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32" yWindow="168" windowWidth="5412" windowHeight="8580" tabRatio="878"/>
  </bookViews>
  <sheets>
    <sheet name="liste tabl" sheetId="44" r:id="rId1"/>
    <sheet name="B1 - B4" sheetId="4" r:id="rId2"/>
    <sheet name="B5" sheetId="5" r:id="rId3"/>
    <sheet name="B6" sheetId="7" r:id="rId4"/>
    <sheet name="B7" sheetId="8" r:id="rId5"/>
    <sheet name="B8" sheetId="9" r:id="rId6"/>
    <sheet name="B9" sheetId="10" r:id="rId7"/>
    <sheet name="B10-12" sheetId="11" r:id="rId8"/>
    <sheet name="B13-15" sheetId="12" r:id="rId9"/>
    <sheet name="B16" sheetId="13" r:id="rId10"/>
    <sheet name="B17" sheetId="14" r:id="rId11"/>
    <sheet name="B18" sheetId="15" r:id="rId12"/>
    <sheet name="B19" sheetId="16" r:id="rId13"/>
    <sheet name="B20" sheetId="17" r:id="rId14"/>
    <sheet name="B21" sheetId="18" r:id="rId15"/>
    <sheet name="B22" sheetId="19" r:id="rId16"/>
    <sheet name="B23" sheetId="20" r:id="rId17"/>
    <sheet name="B24" sheetId="21" r:id="rId18"/>
    <sheet name="B25" sheetId="22" r:id="rId19"/>
    <sheet name="B26" sheetId="23" r:id="rId20"/>
    <sheet name="B27-30" sheetId="24" r:id="rId21"/>
    <sheet name="B31-32" sheetId="25" r:id="rId22"/>
    <sheet name="B33" sheetId="28" r:id="rId23"/>
    <sheet name="B34" sheetId="29" r:id="rId24"/>
    <sheet name="B35" sheetId="30" r:id="rId25"/>
    <sheet name="B36" sheetId="31" r:id="rId26"/>
    <sheet name="B37-39" sheetId="32" r:id="rId27"/>
    <sheet name="B40" sheetId="33" r:id="rId28"/>
    <sheet name="B41" sheetId="34" r:id="rId29"/>
    <sheet name="B42" sheetId="35" r:id="rId30"/>
    <sheet name="B43" sheetId="36" r:id="rId31"/>
    <sheet name="B44" sheetId="37" r:id="rId32"/>
    <sheet name="B45" sheetId="38" r:id="rId33"/>
    <sheet name="B46" sheetId="39" r:id="rId34"/>
    <sheet name="B47" sheetId="40" r:id="rId35"/>
    <sheet name="B48" sheetId="41" r:id="rId36"/>
    <sheet name="B49-52" sheetId="42" r:id="rId37"/>
    <sheet name="B53-54" sheetId="43" r:id="rId38"/>
  </sheets>
  <externalReferences>
    <externalReference r:id="rId39"/>
  </externalReferences>
  <definedNames>
    <definedName name="_xlnm.Print_Titles" localSheetId="9">'B16'!$1:$3</definedName>
    <definedName name="_xlnm.Print_Titles" localSheetId="10">'B17'!$1:$4</definedName>
    <definedName name="_xlnm.Print_Titles" localSheetId="11">'B18'!$1:$3</definedName>
    <definedName name="_xlnm.Print_Titles" localSheetId="17">'B24'!$1:$2</definedName>
    <definedName name="_xlnm.Print_Titles" localSheetId="27">'B40'!$1:$3</definedName>
    <definedName name="_xlnm.Print_Titles" localSheetId="28">'B41'!$1:$3</definedName>
    <definedName name="_xlnm.Print_Titles" localSheetId="2">'B5'!$1:$2</definedName>
    <definedName name="agens">#REF!</definedName>
    <definedName name="arab_a">[1]CODEX_A!$A$2:$A$53</definedName>
    <definedName name="arab_b">[1]CODEX_B!$A$2:$A$194</definedName>
    <definedName name="arab_e">[1]CODEX_E!$A$2:$A$51</definedName>
    <definedName name="arab_f">[1]CODEX_F!$A$2:$A$42</definedName>
    <definedName name="citp">[1]CITP!$A$2:$A$436</definedName>
    <definedName name="contact">'[1]Contact  verwonding_blessure'!$A$2:$A$49</definedName>
    <definedName name="isco">#REF!</definedName>
    <definedName name="Landcode">#REF!</definedName>
    <definedName name="nace">[1]NACE_R1!$A$2:$A$944</definedName>
    <definedName name="postcode">#REF!</definedName>
    <definedName name="soort">'[1]Soort werk_Type travail'!$A$2:$A$37</definedName>
    <definedName name="vorm">#REF!</definedName>
  </definedNames>
  <calcPr calcId="145621"/>
</workbook>
</file>

<file path=xl/calcChain.xml><?xml version="1.0" encoding="utf-8"?>
<calcChain xmlns="http://schemas.openxmlformats.org/spreadsheetml/2006/main">
  <c r="A16" i="44" l="1"/>
  <c r="J50" i="40" l="1"/>
  <c r="J49" i="40"/>
  <c r="J48" i="40"/>
  <c r="J47" i="40"/>
  <c r="J46" i="40"/>
  <c r="J45" i="40"/>
  <c r="J44" i="40"/>
  <c r="J43" i="40"/>
  <c r="J42" i="40"/>
  <c r="J41" i="40"/>
  <c r="J40" i="40"/>
  <c r="J39" i="40"/>
  <c r="J38" i="40"/>
  <c r="J37" i="40"/>
  <c r="J36" i="40"/>
  <c r="J35" i="40"/>
  <c r="J34" i="40"/>
  <c r="J33" i="40"/>
  <c r="J32" i="40"/>
  <c r="J31" i="40"/>
  <c r="J30" i="40"/>
  <c r="J29" i="40"/>
  <c r="J28" i="40"/>
  <c r="J27" i="40"/>
  <c r="J26" i="40"/>
  <c r="J25" i="40"/>
  <c r="J24" i="40"/>
  <c r="J23" i="40"/>
  <c r="J22" i="40"/>
  <c r="J21" i="40"/>
  <c r="J20" i="40"/>
  <c r="J19" i="40"/>
  <c r="J18" i="40"/>
  <c r="J17" i="40"/>
  <c r="J16" i="40"/>
  <c r="J15" i="40"/>
  <c r="J14" i="40"/>
  <c r="J13" i="40"/>
  <c r="J12" i="40"/>
  <c r="J11" i="40"/>
  <c r="J10" i="40"/>
  <c r="J9" i="40"/>
  <c r="J8" i="40"/>
  <c r="J7" i="40"/>
  <c r="J6" i="40"/>
  <c r="J5" i="40"/>
  <c r="J4" i="40"/>
  <c r="H10" i="25" l="1"/>
  <c r="H16" i="25"/>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 r="J8" i="22"/>
  <c r="J7" i="22"/>
  <c r="J6" i="22"/>
  <c r="J5" i="22"/>
  <c r="J4" i="22"/>
  <c r="D90" i="15" l="1"/>
  <c r="E90" i="15"/>
  <c r="F90" i="15"/>
  <c r="D162" i="15"/>
  <c r="E162" i="15"/>
  <c r="F162" i="15"/>
  <c r="C162" i="15"/>
  <c r="D157" i="15"/>
  <c r="E157" i="15"/>
  <c r="F157" i="15"/>
  <c r="C157" i="15"/>
  <c r="D150" i="15"/>
  <c r="E150" i="15"/>
  <c r="F150" i="15"/>
  <c r="C150" i="15"/>
  <c r="D147" i="15"/>
  <c r="E147" i="15"/>
  <c r="F147" i="15"/>
  <c r="C147" i="15"/>
  <c r="D142" i="15"/>
  <c r="E142" i="15"/>
  <c r="F142" i="15"/>
  <c r="C142" i="15"/>
  <c r="D137" i="15"/>
  <c r="E137" i="15"/>
  <c r="F137" i="15"/>
  <c r="C137" i="15"/>
  <c r="D134" i="15"/>
  <c r="E134" i="15"/>
  <c r="F134" i="15"/>
  <c r="C134" i="15"/>
  <c r="D128" i="15"/>
  <c r="E128" i="15"/>
  <c r="F128" i="15"/>
  <c r="C128" i="15"/>
  <c r="D123" i="15"/>
  <c r="E123" i="15"/>
  <c r="F123" i="15"/>
  <c r="C123" i="15"/>
  <c r="D108" i="15"/>
  <c r="E108" i="15"/>
  <c r="F108" i="15"/>
  <c r="C108" i="15"/>
  <c r="D99" i="15"/>
  <c r="E99" i="15"/>
  <c r="F99" i="15"/>
  <c r="C99" i="15"/>
  <c r="D91" i="15"/>
  <c r="E91" i="15"/>
  <c r="F91" i="15"/>
  <c r="C91" i="15"/>
  <c r="C90" i="15"/>
  <c r="D88" i="15"/>
  <c r="E88" i="15"/>
  <c r="F88" i="15"/>
  <c r="C88" i="15"/>
  <c r="D82" i="15"/>
  <c r="E82" i="15"/>
  <c r="F82" i="15"/>
  <c r="C82" i="15"/>
  <c r="D78" i="15"/>
  <c r="E78" i="15"/>
  <c r="F78" i="15"/>
  <c r="C78" i="15"/>
  <c r="D76" i="15"/>
  <c r="D64" i="15" s="1"/>
  <c r="E76" i="15"/>
  <c r="E64" i="15" s="1"/>
  <c r="F76" i="15"/>
  <c r="F64" i="15" s="1"/>
  <c r="C76" i="15"/>
  <c r="C64" i="15" s="1"/>
  <c r="D65" i="15"/>
  <c r="E65" i="15"/>
  <c r="F65" i="15"/>
  <c r="C65" i="15"/>
  <c r="D66" i="15"/>
  <c r="E66" i="15"/>
  <c r="F66" i="15"/>
  <c r="C66" i="15"/>
  <c r="F62" i="15"/>
  <c r="E62" i="15"/>
  <c r="D62" i="15"/>
  <c r="C62" i="15"/>
  <c r="F60" i="15"/>
  <c r="E60" i="15"/>
  <c r="D60" i="15"/>
  <c r="C60" i="15"/>
  <c r="F55" i="15"/>
  <c r="E55" i="15"/>
  <c r="D55" i="15"/>
  <c r="C55" i="15"/>
  <c r="F53" i="15"/>
  <c r="E53" i="15"/>
  <c r="D53" i="15"/>
  <c r="C53" i="15"/>
  <c r="F57" i="15"/>
  <c r="E57" i="15"/>
  <c r="D57" i="15"/>
  <c r="C57" i="15"/>
  <c r="F50" i="15"/>
  <c r="E50" i="15"/>
  <c r="D50" i="15"/>
  <c r="C50" i="15"/>
  <c r="F47" i="15"/>
  <c r="E47" i="15"/>
  <c r="D47" i="15"/>
  <c r="C47" i="15"/>
  <c r="D44" i="15"/>
  <c r="E44" i="15"/>
  <c r="F44" i="15"/>
  <c r="C44" i="15"/>
  <c r="D42" i="15"/>
  <c r="E42" i="15"/>
  <c r="F42" i="15"/>
  <c r="C42" i="15"/>
  <c r="D40" i="15"/>
  <c r="E40" i="15"/>
  <c r="F40" i="15"/>
  <c r="C40" i="15"/>
  <c r="D38" i="15"/>
  <c r="E38" i="15"/>
  <c r="F38" i="15"/>
  <c r="C38" i="15"/>
  <c r="D36" i="15"/>
  <c r="E36" i="15"/>
  <c r="F36" i="15"/>
  <c r="C36" i="15"/>
  <c r="D34" i="15"/>
  <c r="E34" i="15"/>
  <c r="F34" i="15"/>
  <c r="C34" i="15"/>
  <c r="D31" i="15"/>
  <c r="E31" i="15"/>
  <c r="F31" i="15"/>
  <c r="C31" i="15"/>
  <c r="D29" i="15"/>
  <c r="E29" i="15"/>
  <c r="F29" i="15"/>
  <c r="C29" i="15"/>
  <c r="D26" i="15"/>
  <c r="E26" i="15"/>
  <c r="F26" i="15"/>
  <c r="C26" i="15"/>
  <c r="D23" i="15"/>
  <c r="E23" i="15"/>
  <c r="F23" i="15"/>
  <c r="C23" i="15"/>
  <c r="D21" i="15"/>
  <c r="E21" i="15"/>
  <c r="F21" i="15"/>
  <c r="C21" i="15"/>
  <c r="D17" i="15"/>
  <c r="E17" i="15"/>
  <c r="F17" i="15"/>
  <c r="C17" i="15"/>
  <c r="D15" i="15"/>
  <c r="E15" i="15"/>
  <c r="F15" i="15"/>
  <c r="C15" i="15"/>
  <c r="D13" i="15"/>
  <c r="E13" i="15"/>
  <c r="F13" i="15"/>
  <c r="C13" i="15"/>
  <c r="D8" i="15"/>
  <c r="E8" i="15"/>
  <c r="F8" i="15"/>
  <c r="C8" i="15"/>
  <c r="D6" i="15"/>
  <c r="E6" i="15"/>
  <c r="F6" i="15"/>
  <c r="C6" i="15"/>
  <c r="D4" i="15"/>
  <c r="E4" i="15"/>
  <c r="F4" i="15"/>
  <c r="C4" i="15"/>
  <c r="E166" i="15" l="1"/>
  <c r="C166" i="15"/>
  <c r="D166" i="15"/>
  <c r="F166" i="15"/>
  <c r="D7" i="5" l="1"/>
  <c r="E7" i="5"/>
  <c r="F7" i="5"/>
  <c r="C7" i="5"/>
  <c r="D16" i="5"/>
  <c r="E16" i="5"/>
  <c r="F16" i="5"/>
  <c r="C16" i="5"/>
  <c r="F14" i="5"/>
  <c r="E14" i="5"/>
  <c r="D14" i="5"/>
  <c r="C14" i="5"/>
  <c r="F12" i="5"/>
  <c r="E12" i="5"/>
  <c r="D12" i="5"/>
  <c r="C12" i="5"/>
  <c r="F5" i="5"/>
  <c r="E5" i="5"/>
  <c r="D5" i="5"/>
  <c r="C5" i="5"/>
  <c r="F22" i="5"/>
  <c r="E22" i="5"/>
  <c r="D22" i="5"/>
  <c r="C22" i="5"/>
  <c r="F25" i="5"/>
  <c r="E25" i="5"/>
  <c r="D25" i="5"/>
  <c r="C25" i="5"/>
  <c r="F30" i="5"/>
  <c r="E30" i="5"/>
  <c r="D30" i="5"/>
  <c r="C30" i="5"/>
  <c r="F20" i="5"/>
  <c r="E20" i="5"/>
  <c r="D20" i="5"/>
  <c r="C20" i="5"/>
  <c r="F28" i="5"/>
  <c r="E28" i="5"/>
  <c r="D28" i="5"/>
  <c r="C28" i="5"/>
  <c r="F33" i="5"/>
  <c r="E33" i="5"/>
  <c r="D33" i="5"/>
  <c r="C33" i="5"/>
  <c r="F35" i="5"/>
  <c r="E35" i="5"/>
  <c r="D35" i="5"/>
  <c r="C35" i="5"/>
  <c r="F37" i="5"/>
  <c r="E37" i="5"/>
  <c r="D37" i="5"/>
  <c r="C37" i="5"/>
  <c r="F39" i="5"/>
  <c r="E39" i="5"/>
  <c r="D39" i="5"/>
  <c r="C39" i="5"/>
  <c r="F41" i="5"/>
  <c r="E41" i="5"/>
  <c r="D41" i="5"/>
  <c r="C41" i="5"/>
  <c r="F43" i="5"/>
  <c r="E43" i="5"/>
  <c r="D43" i="5"/>
  <c r="C43" i="5"/>
  <c r="F46" i="5"/>
  <c r="E46" i="5"/>
  <c r="D46" i="5"/>
  <c r="C46" i="5"/>
  <c r="F49" i="5"/>
  <c r="E49" i="5"/>
  <c r="D49" i="5"/>
  <c r="C49" i="5"/>
  <c r="F52" i="5"/>
  <c r="E52" i="5"/>
  <c r="D52" i="5"/>
  <c r="C52" i="5"/>
  <c r="F54" i="5"/>
  <c r="E54" i="5"/>
  <c r="D54" i="5"/>
  <c r="C54" i="5"/>
  <c r="D56" i="5"/>
  <c r="E56" i="5"/>
  <c r="F56" i="5"/>
  <c r="C56" i="5"/>
  <c r="F59" i="5"/>
  <c r="E59" i="5"/>
  <c r="D59" i="5"/>
  <c r="C59" i="5"/>
  <c r="D61" i="5"/>
  <c r="E61" i="5"/>
  <c r="F61" i="5"/>
  <c r="C61" i="5"/>
  <c r="D64" i="5"/>
  <c r="E64" i="5"/>
  <c r="F64" i="5"/>
  <c r="C64" i="5"/>
  <c r="D65" i="5"/>
  <c r="E65" i="5"/>
  <c r="F65" i="5"/>
  <c r="C65" i="5"/>
  <c r="D77" i="5"/>
  <c r="D75" i="5" s="1"/>
  <c r="D63" i="5" s="1"/>
  <c r="E77" i="5"/>
  <c r="E75" i="5" s="1"/>
  <c r="E63" i="5" s="1"/>
  <c r="F77" i="5"/>
  <c r="F75" i="5" s="1"/>
  <c r="F63" i="5" s="1"/>
  <c r="C77" i="5"/>
  <c r="C75" i="5" s="1"/>
  <c r="C63" i="5" s="1"/>
  <c r="D81" i="5"/>
  <c r="E81" i="5"/>
  <c r="F81" i="5"/>
  <c r="C81" i="5"/>
  <c r="D87" i="5"/>
  <c r="E87" i="5"/>
  <c r="F87" i="5"/>
  <c r="C87" i="5"/>
  <c r="D91" i="5"/>
  <c r="D90" i="5" s="1"/>
  <c r="E91" i="5"/>
  <c r="E90" i="5" s="1"/>
  <c r="F91" i="5"/>
  <c r="F90" i="5" s="1"/>
  <c r="C91" i="5"/>
  <c r="C90" i="5" s="1"/>
  <c r="D99" i="5"/>
  <c r="E99" i="5"/>
  <c r="F99" i="5"/>
  <c r="C99" i="5"/>
  <c r="D108" i="5"/>
  <c r="E108" i="5"/>
  <c r="F108" i="5"/>
  <c r="C108" i="5"/>
  <c r="D123" i="5"/>
  <c r="E123" i="5"/>
  <c r="F123" i="5"/>
  <c r="C123" i="5"/>
  <c r="D128" i="5"/>
  <c r="E128" i="5"/>
  <c r="F128" i="5"/>
  <c r="C128" i="5"/>
  <c r="D134" i="5"/>
  <c r="E134" i="5"/>
  <c r="F134" i="5"/>
  <c r="C134" i="5"/>
  <c r="D137" i="5"/>
  <c r="E137" i="5"/>
  <c r="F137" i="5"/>
  <c r="C137" i="5"/>
  <c r="D143" i="5"/>
  <c r="E143" i="5"/>
  <c r="F143" i="5"/>
  <c r="C143" i="5"/>
  <c r="D149" i="5"/>
  <c r="E149" i="5"/>
  <c r="C149" i="5"/>
  <c r="D152" i="5"/>
  <c r="E152" i="5"/>
  <c r="F152" i="5"/>
  <c r="C152" i="5"/>
  <c r="D160" i="5"/>
  <c r="E160" i="5"/>
  <c r="F160" i="5"/>
  <c r="C160" i="5"/>
  <c r="D166" i="5"/>
  <c r="E166" i="5"/>
  <c r="F166" i="5"/>
  <c r="C166" i="5"/>
  <c r="G4" i="5"/>
  <c r="G6" i="5"/>
  <c r="G8" i="5"/>
  <c r="G9" i="5"/>
  <c r="G10" i="5"/>
  <c r="G11" i="5"/>
  <c r="G13" i="5"/>
  <c r="G15" i="5"/>
  <c r="G17" i="5"/>
  <c r="G18" i="5"/>
  <c r="G19" i="5"/>
  <c r="G21" i="5"/>
  <c r="G23" i="5"/>
  <c r="G24" i="5"/>
  <c r="G26" i="5"/>
  <c r="G27" i="5"/>
  <c r="G29" i="5"/>
  <c r="I55" i="29" l="1"/>
  <c r="G19" i="43" l="1"/>
  <c r="G18" i="43"/>
  <c r="G17" i="43"/>
  <c r="G16" i="43"/>
  <c r="G15" i="43"/>
  <c r="G14" i="43"/>
  <c r="G13" i="43"/>
  <c r="G12" i="43"/>
  <c r="G11" i="43"/>
  <c r="G10" i="43"/>
  <c r="G9" i="43"/>
  <c r="G8" i="43"/>
  <c r="G7" i="43"/>
  <c r="G6" i="43"/>
  <c r="G5" i="43"/>
  <c r="G4" i="43"/>
  <c r="G46" i="42"/>
  <c r="G45" i="42"/>
  <c r="G44" i="42"/>
  <c r="G43" i="42"/>
  <c r="G42" i="42"/>
  <c r="G41" i="42"/>
  <c r="G40" i="42"/>
  <c r="G39" i="42"/>
  <c r="G38" i="42"/>
  <c r="G37" i="42"/>
  <c r="G36" i="42"/>
  <c r="G35" i="42"/>
  <c r="G10" i="42"/>
  <c r="G9" i="42"/>
  <c r="G8" i="42"/>
  <c r="G7" i="42"/>
  <c r="G6" i="42"/>
  <c r="G5" i="42"/>
  <c r="G4" i="42"/>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G46" i="24"/>
  <c r="G45" i="24"/>
  <c r="G44" i="24"/>
  <c r="G43" i="24"/>
  <c r="G42" i="24"/>
  <c r="G41" i="24"/>
  <c r="G40" i="24"/>
  <c r="G39" i="24"/>
  <c r="G38" i="24"/>
  <c r="G37" i="24"/>
  <c r="G36" i="24"/>
  <c r="G35" i="24"/>
  <c r="G10" i="24"/>
  <c r="G9" i="24"/>
  <c r="G8" i="24"/>
  <c r="G7" i="24"/>
  <c r="G6" i="24"/>
  <c r="G5" i="24"/>
  <c r="G4" i="24"/>
  <c r="A57" i="44" l="1"/>
  <c r="A56" i="44"/>
  <c r="A55" i="44"/>
  <c r="A54" i="44"/>
  <c r="A53" i="44"/>
  <c r="A52" i="44"/>
  <c r="A51" i="44"/>
  <c r="A50" i="44"/>
  <c r="A49" i="44"/>
  <c r="A48" i="44"/>
  <c r="A47" i="44"/>
  <c r="A46" i="44"/>
  <c r="A45" i="44"/>
  <c r="A44" i="44"/>
  <c r="A43" i="44"/>
  <c r="A42" i="44"/>
  <c r="A41" i="44"/>
  <c r="A40" i="44"/>
  <c r="A39" i="44"/>
  <c r="A38" i="44"/>
  <c r="A37" i="44"/>
  <c r="A36" i="44"/>
  <c r="A34" i="44"/>
  <c r="A33" i="44"/>
  <c r="A32" i="44"/>
  <c r="A31" i="44"/>
  <c r="A30" i="44"/>
  <c r="A29" i="44"/>
  <c r="A28" i="44"/>
  <c r="A27" i="44"/>
  <c r="A26" i="44"/>
  <c r="A25" i="44"/>
  <c r="A24" i="44"/>
  <c r="A23" i="44"/>
  <c r="A22" i="44"/>
  <c r="A21" i="44"/>
  <c r="A20" i="44"/>
  <c r="A19" i="44"/>
  <c r="A18" i="44"/>
  <c r="A17" i="44"/>
  <c r="A15" i="44"/>
  <c r="A14" i="44"/>
  <c r="A13" i="44"/>
  <c r="A12" i="44"/>
  <c r="A11" i="44"/>
  <c r="A10" i="44"/>
  <c r="A9" i="44"/>
  <c r="A8" i="44"/>
  <c r="A5" i="44"/>
  <c r="A4" i="44"/>
  <c r="A3" i="44"/>
  <c r="A2" i="44"/>
  <c r="G135" i="34" l="1"/>
  <c r="G97" i="34"/>
  <c r="G92" i="34"/>
  <c r="G68" i="34"/>
  <c r="D138" i="34"/>
  <c r="E138" i="34"/>
  <c r="F138" i="34"/>
  <c r="C138" i="34"/>
  <c r="D91" i="34"/>
  <c r="E91" i="34"/>
  <c r="F91" i="34"/>
  <c r="C91" i="34"/>
  <c r="D67" i="34"/>
  <c r="E67" i="34"/>
  <c r="F67" i="34"/>
  <c r="C67" i="34"/>
  <c r="C51" i="34" l="1"/>
  <c r="D51" i="34"/>
  <c r="E51" i="34"/>
  <c r="F51" i="34"/>
  <c r="D110" i="34"/>
  <c r="E110" i="34"/>
  <c r="F110" i="34"/>
  <c r="D105" i="34"/>
  <c r="E105" i="34"/>
  <c r="F105" i="34"/>
  <c r="D83" i="34"/>
  <c r="E83" i="34"/>
  <c r="F83" i="34"/>
  <c r="D61" i="34"/>
  <c r="E61" i="34"/>
  <c r="F61" i="34"/>
  <c r="C61" i="34"/>
  <c r="G56" i="34"/>
  <c r="G57" i="34"/>
  <c r="G58" i="34"/>
  <c r="G59" i="34"/>
  <c r="G60" i="34"/>
  <c r="D124" i="34"/>
  <c r="E124" i="34"/>
  <c r="F124" i="34"/>
  <c r="C124" i="34"/>
  <c r="G144" i="34"/>
  <c r="G142" i="34"/>
  <c r="G139" i="34"/>
  <c r="G122" i="34"/>
  <c r="G111" i="34"/>
  <c r="C110" i="34"/>
  <c r="F47" i="34"/>
  <c r="E47" i="34"/>
  <c r="D47" i="34"/>
  <c r="C47" i="34"/>
  <c r="G48" i="34"/>
  <c r="G46" i="34"/>
  <c r="F44" i="34"/>
  <c r="E44" i="34"/>
  <c r="D44" i="34"/>
  <c r="C44" i="34"/>
  <c r="G38" i="34"/>
  <c r="F36" i="34"/>
  <c r="E36" i="34"/>
  <c r="D36" i="34"/>
  <c r="C36" i="34"/>
  <c r="C39" i="34"/>
  <c r="D39" i="34"/>
  <c r="E39" i="34"/>
  <c r="F39" i="34"/>
  <c r="F24" i="34"/>
  <c r="E24" i="34"/>
  <c r="D24" i="34"/>
  <c r="C24" i="34"/>
  <c r="G25" i="34"/>
  <c r="G15" i="34"/>
  <c r="G51" i="34" l="1"/>
  <c r="G24" i="34"/>
  <c r="G36" i="34"/>
  <c r="G44" i="34"/>
  <c r="G39" i="34"/>
  <c r="I37" i="32"/>
  <c r="I36" i="32"/>
  <c r="I35" i="32"/>
  <c r="I34" i="32"/>
  <c r="I33" i="32"/>
  <c r="I32" i="32"/>
  <c r="I31" i="32"/>
  <c r="I7" i="32"/>
  <c r="I6" i="32"/>
  <c r="I5" i="32"/>
  <c r="C46" i="31"/>
  <c r="I42" i="43" l="1"/>
  <c r="I41" i="43"/>
  <c r="I39" i="43"/>
  <c r="I38" i="43"/>
  <c r="I37" i="43"/>
  <c r="I36" i="43"/>
  <c r="I35" i="43"/>
  <c r="I33" i="43"/>
  <c r="I32" i="43"/>
  <c r="I31" i="43"/>
  <c r="I30" i="43"/>
  <c r="I29" i="43"/>
  <c r="I28" i="43"/>
  <c r="H40" i="43"/>
  <c r="F40" i="43"/>
  <c r="D40" i="43"/>
  <c r="B40" i="43"/>
  <c r="H34" i="43"/>
  <c r="D34" i="43"/>
  <c r="F34" i="43"/>
  <c r="B34" i="43"/>
  <c r="J19" i="43"/>
  <c r="J15" i="43"/>
  <c r="J14" i="43"/>
  <c r="J13" i="43"/>
  <c r="J12" i="43"/>
  <c r="J11" i="43"/>
  <c r="J9" i="43"/>
  <c r="J8" i="43"/>
  <c r="J7" i="43"/>
  <c r="J6" i="43"/>
  <c r="J5" i="43"/>
  <c r="J4" i="43"/>
  <c r="H16" i="43"/>
  <c r="H10" i="43"/>
  <c r="F10" i="43"/>
  <c r="D43" i="43" l="1"/>
  <c r="E39" i="43" s="1"/>
  <c r="I34" i="43"/>
  <c r="B43" i="43"/>
  <c r="C30" i="43" s="1"/>
  <c r="H43" i="43"/>
  <c r="F43" i="43"/>
  <c r="G39" i="43" s="1"/>
  <c r="I40" i="43"/>
  <c r="E32" i="43"/>
  <c r="G41" i="43"/>
  <c r="E40" i="43"/>
  <c r="E33" i="43"/>
  <c r="E41" i="43"/>
  <c r="E34" i="43"/>
  <c r="E42" i="43"/>
  <c r="E35" i="43"/>
  <c r="E28" i="43"/>
  <c r="E36" i="43"/>
  <c r="E29" i="43"/>
  <c r="E37" i="43"/>
  <c r="E30" i="43"/>
  <c r="E38" i="43"/>
  <c r="E31" i="43"/>
  <c r="C38" i="43"/>
  <c r="C28" i="43"/>
  <c r="C35" i="43"/>
  <c r="H20" i="43"/>
  <c r="J10" i="43"/>
  <c r="I67" i="42"/>
  <c r="I66" i="42"/>
  <c r="I65" i="42"/>
  <c r="I64" i="42"/>
  <c r="I63" i="42"/>
  <c r="I62" i="42"/>
  <c r="I61" i="42"/>
  <c r="I60" i="42"/>
  <c r="I59" i="42"/>
  <c r="I58" i="42"/>
  <c r="I57" i="42"/>
  <c r="I56" i="42"/>
  <c r="H68" i="42"/>
  <c r="D68" i="42"/>
  <c r="E63" i="42" s="1"/>
  <c r="F68" i="42"/>
  <c r="G67" i="42" s="1"/>
  <c r="B68" i="42"/>
  <c r="C63" i="42" s="1"/>
  <c r="C45" i="42"/>
  <c r="H47" i="42"/>
  <c r="F47" i="42"/>
  <c r="D47" i="42"/>
  <c r="E46" i="42" s="1"/>
  <c r="B47" i="42"/>
  <c r="C42" i="42" s="1"/>
  <c r="D11" i="42"/>
  <c r="F11" i="42"/>
  <c r="H11" i="42"/>
  <c r="B11" i="42"/>
  <c r="H27" i="42"/>
  <c r="D27" i="42"/>
  <c r="E25" i="42" s="1"/>
  <c r="F27" i="42"/>
  <c r="G26" i="42" s="1"/>
  <c r="B27" i="42"/>
  <c r="C23" i="42" s="1"/>
  <c r="I26" i="42"/>
  <c r="I25" i="42"/>
  <c r="I24" i="42"/>
  <c r="I23" i="42"/>
  <c r="I22" i="42"/>
  <c r="I21" i="42"/>
  <c r="I20" i="42"/>
  <c r="I52" i="41"/>
  <c r="E52" i="41"/>
  <c r="F51" i="41" s="1"/>
  <c r="G52" i="41"/>
  <c r="H51" i="41" s="1"/>
  <c r="C52" i="41"/>
  <c r="D51" i="41" s="1"/>
  <c r="J51" i="41"/>
  <c r="J50" i="41"/>
  <c r="J49" i="41"/>
  <c r="J48" i="41"/>
  <c r="J47" i="41"/>
  <c r="J46" i="41"/>
  <c r="J45" i="41"/>
  <c r="J44" i="41"/>
  <c r="J43" i="41"/>
  <c r="J42" i="41"/>
  <c r="J41" i="41"/>
  <c r="J40" i="41"/>
  <c r="J39" i="41"/>
  <c r="J38" i="41"/>
  <c r="J37" i="41"/>
  <c r="J36" i="41"/>
  <c r="J35" i="41"/>
  <c r="J34" i="41"/>
  <c r="J33" i="41"/>
  <c r="J32" i="41"/>
  <c r="J31" i="41"/>
  <c r="J30" i="41"/>
  <c r="J29" i="41"/>
  <c r="J28" i="41"/>
  <c r="J27" i="41"/>
  <c r="J26" i="41"/>
  <c r="J25" i="41"/>
  <c r="J24" i="41"/>
  <c r="J23" i="41"/>
  <c r="J22" i="41"/>
  <c r="J21" i="41"/>
  <c r="J20" i="41"/>
  <c r="J19" i="41"/>
  <c r="J18" i="41"/>
  <c r="J17" i="41"/>
  <c r="J16" i="41"/>
  <c r="J15" i="41"/>
  <c r="J14" i="41"/>
  <c r="J13" i="41"/>
  <c r="J12" i="41"/>
  <c r="J11" i="41"/>
  <c r="J10" i="41"/>
  <c r="J9" i="41"/>
  <c r="J8" i="41"/>
  <c r="J7" i="41"/>
  <c r="J6" i="41"/>
  <c r="J5" i="41"/>
  <c r="E51" i="40"/>
  <c r="G51" i="40"/>
  <c r="I51" i="40"/>
  <c r="C51" i="40"/>
  <c r="C40" i="39"/>
  <c r="D37" i="39" s="1"/>
  <c r="E38" i="39"/>
  <c r="E37" i="39"/>
  <c r="E36" i="39"/>
  <c r="E35" i="39"/>
  <c r="E27" i="39"/>
  <c r="E26" i="39"/>
  <c r="E25" i="39"/>
  <c r="E24" i="39"/>
  <c r="E23" i="39"/>
  <c r="E22" i="39"/>
  <c r="E11" i="39"/>
  <c r="E10" i="39"/>
  <c r="E9" i="39"/>
  <c r="E8" i="39"/>
  <c r="E7" i="39"/>
  <c r="E6" i="39"/>
  <c r="E5" i="39"/>
  <c r="E4" i="39"/>
  <c r="E3" i="39"/>
  <c r="J26" i="38"/>
  <c r="J25" i="38"/>
  <c r="J24" i="38"/>
  <c r="J23" i="38"/>
  <c r="J22" i="38"/>
  <c r="J21" i="38"/>
  <c r="J20" i="38"/>
  <c r="J19" i="38"/>
  <c r="J18" i="38"/>
  <c r="J17" i="38"/>
  <c r="J16" i="38"/>
  <c r="J15" i="38"/>
  <c r="J14" i="38"/>
  <c r="J13" i="38"/>
  <c r="J12" i="38"/>
  <c r="J11" i="38"/>
  <c r="J10" i="38"/>
  <c r="J9" i="38"/>
  <c r="J8" i="38"/>
  <c r="J7" i="38"/>
  <c r="J6" i="38"/>
  <c r="J5" i="38"/>
  <c r="F9" i="38"/>
  <c r="I27" i="38"/>
  <c r="E27" i="38"/>
  <c r="F22" i="38" s="1"/>
  <c r="G27" i="38"/>
  <c r="H24" i="38" s="1"/>
  <c r="C27" i="38"/>
  <c r="D26" i="38" s="1"/>
  <c r="D7" i="37"/>
  <c r="D6" i="37"/>
  <c r="E26" i="37"/>
  <c r="F20" i="37" s="1"/>
  <c r="G26" i="37"/>
  <c r="I26" i="37"/>
  <c r="C26" i="37"/>
  <c r="D18" i="37" s="1"/>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J7" i="36"/>
  <c r="J6" i="36"/>
  <c r="J5" i="36"/>
  <c r="I57" i="36"/>
  <c r="E57" i="36"/>
  <c r="F52" i="36" s="1"/>
  <c r="G57" i="36"/>
  <c r="H55" i="36" s="1"/>
  <c r="C57" i="36"/>
  <c r="D56" i="36" s="1"/>
  <c r="F37" i="36"/>
  <c r="F34" i="36"/>
  <c r="F33" i="36"/>
  <c r="F25" i="36"/>
  <c r="F24" i="36"/>
  <c r="F23" i="36"/>
  <c r="F15" i="36"/>
  <c r="F14" i="36"/>
  <c r="F13" i="36"/>
  <c r="F5" i="36"/>
  <c r="I54" i="32"/>
  <c r="I53" i="32"/>
  <c r="I52" i="32"/>
  <c r="I51" i="32"/>
  <c r="I50" i="32"/>
  <c r="I49" i="32"/>
  <c r="I48" i="32"/>
  <c r="G56" i="35"/>
  <c r="I56" i="35"/>
  <c r="E56" i="35"/>
  <c r="C39" i="43" l="1"/>
  <c r="C31" i="43"/>
  <c r="C40" i="43"/>
  <c r="C34" i="43"/>
  <c r="C33" i="43"/>
  <c r="C42" i="43"/>
  <c r="E67" i="42"/>
  <c r="C64" i="42"/>
  <c r="C67" i="42"/>
  <c r="F43" i="40"/>
  <c r="D48" i="40"/>
  <c r="D41" i="40"/>
  <c r="D42" i="40"/>
  <c r="D34" i="40"/>
  <c r="D39" i="39"/>
  <c r="D11" i="38"/>
  <c r="D15" i="37"/>
  <c r="D19" i="37"/>
  <c r="D13" i="37"/>
  <c r="D14" i="37"/>
  <c r="H18" i="37"/>
  <c r="H10" i="37"/>
  <c r="H25" i="37"/>
  <c r="H17" i="37"/>
  <c r="H9" i="37"/>
  <c r="H14" i="37"/>
  <c r="H21" i="37"/>
  <c r="H5" i="37"/>
  <c r="H20" i="37"/>
  <c r="H4" i="37"/>
  <c r="H11" i="37"/>
  <c r="H24" i="37"/>
  <c r="H16" i="37"/>
  <c r="H8" i="37"/>
  <c r="H23" i="37"/>
  <c r="H15" i="37"/>
  <c r="H7" i="37"/>
  <c r="H22" i="37"/>
  <c r="H6" i="37"/>
  <c r="H13" i="37"/>
  <c r="H12" i="37"/>
  <c r="H19" i="37"/>
  <c r="D4" i="37"/>
  <c r="D20" i="37"/>
  <c r="D5" i="37"/>
  <c r="D21" i="37"/>
  <c r="F47" i="36"/>
  <c r="F56" i="36"/>
  <c r="H9" i="35"/>
  <c r="H17" i="35"/>
  <c r="H25" i="35"/>
  <c r="H33" i="35"/>
  <c r="H41" i="35"/>
  <c r="H49" i="35"/>
  <c r="H10" i="35"/>
  <c r="H18" i="35"/>
  <c r="H26" i="35"/>
  <c r="H34" i="35"/>
  <c r="H42" i="35"/>
  <c r="H50" i="35"/>
  <c r="H21" i="35"/>
  <c r="H37" i="35"/>
  <c r="H53" i="35"/>
  <c r="H14" i="35"/>
  <c r="H30" i="35"/>
  <c r="H46" i="35"/>
  <c r="H7" i="35"/>
  <c r="H23" i="35"/>
  <c r="H39" i="35"/>
  <c r="H55" i="35"/>
  <c r="H8" i="35"/>
  <c r="H24" i="35"/>
  <c r="H40" i="35"/>
  <c r="H48" i="35"/>
  <c r="H11" i="35"/>
  <c r="H19" i="35"/>
  <c r="H27" i="35"/>
  <c r="H35" i="35"/>
  <c r="H43" i="35"/>
  <c r="H51" i="35"/>
  <c r="H4" i="35"/>
  <c r="H12" i="35"/>
  <c r="H20" i="35"/>
  <c r="H28" i="35"/>
  <c r="H36" i="35"/>
  <c r="H44" i="35"/>
  <c r="H52" i="35"/>
  <c r="H5" i="35"/>
  <c r="H13" i="35"/>
  <c r="H29" i="35"/>
  <c r="H45" i="35"/>
  <c r="H6" i="35"/>
  <c r="H22" i="35"/>
  <c r="H38" i="35"/>
  <c r="H54" i="35"/>
  <c r="H15" i="35"/>
  <c r="H31" i="35"/>
  <c r="H47" i="35"/>
  <c r="H16" i="35"/>
  <c r="H32" i="35"/>
  <c r="G42" i="43"/>
  <c r="G35" i="43"/>
  <c r="G36" i="43"/>
  <c r="G31" i="43"/>
  <c r="G32" i="43"/>
  <c r="G28" i="43"/>
  <c r="G40" i="43"/>
  <c r="G29" i="43"/>
  <c r="G34" i="43"/>
  <c r="G30" i="43"/>
  <c r="G33" i="43"/>
  <c r="C36" i="43"/>
  <c r="C32" i="43"/>
  <c r="C37" i="43"/>
  <c r="C29" i="43"/>
  <c r="C41" i="43"/>
  <c r="I19" i="43"/>
  <c r="I11" i="43"/>
  <c r="I18" i="43"/>
  <c r="I17" i="43"/>
  <c r="I16" i="43"/>
  <c r="I8" i="43"/>
  <c r="I7" i="43"/>
  <c r="I9" i="43"/>
  <c r="I15" i="43"/>
  <c r="I14" i="43"/>
  <c r="I6" i="43"/>
  <c r="I12" i="43"/>
  <c r="I13" i="43"/>
  <c r="I5" i="43"/>
  <c r="I4" i="43"/>
  <c r="I10" i="43"/>
  <c r="E57" i="42"/>
  <c r="E56" i="42"/>
  <c r="E65" i="42"/>
  <c r="C59" i="42"/>
  <c r="C60" i="42"/>
  <c r="I42" i="42"/>
  <c r="J42" i="42" s="1"/>
  <c r="I40" i="42"/>
  <c r="J40" i="42" s="1"/>
  <c r="I46" i="42"/>
  <c r="J46" i="42" s="1"/>
  <c r="I45" i="42"/>
  <c r="J45" i="42" s="1"/>
  <c r="I36" i="42"/>
  <c r="J36" i="42" s="1"/>
  <c r="I43" i="42"/>
  <c r="J43" i="42" s="1"/>
  <c r="I35" i="42"/>
  <c r="J35" i="42" s="1"/>
  <c r="I41" i="42"/>
  <c r="J41" i="42" s="1"/>
  <c r="I39" i="42"/>
  <c r="J39" i="42" s="1"/>
  <c r="I38" i="42"/>
  <c r="J38" i="42" s="1"/>
  <c r="I37" i="42"/>
  <c r="J37" i="42" s="1"/>
  <c r="I44" i="42"/>
  <c r="J44" i="42" s="1"/>
  <c r="I5" i="42"/>
  <c r="J5" i="42" s="1"/>
  <c r="I4" i="42"/>
  <c r="J4" i="42" s="1"/>
  <c r="I10" i="42"/>
  <c r="J10" i="42" s="1"/>
  <c r="I9" i="42"/>
  <c r="J9" i="42" s="1"/>
  <c r="I8" i="42"/>
  <c r="J8" i="42" s="1"/>
  <c r="I7" i="42"/>
  <c r="J7" i="42" s="1"/>
  <c r="I6" i="42"/>
  <c r="J6" i="42" s="1"/>
  <c r="D17" i="40"/>
  <c r="D25" i="40"/>
  <c r="D10" i="40"/>
  <c r="D11" i="40"/>
  <c r="F15" i="38"/>
  <c r="F25" i="38"/>
  <c r="F7" i="38"/>
  <c r="F8" i="38"/>
  <c r="J24" i="37"/>
  <c r="J16" i="37"/>
  <c r="J8" i="37"/>
  <c r="K8" i="37" s="1"/>
  <c r="J6" i="37"/>
  <c r="K6" i="37" s="1"/>
  <c r="J23" i="37"/>
  <c r="K23" i="37" s="1"/>
  <c r="J15" i="37"/>
  <c r="K15" i="37" s="1"/>
  <c r="J7" i="37"/>
  <c r="J14" i="37"/>
  <c r="J22" i="37"/>
  <c r="J21" i="37"/>
  <c r="K21" i="37" s="1"/>
  <c r="J13" i="37"/>
  <c r="J5" i="37"/>
  <c r="K5" i="37" s="1"/>
  <c r="J20" i="37"/>
  <c r="K20" i="37" s="1"/>
  <c r="J12" i="37"/>
  <c r="K12" i="37" s="1"/>
  <c r="J4" i="37"/>
  <c r="J19" i="37"/>
  <c r="J11" i="37"/>
  <c r="J18" i="37"/>
  <c r="K18" i="37" s="1"/>
  <c r="J10" i="37"/>
  <c r="K10" i="37" s="1"/>
  <c r="J25" i="37"/>
  <c r="K25" i="37" s="1"/>
  <c r="J17" i="37"/>
  <c r="J9" i="37"/>
  <c r="K9" i="37" s="1"/>
  <c r="F55" i="36"/>
  <c r="F45" i="36"/>
  <c r="F46" i="36"/>
  <c r="D52" i="36"/>
  <c r="D49" i="36"/>
  <c r="J9" i="35"/>
  <c r="K9" i="35" s="1"/>
  <c r="J17" i="35"/>
  <c r="K17" i="35" s="1"/>
  <c r="J25" i="35"/>
  <c r="K25" i="35" s="1"/>
  <c r="J33" i="35"/>
  <c r="K33" i="35" s="1"/>
  <c r="J41" i="35"/>
  <c r="J49" i="35"/>
  <c r="J10" i="35"/>
  <c r="J18" i="35"/>
  <c r="J34" i="35"/>
  <c r="K34" i="35" s="1"/>
  <c r="J42" i="35"/>
  <c r="K42" i="35" s="1"/>
  <c r="J50" i="35"/>
  <c r="K50" i="35" s="1"/>
  <c r="J11" i="35"/>
  <c r="K11" i="35" s="1"/>
  <c r="J19" i="35"/>
  <c r="K19" i="35" s="1"/>
  <c r="J27" i="35"/>
  <c r="K27" i="35" s="1"/>
  <c r="J43" i="35"/>
  <c r="J51" i="35"/>
  <c r="J12" i="35"/>
  <c r="K12" i="35" s="1"/>
  <c r="J44" i="35"/>
  <c r="J13" i="35"/>
  <c r="J37" i="35"/>
  <c r="J14" i="35"/>
  <c r="J38" i="35"/>
  <c r="J54" i="35"/>
  <c r="J26" i="35"/>
  <c r="K26" i="35" s="1"/>
  <c r="J35" i="35"/>
  <c r="K35" i="35" s="1"/>
  <c r="J28" i="35"/>
  <c r="K28" i="35" s="1"/>
  <c r="J5" i="35"/>
  <c r="J20" i="35"/>
  <c r="K20" i="35" s="1"/>
  <c r="J29" i="35"/>
  <c r="K29" i="35" s="1"/>
  <c r="J7" i="35"/>
  <c r="K7" i="35" s="1"/>
  <c r="J15" i="35"/>
  <c r="J23" i="35"/>
  <c r="K23" i="35" s="1"/>
  <c r="J31" i="35"/>
  <c r="K31" i="35" s="1"/>
  <c r="J39" i="35"/>
  <c r="J47" i="35"/>
  <c r="K47" i="35" s="1"/>
  <c r="J55" i="35"/>
  <c r="J8" i="35"/>
  <c r="J16" i="35"/>
  <c r="K16" i="35" s="1"/>
  <c r="J24" i="35"/>
  <c r="J32" i="35"/>
  <c r="K32" i="35" s="1"/>
  <c r="J40" i="35"/>
  <c r="K40" i="35" s="1"/>
  <c r="J48" i="35"/>
  <c r="K48" i="35" s="1"/>
  <c r="J4" i="35"/>
  <c r="J36" i="35"/>
  <c r="J52" i="35"/>
  <c r="J21" i="35"/>
  <c r="K21" i="35" s="1"/>
  <c r="J45" i="35"/>
  <c r="K45" i="35" s="1"/>
  <c r="J53" i="35"/>
  <c r="K53" i="35" s="1"/>
  <c r="J6" i="35"/>
  <c r="K6" i="35" s="1"/>
  <c r="J22" i="35"/>
  <c r="K22" i="35" s="1"/>
  <c r="J30" i="35"/>
  <c r="J46" i="35"/>
  <c r="K46" i="35" s="1"/>
  <c r="D49" i="40"/>
  <c r="H49" i="40"/>
  <c r="H41" i="40"/>
  <c r="H33" i="40"/>
  <c r="H25" i="40"/>
  <c r="H17" i="40"/>
  <c r="H9" i="40"/>
  <c r="H36" i="40"/>
  <c r="H20" i="40"/>
  <c r="H4" i="40"/>
  <c r="H35" i="40"/>
  <c r="H19" i="40"/>
  <c r="H50" i="40"/>
  <c r="H26" i="40"/>
  <c r="H48" i="40"/>
  <c r="H40" i="40"/>
  <c r="H32" i="40"/>
  <c r="H24" i="40"/>
  <c r="H16" i="40"/>
  <c r="H8" i="40"/>
  <c r="H42" i="40"/>
  <c r="H18" i="40"/>
  <c r="H47" i="40"/>
  <c r="H39" i="40"/>
  <c r="H31" i="40"/>
  <c r="H23" i="40"/>
  <c r="H15" i="40"/>
  <c r="H7" i="40"/>
  <c r="H46" i="40"/>
  <c r="H38" i="40"/>
  <c r="H30" i="40"/>
  <c r="H22" i="40"/>
  <c r="H14" i="40"/>
  <c r="H6" i="40"/>
  <c r="H45" i="40"/>
  <c r="H37" i="40"/>
  <c r="H29" i="40"/>
  <c r="H21" i="40"/>
  <c r="H13" i="40"/>
  <c r="H5" i="40"/>
  <c r="H44" i="40"/>
  <c r="H28" i="40"/>
  <c r="H12" i="40"/>
  <c r="H43" i="40"/>
  <c r="H27" i="40"/>
  <c r="H11" i="40"/>
  <c r="H34" i="40"/>
  <c r="H10" i="40"/>
  <c r="G38" i="43"/>
  <c r="G37" i="43"/>
  <c r="E43" i="43"/>
  <c r="C43" i="42"/>
  <c r="C24" i="42"/>
  <c r="C44" i="42"/>
  <c r="E66" i="42"/>
  <c r="C35" i="42"/>
  <c r="C36" i="42"/>
  <c r="E42" i="42"/>
  <c r="C37" i="42"/>
  <c r="C38" i="42"/>
  <c r="E59" i="42"/>
  <c r="G24" i="42"/>
  <c r="C46" i="42"/>
  <c r="C39" i="42"/>
  <c r="C58" i="42"/>
  <c r="E60" i="42"/>
  <c r="E58" i="42"/>
  <c r="E68" i="42" s="1"/>
  <c r="E61" i="42"/>
  <c r="E64" i="42"/>
  <c r="C61" i="42"/>
  <c r="C62" i="42"/>
  <c r="C56" i="42"/>
  <c r="C65" i="42"/>
  <c r="C57" i="42"/>
  <c r="C66" i="42"/>
  <c r="G20" i="42"/>
  <c r="G21" i="42"/>
  <c r="E22" i="42"/>
  <c r="E23" i="42"/>
  <c r="E20" i="42"/>
  <c r="E26" i="42"/>
  <c r="E24" i="42"/>
  <c r="D20" i="41"/>
  <c r="D21" i="41"/>
  <c r="H14" i="41"/>
  <c r="H15" i="41"/>
  <c r="H20" i="41"/>
  <c r="H31" i="41"/>
  <c r="H36" i="41"/>
  <c r="D38" i="41"/>
  <c r="D22" i="41"/>
  <c r="D29" i="41"/>
  <c r="H22" i="41"/>
  <c r="D44" i="41"/>
  <c r="D5" i="41"/>
  <c r="D45" i="41"/>
  <c r="H37" i="41"/>
  <c r="D7" i="41"/>
  <c r="H5" i="41"/>
  <c r="H39" i="41"/>
  <c r="F13" i="41"/>
  <c r="F28" i="41"/>
  <c r="F44" i="41"/>
  <c r="F14" i="41"/>
  <c r="F15" i="41"/>
  <c r="F30" i="41"/>
  <c r="F46" i="41"/>
  <c r="D6" i="41"/>
  <c r="D28" i="41"/>
  <c r="D46" i="41"/>
  <c r="F16" i="41"/>
  <c r="F31" i="41"/>
  <c r="F47" i="41"/>
  <c r="H21" i="41"/>
  <c r="H38" i="41"/>
  <c r="F45" i="41"/>
  <c r="F5" i="41"/>
  <c r="F20" i="41"/>
  <c r="F36" i="41"/>
  <c r="D13" i="41"/>
  <c r="D30" i="41"/>
  <c r="F6" i="41"/>
  <c r="F21" i="41"/>
  <c r="F37" i="41"/>
  <c r="H6" i="41"/>
  <c r="H28" i="41"/>
  <c r="H44" i="41"/>
  <c r="D14" i="41"/>
  <c r="D36" i="41"/>
  <c r="F7" i="41"/>
  <c r="F22" i="41"/>
  <c r="F38" i="41"/>
  <c r="H7" i="41"/>
  <c r="H29" i="41"/>
  <c r="H45" i="41"/>
  <c r="F29" i="41"/>
  <c r="D15" i="41"/>
  <c r="D37" i="41"/>
  <c r="F8" i="41"/>
  <c r="F23" i="41"/>
  <c r="F39" i="41"/>
  <c r="H13" i="41"/>
  <c r="H30" i="41"/>
  <c r="H46" i="41"/>
  <c r="F36" i="40"/>
  <c r="F5" i="40"/>
  <c r="F37" i="40"/>
  <c r="F6" i="40"/>
  <c r="F22" i="40"/>
  <c r="F7" i="40"/>
  <c r="F23" i="40"/>
  <c r="F39" i="40"/>
  <c r="D18" i="40"/>
  <c r="D50" i="40"/>
  <c r="F8" i="40"/>
  <c r="F28" i="40"/>
  <c r="F44" i="40"/>
  <c r="F13" i="40"/>
  <c r="F45" i="40"/>
  <c r="F21" i="40"/>
  <c r="D26" i="40"/>
  <c r="F14" i="40"/>
  <c r="F30" i="40"/>
  <c r="F46" i="40"/>
  <c r="F20" i="40"/>
  <c r="F38" i="40"/>
  <c r="F29" i="40"/>
  <c r="D33" i="40"/>
  <c r="F15" i="40"/>
  <c r="F31" i="40"/>
  <c r="F47" i="40"/>
  <c r="D38" i="39"/>
  <c r="D3" i="39"/>
  <c r="D4" i="39"/>
  <c r="D5" i="39"/>
  <c r="D20" i="39"/>
  <c r="D21" i="39"/>
  <c r="D22" i="39"/>
  <c r="D23" i="39"/>
  <c r="D11" i="39"/>
  <c r="D29" i="39"/>
  <c r="D12" i="39"/>
  <c r="D30" i="39"/>
  <c r="D13" i="39"/>
  <c r="D31" i="39"/>
  <c r="D14" i="39"/>
  <c r="D32" i="39"/>
  <c r="D6" i="39"/>
  <c r="D33" i="39"/>
  <c r="D7" i="39"/>
  <c r="D16" i="39"/>
  <c r="D25" i="39"/>
  <c r="D35" i="39"/>
  <c r="D15" i="39"/>
  <c r="D8" i="39"/>
  <c r="D17" i="39"/>
  <c r="D27" i="39"/>
  <c r="D36" i="39"/>
  <c r="D24" i="39"/>
  <c r="D9" i="39"/>
  <c r="D19" i="39"/>
  <c r="D28" i="39"/>
  <c r="D19" i="38"/>
  <c r="H18" i="38"/>
  <c r="H9" i="38"/>
  <c r="H10" i="38"/>
  <c r="H17" i="38"/>
  <c r="H25" i="38"/>
  <c r="H26" i="38"/>
  <c r="F16" i="38"/>
  <c r="F17" i="38"/>
  <c r="F23" i="38"/>
  <c r="F24" i="38"/>
  <c r="D11" i="37"/>
  <c r="D22" i="37"/>
  <c r="D12" i="37"/>
  <c r="D23" i="37"/>
  <c r="H12" i="36"/>
  <c r="H21" i="36"/>
  <c r="H30" i="36"/>
  <c r="H40" i="36"/>
  <c r="D20" i="36"/>
  <c r="D25" i="36"/>
  <c r="D17" i="36"/>
  <c r="D28" i="36"/>
  <c r="D36" i="36"/>
  <c r="D33" i="36"/>
  <c r="D9" i="36"/>
  <c r="D41" i="36"/>
  <c r="D12" i="36"/>
  <c r="D44" i="36"/>
  <c r="H49" i="36"/>
  <c r="D10" i="36"/>
  <c r="D18" i="36"/>
  <c r="D26" i="36"/>
  <c r="D34" i="36"/>
  <c r="D42" i="36"/>
  <c r="D50" i="36"/>
  <c r="D11" i="36"/>
  <c r="D19" i="36"/>
  <c r="D27" i="36"/>
  <c r="D35" i="36"/>
  <c r="D43" i="36"/>
  <c r="D51" i="36"/>
  <c r="D6" i="36"/>
  <c r="D14" i="36"/>
  <c r="D22" i="36"/>
  <c r="D30" i="36"/>
  <c r="D38" i="36"/>
  <c r="D46" i="36"/>
  <c r="D54" i="36"/>
  <c r="D7" i="36"/>
  <c r="D15" i="36"/>
  <c r="D23" i="36"/>
  <c r="D31" i="36"/>
  <c r="D39" i="36"/>
  <c r="D47" i="36"/>
  <c r="D55" i="36"/>
  <c r="D5" i="36"/>
  <c r="D13" i="36"/>
  <c r="D21" i="36"/>
  <c r="D29" i="36"/>
  <c r="D37" i="36"/>
  <c r="D45" i="36"/>
  <c r="D53" i="36"/>
  <c r="D8" i="36"/>
  <c r="D16" i="36"/>
  <c r="D24" i="36"/>
  <c r="D32" i="36"/>
  <c r="D40" i="36"/>
  <c r="D48" i="36"/>
  <c r="I43" i="43"/>
  <c r="G60" i="42"/>
  <c r="G61" i="42"/>
  <c r="G62" i="42"/>
  <c r="G56" i="42"/>
  <c r="G63" i="42"/>
  <c r="G64" i="42"/>
  <c r="G57" i="42"/>
  <c r="G65" i="42"/>
  <c r="G58" i="42"/>
  <c r="G66" i="42"/>
  <c r="G59" i="42"/>
  <c r="E62" i="42"/>
  <c r="I68" i="42"/>
  <c r="J58" i="42" s="1"/>
  <c r="G47" i="42"/>
  <c r="E39" i="42"/>
  <c r="E40" i="42"/>
  <c r="E41" i="42"/>
  <c r="E36" i="42"/>
  <c r="E35" i="42"/>
  <c r="E37" i="42"/>
  <c r="E45" i="42"/>
  <c r="E43" i="42"/>
  <c r="E44" i="42"/>
  <c r="E38" i="42"/>
  <c r="C40" i="42"/>
  <c r="C41" i="42"/>
  <c r="G22" i="42"/>
  <c r="G23" i="42"/>
  <c r="G25" i="42"/>
  <c r="I27" i="42"/>
  <c r="J22" i="42" s="1"/>
  <c r="E21" i="42"/>
  <c r="C26" i="42"/>
  <c r="C21" i="42"/>
  <c r="C25" i="42"/>
  <c r="C20" i="42"/>
  <c r="C22" i="42"/>
  <c r="H8" i="41"/>
  <c r="H16" i="41"/>
  <c r="H23" i="41"/>
  <c r="H47" i="41"/>
  <c r="H9" i="41"/>
  <c r="H24" i="41"/>
  <c r="H40" i="41"/>
  <c r="H48" i="41"/>
  <c r="H32" i="41"/>
  <c r="H10" i="41"/>
  <c r="H17" i="41"/>
  <c r="H25" i="41"/>
  <c r="H33" i="41"/>
  <c r="H41" i="41"/>
  <c r="H49" i="41"/>
  <c r="H11" i="41"/>
  <c r="H18" i="41"/>
  <c r="H26" i="41"/>
  <c r="H34" i="41"/>
  <c r="H42" i="41"/>
  <c r="H50" i="41"/>
  <c r="H12" i="41"/>
  <c r="H19" i="41"/>
  <c r="H27" i="41"/>
  <c r="H35" i="41"/>
  <c r="H43" i="41"/>
  <c r="J52" i="41"/>
  <c r="K11" i="41" s="1"/>
  <c r="F9" i="41"/>
  <c r="F24" i="41"/>
  <c r="F32" i="41"/>
  <c r="F40" i="41"/>
  <c r="F48" i="41"/>
  <c r="F11" i="41"/>
  <c r="F18" i="41"/>
  <c r="F26" i="41"/>
  <c r="F34" i="41"/>
  <c r="F42" i="41"/>
  <c r="F50" i="41"/>
  <c r="F10" i="41"/>
  <c r="F17" i="41"/>
  <c r="F25" i="41"/>
  <c r="F33" i="41"/>
  <c r="F41" i="41"/>
  <c r="F49" i="41"/>
  <c r="F12" i="41"/>
  <c r="F19" i="41"/>
  <c r="F27" i="41"/>
  <c r="F35" i="41"/>
  <c r="F43" i="41"/>
  <c r="D9" i="41"/>
  <c r="D24" i="41"/>
  <c r="D32" i="41"/>
  <c r="D40" i="41"/>
  <c r="D48" i="41"/>
  <c r="D8" i="41"/>
  <c r="D16" i="41"/>
  <c r="D23" i="41"/>
  <c r="D31" i="41"/>
  <c r="D39" i="41"/>
  <c r="D47" i="41"/>
  <c r="D10" i="41"/>
  <c r="D17" i="41"/>
  <c r="D25" i="41"/>
  <c r="D33" i="41"/>
  <c r="D41" i="41"/>
  <c r="D49" i="41"/>
  <c r="D11" i="41"/>
  <c r="D18" i="41"/>
  <c r="D26" i="41"/>
  <c r="D34" i="41"/>
  <c r="D42" i="41"/>
  <c r="D50" i="41"/>
  <c r="D12" i="41"/>
  <c r="D19" i="41"/>
  <c r="D27" i="41"/>
  <c r="D35" i="41"/>
  <c r="D43" i="41"/>
  <c r="F9" i="40"/>
  <c r="F16" i="40"/>
  <c r="F24" i="40"/>
  <c r="F32" i="40"/>
  <c r="F40" i="40"/>
  <c r="F48" i="40"/>
  <c r="F10" i="40"/>
  <c r="F17" i="40"/>
  <c r="F25" i="40"/>
  <c r="F33" i="40"/>
  <c r="F41" i="40"/>
  <c r="F49" i="40"/>
  <c r="F11" i="40"/>
  <c r="F18" i="40"/>
  <c r="F26" i="40"/>
  <c r="F34" i="40"/>
  <c r="F42" i="40"/>
  <c r="F50" i="40"/>
  <c r="F4" i="40"/>
  <c r="F12" i="40"/>
  <c r="F19" i="40"/>
  <c r="F27" i="40"/>
  <c r="F35" i="40"/>
  <c r="D4" i="40"/>
  <c r="D12" i="40"/>
  <c r="D19" i="40"/>
  <c r="D43" i="40"/>
  <c r="D5" i="40"/>
  <c r="D13" i="40"/>
  <c r="D20" i="40"/>
  <c r="D28" i="40"/>
  <c r="D36" i="40"/>
  <c r="D44" i="40"/>
  <c r="D6" i="40"/>
  <c r="D14" i="40"/>
  <c r="D21" i="40"/>
  <c r="D29" i="40"/>
  <c r="D37" i="40"/>
  <c r="D45" i="40"/>
  <c r="D35" i="40"/>
  <c r="D7" i="40"/>
  <c r="D15" i="40"/>
  <c r="D22" i="40"/>
  <c r="D30" i="40"/>
  <c r="D38" i="40"/>
  <c r="D46" i="40"/>
  <c r="D27" i="40"/>
  <c r="D8" i="40"/>
  <c r="D23" i="40"/>
  <c r="D31" i="40"/>
  <c r="D39" i="40"/>
  <c r="D47" i="40"/>
  <c r="D9" i="40"/>
  <c r="D16" i="40"/>
  <c r="D24" i="40"/>
  <c r="D32" i="40"/>
  <c r="D40" i="40"/>
  <c r="D10" i="39"/>
  <c r="D18" i="39"/>
  <c r="D26" i="39"/>
  <c r="D34" i="39"/>
  <c r="H11" i="38"/>
  <c r="H19" i="38"/>
  <c r="H6" i="38"/>
  <c r="H12" i="38"/>
  <c r="H20" i="38"/>
  <c r="H5" i="38"/>
  <c r="H13" i="38"/>
  <c r="H21" i="38"/>
  <c r="H14" i="38"/>
  <c r="H22" i="38"/>
  <c r="H7" i="38"/>
  <c r="H15" i="38"/>
  <c r="H23" i="38"/>
  <c r="H8" i="38"/>
  <c r="H16" i="38"/>
  <c r="F10" i="38"/>
  <c r="F18" i="38"/>
  <c r="F26" i="38"/>
  <c r="F11" i="38"/>
  <c r="F19" i="38"/>
  <c r="F12" i="38"/>
  <c r="F20" i="38"/>
  <c r="F5" i="38"/>
  <c r="F13" i="38"/>
  <c r="F21" i="38"/>
  <c r="F6" i="38"/>
  <c r="F14" i="38"/>
  <c r="D12" i="38"/>
  <c r="D20" i="38"/>
  <c r="D5" i="38"/>
  <c r="D13" i="38"/>
  <c r="D21" i="38"/>
  <c r="D6" i="38"/>
  <c r="D14" i="38"/>
  <c r="D22" i="38"/>
  <c r="D7" i="38"/>
  <c r="D15" i="38"/>
  <c r="D23" i="38"/>
  <c r="D8" i="38"/>
  <c r="D16" i="38"/>
  <c r="D24" i="38"/>
  <c r="J27" i="38"/>
  <c r="K12" i="38" s="1"/>
  <c r="D9" i="38"/>
  <c r="D17" i="38"/>
  <c r="D25" i="38"/>
  <c r="D10" i="38"/>
  <c r="D18" i="38"/>
  <c r="F5" i="37"/>
  <c r="F13" i="37"/>
  <c r="F21" i="37"/>
  <c r="F6" i="37"/>
  <c r="F14" i="37"/>
  <c r="F22" i="37"/>
  <c r="F7" i="37"/>
  <c r="F15" i="37"/>
  <c r="F23" i="37"/>
  <c r="F8" i="37"/>
  <c r="F16" i="37"/>
  <c r="F24" i="37"/>
  <c r="F9" i="37"/>
  <c r="F17" i="37"/>
  <c r="F25" i="37"/>
  <c r="F10" i="37"/>
  <c r="F18" i="37"/>
  <c r="F11" i="37"/>
  <c r="F19" i="37"/>
  <c r="F4" i="37"/>
  <c r="F12" i="37"/>
  <c r="D8" i="37"/>
  <c r="D16" i="37"/>
  <c r="D24" i="37"/>
  <c r="D9" i="37"/>
  <c r="D17" i="37"/>
  <c r="D25" i="37"/>
  <c r="D10" i="37"/>
  <c r="H13" i="36"/>
  <c r="H22" i="36"/>
  <c r="H32" i="36"/>
  <c r="H41" i="36"/>
  <c r="H50" i="36"/>
  <c r="H33" i="36"/>
  <c r="H5" i="36"/>
  <c r="H14" i="36"/>
  <c r="H24" i="36"/>
  <c r="H42" i="36"/>
  <c r="H51" i="36"/>
  <c r="H6" i="36"/>
  <c r="H16" i="36"/>
  <c r="H25" i="36"/>
  <c r="H34" i="36"/>
  <c r="H43" i="36"/>
  <c r="H52" i="36"/>
  <c r="H8" i="36"/>
  <c r="H17" i="36"/>
  <c r="H26" i="36"/>
  <c r="H35" i="36"/>
  <c r="H44" i="36"/>
  <c r="H53" i="36"/>
  <c r="H9" i="36"/>
  <c r="H18" i="36"/>
  <c r="H27" i="36"/>
  <c r="H36" i="36"/>
  <c r="H45" i="36"/>
  <c r="H54" i="36"/>
  <c r="H10" i="36"/>
  <c r="H19" i="36"/>
  <c r="H28" i="36"/>
  <c r="H37" i="36"/>
  <c r="H46" i="36"/>
  <c r="H56" i="36"/>
  <c r="H11" i="36"/>
  <c r="H20" i="36"/>
  <c r="H29" i="36"/>
  <c r="H38" i="36"/>
  <c r="H48" i="36"/>
  <c r="F6" i="36"/>
  <c r="F16" i="36"/>
  <c r="F26" i="36"/>
  <c r="F38" i="36"/>
  <c r="F48" i="36"/>
  <c r="F7" i="36"/>
  <c r="F17" i="36"/>
  <c r="F29" i="36"/>
  <c r="F39" i="36"/>
  <c r="F49" i="36"/>
  <c r="F8" i="36"/>
  <c r="F18" i="36"/>
  <c r="F30" i="36"/>
  <c r="F40" i="36"/>
  <c r="F50" i="36"/>
  <c r="F9" i="36"/>
  <c r="F21" i="36"/>
  <c r="F31" i="36"/>
  <c r="F41" i="36"/>
  <c r="F53" i="36"/>
  <c r="F10" i="36"/>
  <c r="F22" i="36"/>
  <c r="F32" i="36"/>
  <c r="F42" i="36"/>
  <c r="F54" i="36"/>
  <c r="J57" i="36"/>
  <c r="K28" i="36" s="1"/>
  <c r="F11" i="36"/>
  <c r="F19" i="36"/>
  <c r="F27" i="36"/>
  <c r="F35" i="36"/>
  <c r="F43" i="36"/>
  <c r="F51" i="36"/>
  <c r="H7" i="36"/>
  <c r="H15" i="36"/>
  <c r="H23" i="36"/>
  <c r="H31" i="36"/>
  <c r="H39" i="36"/>
  <c r="H47" i="36"/>
  <c r="F12" i="36"/>
  <c r="F20" i="36"/>
  <c r="F28" i="36"/>
  <c r="F36" i="36"/>
  <c r="F44" i="36"/>
  <c r="D143" i="34"/>
  <c r="E143" i="34"/>
  <c r="F143" i="34"/>
  <c r="C143" i="34"/>
  <c r="G140" i="34"/>
  <c r="G141" i="34"/>
  <c r="D132" i="34"/>
  <c r="E132" i="34"/>
  <c r="F132" i="34"/>
  <c r="C132" i="34"/>
  <c r="D129" i="34"/>
  <c r="E129" i="34"/>
  <c r="F129" i="34"/>
  <c r="C129" i="34"/>
  <c r="D119" i="34"/>
  <c r="E119" i="34"/>
  <c r="F119" i="34"/>
  <c r="C119" i="34"/>
  <c r="D116" i="34"/>
  <c r="E116" i="34"/>
  <c r="F116" i="34"/>
  <c r="C116" i="34"/>
  <c r="C105" i="34"/>
  <c r="C83" i="34"/>
  <c r="D76" i="34"/>
  <c r="E76" i="34"/>
  <c r="F76" i="34"/>
  <c r="F75" i="34" s="1"/>
  <c r="C76" i="34"/>
  <c r="D72" i="34"/>
  <c r="E72" i="34"/>
  <c r="F72" i="34"/>
  <c r="C72" i="34"/>
  <c r="D63" i="34"/>
  <c r="E63" i="34"/>
  <c r="F63" i="34"/>
  <c r="C63" i="34"/>
  <c r="D50" i="34"/>
  <c r="E50" i="34"/>
  <c r="F50" i="34"/>
  <c r="C50" i="34"/>
  <c r="F42" i="34"/>
  <c r="E42" i="34"/>
  <c r="D42" i="34"/>
  <c r="C42" i="34"/>
  <c r="F34" i="34"/>
  <c r="E34" i="34"/>
  <c r="D34" i="34"/>
  <c r="C34" i="34"/>
  <c r="F32" i="34"/>
  <c r="E32" i="34"/>
  <c r="D32" i="34"/>
  <c r="C32" i="34"/>
  <c r="F30" i="34"/>
  <c r="E30" i="34"/>
  <c r="D30" i="34"/>
  <c r="C30" i="34"/>
  <c r="F28" i="34"/>
  <c r="E28" i="34"/>
  <c r="D28" i="34"/>
  <c r="C28" i="34"/>
  <c r="D22" i="34"/>
  <c r="E22" i="34"/>
  <c r="F22" i="34"/>
  <c r="C22" i="34"/>
  <c r="D20" i="34"/>
  <c r="E20" i="34"/>
  <c r="F20" i="34"/>
  <c r="C20" i="34"/>
  <c r="G145" i="34"/>
  <c r="G137" i="34"/>
  <c r="G136" i="34"/>
  <c r="G134" i="34"/>
  <c r="G133" i="34"/>
  <c r="G131" i="34"/>
  <c r="G130" i="34"/>
  <c r="G128" i="34"/>
  <c r="G127" i="34"/>
  <c r="G126" i="34"/>
  <c r="G125" i="34"/>
  <c r="G123" i="34"/>
  <c r="G121" i="34"/>
  <c r="G120" i="34"/>
  <c r="G118" i="34"/>
  <c r="G117" i="34"/>
  <c r="G115" i="34"/>
  <c r="G114" i="34"/>
  <c r="G113" i="34"/>
  <c r="G112" i="34"/>
  <c r="G109" i="34"/>
  <c r="G108" i="34"/>
  <c r="G107" i="34"/>
  <c r="G106" i="34"/>
  <c r="G104" i="34"/>
  <c r="G103" i="34"/>
  <c r="G102" i="34"/>
  <c r="G101" i="34"/>
  <c r="G100" i="34"/>
  <c r="G99" i="34"/>
  <c r="G98" i="34"/>
  <c r="G96" i="34"/>
  <c r="G95" i="34"/>
  <c r="G94" i="34"/>
  <c r="G93" i="34"/>
  <c r="G90" i="34"/>
  <c r="G89" i="34"/>
  <c r="G88" i="34"/>
  <c r="G87" i="34"/>
  <c r="G86" i="34"/>
  <c r="G85" i="34"/>
  <c r="G84" i="34"/>
  <c r="G82" i="34"/>
  <c r="G81" i="34"/>
  <c r="G80" i="34"/>
  <c r="G79" i="34"/>
  <c r="G78" i="34"/>
  <c r="G77" i="34"/>
  <c r="G74" i="34"/>
  <c r="G73" i="34"/>
  <c r="G71" i="34"/>
  <c r="G70" i="34"/>
  <c r="G69" i="34"/>
  <c r="G66" i="34"/>
  <c r="G65" i="34"/>
  <c r="G64" i="34"/>
  <c r="G62" i="34"/>
  <c r="G55" i="34"/>
  <c r="G54" i="34"/>
  <c r="G53" i="34"/>
  <c r="G52" i="34"/>
  <c r="G45" i="34"/>
  <c r="G43" i="34"/>
  <c r="G41" i="34"/>
  <c r="G40" i="34"/>
  <c r="G37" i="34"/>
  <c r="G35" i="34"/>
  <c r="G33" i="34"/>
  <c r="G31" i="34"/>
  <c r="G29" i="34"/>
  <c r="G27" i="34"/>
  <c r="G23" i="34"/>
  <c r="G21" i="34"/>
  <c r="G19" i="34"/>
  <c r="G18" i="34"/>
  <c r="G16" i="34"/>
  <c r="G13" i="34"/>
  <c r="G12" i="34"/>
  <c r="G11" i="34"/>
  <c r="G9" i="34"/>
  <c r="G5" i="34"/>
  <c r="G6" i="34"/>
  <c r="G7" i="34"/>
  <c r="D8" i="34"/>
  <c r="E8" i="34"/>
  <c r="F8" i="34"/>
  <c r="C8" i="34"/>
  <c r="E112" i="33"/>
  <c r="F97" i="33" s="1"/>
  <c r="F92" i="33"/>
  <c r="F82" i="33"/>
  <c r="F46" i="33"/>
  <c r="G112" i="33"/>
  <c r="I112" i="33"/>
  <c r="J94" i="33" s="1"/>
  <c r="C112" i="33"/>
  <c r="D94" i="33" s="1"/>
  <c r="D68" i="32"/>
  <c r="E67" i="32" s="1"/>
  <c r="F68" i="32"/>
  <c r="G64" i="32" s="1"/>
  <c r="H68" i="32"/>
  <c r="I64" i="32" s="1"/>
  <c r="J64" i="32" s="1"/>
  <c r="B68" i="32"/>
  <c r="C66" i="32" s="1"/>
  <c r="G50" i="32"/>
  <c r="C51" i="32"/>
  <c r="I55" i="32"/>
  <c r="J54" i="32" s="1"/>
  <c r="H55" i="32"/>
  <c r="F55" i="32"/>
  <c r="G53" i="32" s="1"/>
  <c r="D55" i="32"/>
  <c r="E52" i="32" s="1"/>
  <c r="B55" i="32"/>
  <c r="C50" i="32" s="1"/>
  <c r="H38" i="32"/>
  <c r="D38" i="32"/>
  <c r="E37" i="32" s="1"/>
  <c r="F38" i="32"/>
  <c r="G37" i="32" s="1"/>
  <c r="B38" i="32"/>
  <c r="C35" i="32" s="1"/>
  <c r="G18" i="32"/>
  <c r="D24" i="32"/>
  <c r="E20" i="32" s="1"/>
  <c r="F24" i="32"/>
  <c r="G20" i="32" s="1"/>
  <c r="H24" i="32"/>
  <c r="H8" i="32"/>
  <c r="D8" i="32"/>
  <c r="E7" i="32" s="1"/>
  <c r="F8" i="32"/>
  <c r="G7" i="32" s="1"/>
  <c r="B8" i="32"/>
  <c r="C6" i="32" s="1"/>
  <c r="D43" i="31"/>
  <c r="D42" i="31"/>
  <c r="D41" i="31"/>
  <c r="D39" i="31"/>
  <c r="D34" i="31"/>
  <c r="D33" i="31"/>
  <c r="D31" i="31"/>
  <c r="D30" i="31"/>
  <c r="D25" i="31"/>
  <c r="D23" i="31"/>
  <c r="D22" i="31"/>
  <c r="D21" i="31"/>
  <c r="D15" i="31"/>
  <c r="D14" i="31"/>
  <c r="D13" i="31"/>
  <c r="D12" i="31"/>
  <c r="D6" i="31"/>
  <c r="D5"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I46" i="31"/>
  <c r="E46" i="31"/>
  <c r="F38" i="31" s="1"/>
  <c r="G46" i="31"/>
  <c r="H45" i="31" s="1"/>
  <c r="D40" i="31"/>
  <c r="E45" i="30"/>
  <c r="F41" i="30" s="1"/>
  <c r="G45" i="30"/>
  <c r="H37" i="30" s="1"/>
  <c r="I45" i="30"/>
  <c r="J40" i="30" s="1"/>
  <c r="C45" i="30"/>
  <c r="D44" i="30" s="1"/>
  <c r="H40" i="30"/>
  <c r="H38" i="30"/>
  <c r="H34" i="30"/>
  <c r="H25" i="30"/>
  <c r="H22" i="30"/>
  <c r="H19" i="30"/>
  <c r="H18" i="30"/>
  <c r="H16" i="30"/>
  <c r="H7" i="30"/>
  <c r="F44" i="30"/>
  <c r="F43" i="30"/>
  <c r="F42" i="30"/>
  <c r="F37" i="30"/>
  <c r="F34" i="30"/>
  <c r="F33" i="30"/>
  <c r="F32" i="30"/>
  <c r="F29" i="30"/>
  <c r="F28" i="30"/>
  <c r="F26" i="30"/>
  <c r="F25" i="30"/>
  <c r="F23" i="30"/>
  <c r="F22" i="30"/>
  <c r="F21" i="30"/>
  <c r="F20" i="30"/>
  <c r="F19" i="30"/>
  <c r="F18" i="30"/>
  <c r="F17" i="30"/>
  <c r="F15" i="30"/>
  <c r="F14" i="30"/>
  <c r="F13" i="30"/>
  <c r="F12" i="30"/>
  <c r="F11" i="30"/>
  <c r="F10" i="30"/>
  <c r="F9" i="30"/>
  <c r="F7" i="30"/>
  <c r="F6" i="30"/>
  <c r="F5" i="30"/>
  <c r="F4" i="30"/>
  <c r="D47" i="29"/>
  <c r="D46" i="29"/>
  <c r="J54" i="29"/>
  <c r="J53" i="29"/>
  <c r="J52" i="29"/>
  <c r="J51" i="29"/>
  <c r="J50" i="29"/>
  <c r="J49" i="29"/>
  <c r="J48" i="29"/>
  <c r="J47" i="29"/>
  <c r="J46" i="29"/>
  <c r="J45" i="29"/>
  <c r="J44" i="29"/>
  <c r="J43" i="29"/>
  <c r="J42" i="29"/>
  <c r="J41" i="29"/>
  <c r="J40" i="29"/>
  <c r="J39" i="29"/>
  <c r="J38" i="29"/>
  <c r="J37" i="29"/>
  <c r="J36" i="29"/>
  <c r="J35" i="29"/>
  <c r="J34" i="29"/>
  <c r="J33" i="29"/>
  <c r="J32" i="29"/>
  <c r="J31" i="29"/>
  <c r="J30" i="29"/>
  <c r="J29" i="29"/>
  <c r="J28" i="29"/>
  <c r="J27" i="29"/>
  <c r="J26" i="29"/>
  <c r="J25" i="29"/>
  <c r="J24" i="29"/>
  <c r="J23" i="29"/>
  <c r="J22" i="29"/>
  <c r="J21" i="29"/>
  <c r="J20" i="29"/>
  <c r="J19" i="29"/>
  <c r="J18" i="29"/>
  <c r="J17" i="29"/>
  <c r="J16" i="29"/>
  <c r="J15" i="29"/>
  <c r="J14" i="29"/>
  <c r="J13" i="29"/>
  <c r="J12" i="29"/>
  <c r="J11" i="29"/>
  <c r="J10" i="29"/>
  <c r="J9" i="29"/>
  <c r="J8" i="29"/>
  <c r="J7" i="29"/>
  <c r="J6" i="29"/>
  <c r="J5" i="29"/>
  <c r="G55" i="29"/>
  <c r="H54" i="29" s="1"/>
  <c r="E55" i="29"/>
  <c r="F48" i="29" s="1"/>
  <c r="C55" i="29"/>
  <c r="D52" i="29" s="1"/>
  <c r="E54" i="28"/>
  <c r="F53" i="28" s="1"/>
  <c r="G54" i="28"/>
  <c r="H51" i="28" s="1"/>
  <c r="I54" i="28"/>
  <c r="C54" i="28"/>
  <c r="D47" i="28" s="1"/>
  <c r="H40" i="25"/>
  <c r="F40" i="25"/>
  <c r="D40" i="25"/>
  <c r="B40" i="25"/>
  <c r="H34" i="25"/>
  <c r="F34" i="25"/>
  <c r="D34" i="25"/>
  <c r="B34" i="25"/>
  <c r="I57" i="18"/>
  <c r="C43" i="43" l="1"/>
  <c r="K11" i="40"/>
  <c r="K38" i="40"/>
  <c r="K35" i="40"/>
  <c r="K45" i="40"/>
  <c r="K48" i="40"/>
  <c r="K27" i="40"/>
  <c r="K19" i="40"/>
  <c r="K8" i="40"/>
  <c r="K49" i="40"/>
  <c r="K6" i="40"/>
  <c r="K12" i="40"/>
  <c r="K47" i="40"/>
  <c r="K43" i="40"/>
  <c r="K18" i="40"/>
  <c r="K28" i="40"/>
  <c r="K4" i="40"/>
  <c r="K16" i="37"/>
  <c r="K11" i="37"/>
  <c r="K22" i="37"/>
  <c r="K24" i="37"/>
  <c r="K13" i="37"/>
  <c r="K19" i="37"/>
  <c r="K14" i="37"/>
  <c r="K4" i="37"/>
  <c r="K7" i="37"/>
  <c r="K17" i="37"/>
  <c r="K51" i="35"/>
  <c r="K24" i="35"/>
  <c r="K43" i="35"/>
  <c r="K38" i="35"/>
  <c r="K49" i="35"/>
  <c r="K52" i="35"/>
  <c r="K8" i="35"/>
  <c r="K14" i="35"/>
  <c r="K41" i="35"/>
  <c r="K54" i="35"/>
  <c r="K36" i="35"/>
  <c r="K55" i="35"/>
  <c r="K37" i="35"/>
  <c r="K18" i="35"/>
  <c r="K15" i="35"/>
  <c r="K10" i="35"/>
  <c r="K30" i="35"/>
  <c r="K4" i="35"/>
  <c r="K5" i="35"/>
  <c r="K13" i="35"/>
  <c r="K39" i="35"/>
  <c r="K44" i="35"/>
  <c r="G116" i="34"/>
  <c r="F40" i="33"/>
  <c r="F38" i="33"/>
  <c r="F20" i="33"/>
  <c r="F28" i="33"/>
  <c r="F9" i="33"/>
  <c r="F60" i="33"/>
  <c r="H86" i="33"/>
  <c r="H7" i="33"/>
  <c r="H15" i="33"/>
  <c r="H23" i="33"/>
  <c r="H31" i="33"/>
  <c r="H39" i="33"/>
  <c r="H47" i="33"/>
  <c r="H55" i="33"/>
  <c r="H63" i="33"/>
  <c r="H71" i="33"/>
  <c r="H79" i="33"/>
  <c r="H87" i="33"/>
  <c r="H95" i="33"/>
  <c r="H103" i="33"/>
  <c r="H111" i="33"/>
  <c r="H24" i="33"/>
  <c r="H72" i="33"/>
  <c r="H104" i="33"/>
  <c r="H9" i="33"/>
  <c r="H17" i="33"/>
  <c r="H25" i="33"/>
  <c r="H33" i="33"/>
  <c r="H41" i="33"/>
  <c r="H49" i="33"/>
  <c r="H57" i="33"/>
  <c r="H65" i="33"/>
  <c r="H73" i="33"/>
  <c r="H81" i="33"/>
  <c r="H89" i="33"/>
  <c r="H97" i="33"/>
  <c r="H105" i="33"/>
  <c r="H27" i="33"/>
  <c r="H59" i="33"/>
  <c r="H75" i="33"/>
  <c r="H91" i="33"/>
  <c r="H107" i="33"/>
  <c r="H12" i="33"/>
  <c r="H44" i="33"/>
  <c r="H60" i="33"/>
  <c r="H76" i="33"/>
  <c r="H92" i="33"/>
  <c r="H108" i="33"/>
  <c r="H5" i="33"/>
  <c r="H21" i="33"/>
  <c r="H37" i="33"/>
  <c r="H53" i="33"/>
  <c r="H69" i="33"/>
  <c r="H85" i="33"/>
  <c r="H101" i="33"/>
  <c r="H14" i="33"/>
  <c r="H30" i="33"/>
  <c r="H46" i="33"/>
  <c r="H62" i="33"/>
  <c r="H78" i="33"/>
  <c r="H102" i="33"/>
  <c r="H16" i="33"/>
  <c r="H40" i="33"/>
  <c r="H56" i="33"/>
  <c r="H80" i="33"/>
  <c r="H96" i="33"/>
  <c r="H10" i="33"/>
  <c r="H18" i="33"/>
  <c r="H26" i="33"/>
  <c r="H34" i="33"/>
  <c r="H42" i="33"/>
  <c r="H50" i="33"/>
  <c r="H58" i="33"/>
  <c r="H66" i="33"/>
  <c r="H74" i="33"/>
  <c r="H82" i="33"/>
  <c r="H90" i="33"/>
  <c r="H98" i="33"/>
  <c r="H106" i="33"/>
  <c r="H11" i="33"/>
  <c r="H19" i="33"/>
  <c r="H35" i="33"/>
  <c r="H43" i="33"/>
  <c r="H51" i="33"/>
  <c r="H67" i="33"/>
  <c r="H83" i="33"/>
  <c r="H99" i="33"/>
  <c r="H4" i="33"/>
  <c r="H20" i="33"/>
  <c r="H28" i="33"/>
  <c r="H36" i="33"/>
  <c r="H52" i="33"/>
  <c r="H68" i="33"/>
  <c r="H84" i="33"/>
  <c r="H100" i="33"/>
  <c r="H13" i="33"/>
  <c r="H29" i="33"/>
  <c r="H45" i="33"/>
  <c r="H61" i="33"/>
  <c r="H77" i="33"/>
  <c r="H93" i="33"/>
  <c r="H109" i="33"/>
  <c r="H6" i="33"/>
  <c r="H22" i="33"/>
  <c r="H38" i="33"/>
  <c r="H54" i="33"/>
  <c r="H70" i="33"/>
  <c r="H94" i="33"/>
  <c r="K94" i="33" s="1"/>
  <c r="H110" i="33"/>
  <c r="H8" i="33"/>
  <c r="H32" i="33"/>
  <c r="H48" i="33"/>
  <c r="H64" i="33"/>
  <c r="H88" i="33"/>
  <c r="F11" i="33"/>
  <c r="F69" i="33"/>
  <c r="F16" i="33"/>
  <c r="F79" i="33"/>
  <c r="C5" i="32"/>
  <c r="G34" i="32"/>
  <c r="G33" i="32"/>
  <c r="H8" i="30"/>
  <c r="H27" i="30"/>
  <c r="H9" i="30"/>
  <c r="H31" i="30"/>
  <c r="F8" i="30"/>
  <c r="F16" i="30"/>
  <c r="F24" i="30"/>
  <c r="F36" i="30"/>
  <c r="H14" i="30"/>
  <c r="H32" i="30"/>
  <c r="K40" i="30"/>
  <c r="F15" i="28"/>
  <c r="D5" i="29"/>
  <c r="G43" i="43"/>
  <c r="G35" i="32"/>
  <c r="H40" i="31"/>
  <c r="J21" i="30"/>
  <c r="K21" i="30" s="1"/>
  <c r="J22" i="30"/>
  <c r="K22" i="30" s="1"/>
  <c r="H8" i="29"/>
  <c r="H53" i="29"/>
  <c r="D6" i="29"/>
  <c r="D21" i="29"/>
  <c r="D45" i="29"/>
  <c r="K31" i="40"/>
  <c r="K39" i="40"/>
  <c r="K10" i="40"/>
  <c r="K22" i="40"/>
  <c r="K30" i="40"/>
  <c r="K26" i="40"/>
  <c r="K36" i="40"/>
  <c r="K46" i="40"/>
  <c r="K16" i="40"/>
  <c r="K17" i="40"/>
  <c r="K20" i="40"/>
  <c r="K34" i="40"/>
  <c r="K13" i="40"/>
  <c r="K7" i="40"/>
  <c r="K24" i="40"/>
  <c r="K25" i="40"/>
  <c r="K44" i="40"/>
  <c r="K42" i="40"/>
  <c r="K9" i="40"/>
  <c r="K21" i="40"/>
  <c r="K15" i="40"/>
  <c r="K32" i="40"/>
  <c r="K33" i="40"/>
  <c r="K5" i="40"/>
  <c r="K50" i="40"/>
  <c r="K14" i="40"/>
  <c r="K29" i="40"/>
  <c r="K23" i="40"/>
  <c r="K40" i="40"/>
  <c r="K41" i="40"/>
  <c r="K37" i="40"/>
  <c r="H22" i="28"/>
  <c r="H49" i="28"/>
  <c r="F32" i="28"/>
  <c r="H52" i="28"/>
  <c r="F33" i="28"/>
  <c r="F39" i="28"/>
  <c r="F50" i="28"/>
  <c r="F51" i="28"/>
  <c r="F20" i="28"/>
  <c r="F14" i="28"/>
  <c r="H21" i="28"/>
  <c r="D18" i="28"/>
  <c r="H7" i="28"/>
  <c r="H29" i="28"/>
  <c r="H53" i="28"/>
  <c r="F40" i="28"/>
  <c r="H8" i="28"/>
  <c r="H30" i="28"/>
  <c r="F4" i="28"/>
  <c r="F23" i="28"/>
  <c r="F41" i="28"/>
  <c r="H9" i="28"/>
  <c r="H31" i="28"/>
  <c r="D50" i="28"/>
  <c r="F6" i="28"/>
  <c r="F24" i="28"/>
  <c r="F42" i="28"/>
  <c r="H12" i="28"/>
  <c r="H39" i="28"/>
  <c r="F22" i="28"/>
  <c r="F11" i="28"/>
  <c r="F30" i="28"/>
  <c r="F48" i="28"/>
  <c r="H17" i="28"/>
  <c r="H40" i="28"/>
  <c r="D34" i="28"/>
  <c r="F12" i="28"/>
  <c r="F31" i="28"/>
  <c r="F49" i="28"/>
  <c r="H20" i="28"/>
  <c r="H41" i="28"/>
  <c r="D19" i="28"/>
  <c r="D35" i="28"/>
  <c r="D51" i="28"/>
  <c r="D8" i="28"/>
  <c r="D24" i="28"/>
  <c r="D40" i="28"/>
  <c r="D9" i="28"/>
  <c r="D25" i="28"/>
  <c r="D41" i="28"/>
  <c r="H32" i="28"/>
  <c r="H44" i="28"/>
  <c r="D10" i="28"/>
  <c r="D26" i="28"/>
  <c r="D42" i="28"/>
  <c r="F7" i="28"/>
  <c r="F16" i="28"/>
  <c r="F25" i="28"/>
  <c r="F34" i="28"/>
  <c r="F43" i="28"/>
  <c r="F52" i="28"/>
  <c r="H13" i="28"/>
  <c r="H23" i="28"/>
  <c r="H33" i="28"/>
  <c r="H45" i="28"/>
  <c r="D11" i="28"/>
  <c r="D27" i="28"/>
  <c r="D43" i="28"/>
  <c r="F8" i="28"/>
  <c r="F17" i="28"/>
  <c r="F26" i="28"/>
  <c r="F35" i="28"/>
  <c r="F44" i="28"/>
  <c r="H4" i="28"/>
  <c r="H14" i="28"/>
  <c r="H24" i="28"/>
  <c r="H36" i="28"/>
  <c r="H46" i="28"/>
  <c r="D16" i="28"/>
  <c r="D32" i="28"/>
  <c r="D48" i="28"/>
  <c r="F9" i="28"/>
  <c r="F18" i="28"/>
  <c r="F27" i="28"/>
  <c r="F36" i="28"/>
  <c r="F46" i="28"/>
  <c r="H5" i="28"/>
  <c r="H15" i="28"/>
  <c r="H25" i="28"/>
  <c r="H37" i="28"/>
  <c r="H47" i="28"/>
  <c r="D17" i="28"/>
  <c r="D33" i="28"/>
  <c r="D49" i="28"/>
  <c r="F10" i="28"/>
  <c r="F19" i="28"/>
  <c r="F28" i="28"/>
  <c r="F38" i="28"/>
  <c r="F47" i="28"/>
  <c r="H6" i="28"/>
  <c r="H16" i="28"/>
  <c r="H28" i="28"/>
  <c r="H38" i="28"/>
  <c r="H48" i="28"/>
  <c r="D75" i="34"/>
  <c r="E75" i="34"/>
  <c r="C47" i="42"/>
  <c r="C68" i="42"/>
  <c r="I11" i="42"/>
  <c r="J21" i="42"/>
  <c r="I47" i="42"/>
  <c r="G27" i="42"/>
  <c r="E27" i="42"/>
  <c r="J23" i="42"/>
  <c r="J20" i="42"/>
  <c r="H52" i="41"/>
  <c r="K41" i="41"/>
  <c r="K25" i="41"/>
  <c r="K38" i="41"/>
  <c r="K46" i="41"/>
  <c r="K49" i="41"/>
  <c r="K16" i="41"/>
  <c r="F52" i="41"/>
  <c r="K39" i="41"/>
  <c r="K9" i="41"/>
  <c r="K27" i="41"/>
  <c r="K28" i="41"/>
  <c r="K19" i="41"/>
  <c r="K36" i="41"/>
  <c r="K14" i="41"/>
  <c r="K26" i="41"/>
  <c r="D52" i="41"/>
  <c r="K13" i="41"/>
  <c r="K35" i="41"/>
  <c r="K23" i="41"/>
  <c r="K6" i="41"/>
  <c r="K47" i="41"/>
  <c r="K7" i="41"/>
  <c r="K24" i="41"/>
  <c r="K29" i="41"/>
  <c r="K40" i="41"/>
  <c r="K37" i="41"/>
  <c r="K48" i="41"/>
  <c r="K45" i="41"/>
  <c r="K43" i="41"/>
  <c r="F51" i="40"/>
  <c r="J51" i="40"/>
  <c r="D40" i="39"/>
  <c r="K20" i="38"/>
  <c r="K16" i="38"/>
  <c r="K8" i="38"/>
  <c r="K26" i="38"/>
  <c r="K18" i="38"/>
  <c r="K10" i="38"/>
  <c r="K25" i="38"/>
  <c r="K17" i="38"/>
  <c r="K9" i="38"/>
  <c r="K19" i="38"/>
  <c r="K11" i="38"/>
  <c r="K22" i="38"/>
  <c r="K14" i="38"/>
  <c r="K6" i="38"/>
  <c r="K24" i="38"/>
  <c r="K21" i="38"/>
  <c r="K23" i="38"/>
  <c r="D27" i="38"/>
  <c r="K13" i="38"/>
  <c r="K15" i="38"/>
  <c r="K5" i="38"/>
  <c r="K7" i="38"/>
  <c r="F26" i="37"/>
  <c r="D26" i="37"/>
  <c r="J26" i="37"/>
  <c r="K38" i="36"/>
  <c r="H57" i="36"/>
  <c r="K42" i="36"/>
  <c r="K9" i="36"/>
  <c r="K37" i="36"/>
  <c r="K14" i="36"/>
  <c r="K24" i="36"/>
  <c r="F57" i="36"/>
  <c r="K21" i="36"/>
  <c r="K25" i="36"/>
  <c r="K13" i="36"/>
  <c r="K6" i="36"/>
  <c r="K23" i="36"/>
  <c r="K26" i="36"/>
  <c r="K51" i="36"/>
  <c r="K34" i="36"/>
  <c r="K12" i="36"/>
  <c r="K30" i="36"/>
  <c r="K43" i="36"/>
  <c r="K40" i="36"/>
  <c r="K36" i="36"/>
  <c r="D57" i="36"/>
  <c r="K11" i="36"/>
  <c r="K41" i="36"/>
  <c r="K16" i="36"/>
  <c r="K33" i="36"/>
  <c r="K5" i="36"/>
  <c r="K8" i="36"/>
  <c r="G124" i="34"/>
  <c r="C49" i="34"/>
  <c r="F49" i="34"/>
  <c r="E49" i="34"/>
  <c r="D49" i="34"/>
  <c r="G42" i="34"/>
  <c r="G138" i="34"/>
  <c r="G143" i="34"/>
  <c r="G76" i="34"/>
  <c r="G72" i="34"/>
  <c r="G83" i="34"/>
  <c r="G132" i="34"/>
  <c r="G30" i="34"/>
  <c r="G8" i="34"/>
  <c r="G20" i="34"/>
  <c r="G32" i="34"/>
  <c r="G91" i="34"/>
  <c r="G28" i="34"/>
  <c r="G22" i="34"/>
  <c r="F7" i="33"/>
  <c r="F44" i="33"/>
  <c r="J86" i="33"/>
  <c r="J89" i="33"/>
  <c r="F21" i="33"/>
  <c r="F54" i="33"/>
  <c r="F96" i="33"/>
  <c r="F4" i="33"/>
  <c r="F22" i="33"/>
  <c r="F59" i="33"/>
  <c r="F110" i="33"/>
  <c r="F94" i="33"/>
  <c r="F8" i="33"/>
  <c r="F35" i="33"/>
  <c r="F68" i="33"/>
  <c r="F12" i="33"/>
  <c r="F29" i="33"/>
  <c r="F48" i="33"/>
  <c r="F71" i="33"/>
  <c r="F104" i="33"/>
  <c r="F15" i="33"/>
  <c r="F30" i="33"/>
  <c r="F49" i="33"/>
  <c r="F76" i="33"/>
  <c r="F88" i="33"/>
  <c r="F89" i="33"/>
  <c r="F86" i="33"/>
  <c r="F6" i="33"/>
  <c r="F17" i="33"/>
  <c r="F37" i="33"/>
  <c r="F57" i="33"/>
  <c r="F80" i="33"/>
  <c r="D86" i="33"/>
  <c r="D89" i="33"/>
  <c r="F19" i="33"/>
  <c r="F31" i="33"/>
  <c r="F47" i="33"/>
  <c r="F65" i="33"/>
  <c r="F81" i="33"/>
  <c r="F109" i="33"/>
  <c r="F102" i="33"/>
  <c r="F13" i="33"/>
  <c r="F25" i="33"/>
  <c r="F39" i="33"/>
  <c r="F56" i="33"/>
  <c r="F72" i="33"/>
  <c r="F93" i="33"/>
  <c r="D20" i="33"/>
  <c r="D52" i="33"/>
  <c r="D85" i="33"/>
  <c r="J45" i="33"/>
  <c r="J64" i="33"/>
  <c r="J6" i="33"/>
  <c r="K6" i="33" s="1"/>
  <c r="J61" i="33"/>
  <c r="J5" i="33"/>
  <c r="F5" i="33"/>
  <c r="F14" i="33"/>
  <c r="F23" i="33"/>
  <c r="F32" i="33"/>
  <c r="F41" i="33"/>
  <c r="F51" i="33"/>
  <c r="F62" i="33"/>
  <c r="F73" i="33"/>
  <c r="F84" i="33"/>
  <c r="F101" i="33"/>
  <c r="F24" i="33"/>
  <c r="F33" i="33"/>
  <c r="F43" i="33"/>
  <c r="F52" i="33"/>
  <c r="F63" i="33"/>
  <c r="F74" i="33"/>
  <c r="F85" i="33"/>
  <c r="F107" i="33"/>
  <c r="F64" i="33"/>
  <c r="F27" i="33"/>
  <c r="F36" i="33"/>
  <c r="F45" i="33"/>
  <c r="F55" i="33"/>
  <c r="F66" i="33"/>
  <c r="F77" i="33"/>
  <c r="F91" i="33"/>
  <c r="F105" i="33"/>
  <c r="D111" i="33"/>
  <c r="D64" i="33"/>
  <c r="J70" i="33"/>
  <c r="D55" i="33"/>
  <c r="D90" i="33"/>
  <c r="D60" i="33"/>
  <c r="D31" i="33"/>
  <c r="D63" i="33"/>
  <c r="D99" i="33"/>
  <c r="J21" i="33"/>
  <c r="J87" i="33"/>
  <c r="D4" i="33"/>
  <c r="D36" i="33"/>
  <c r="D69" i="33"/>
  <c r="D104" i="33"/>
  <c r="F10" i="33"/>
  <c r="F18" i="33"/>
  <c r="F26" i="33"/>
  <c r="F34" i="33"/>
  <c r="F42" i="33"/>
  <c r="F50" i="33"/>
  <c r="F58" i="33"/>
  <c r="F67" i="33"/>
  <c r="F75" i="33"/>
  <c r="F83" i="33"/>
  <c r="F95" i="33"/>
  <c r="F108" i="33"/>
  <c r="J29" i="33"/>
  <c r="K29" i="33" s="1"/>
  <c r="J97" i="33"/>
  <c r="D7" i="33"/>
  <c r="D107" i="33"/>
  <c r="J37" i="33"/>
  <c r="J105" i="33"/>
  <c r="D28" i="33"/>
  <c r="D96" i="33"/>
  <c r="J13" i="33"/>
  <c r="D39" i="33"/>
  <c r="D12" i="33"/>
  <c r="D44" i="33"/>
  <c r="D77" i="33"/>
  <c r="D23" i="33"/>
  <c r="J104" i="33"/>
  <c r="J78" i="33"/>
  <c r="D72" i="33"/>
  <c r="D15" i="33"/>
  <c r="D47" i="33"/>
  <c r="D80" i="33"/>
  <c r="F53" i="33"/>
  <c r="F61" i="33"/>
  <c r="F70" i="33"/>
  <c r="F78" i="33"/>
  <c r="F87" i="33"/>
  <c r="F100" i="33"/>
  <c r="J53" i="33"/>
  <c r="E21" i="32"/>
  <c r="E22" i="32"/>
  <c r="E5" i="32"/>
  <c r="E8" i="32" s="1"/>
  <c r="E23" i="32"/>
  <c r="E6" i="32"/>
  <c r="G65" i="32"/>
  <c r="G54" i="32"/>
  <c r="G31" i="32"/>
  <c r="G32" i="32"/>
  <c r="C53" i="32"/>
  <c r="G5" i="32"/>
  <c r="G19" i="32"/>
  <c r="E53" i="32"/>
  <c r="C52" i="32"/>
  <c r="C54" i="32"/>
  <c r="I23" i="32"/>
  <c r="J23" i="32" s="1"/>
  <c r="G21" i="32"/>
  <c r="E54" i="32"/>
  <c r="C48" i="32"/>
  <c r="G48" i="32"/>
  <c r="I67" i="32"/>
  <c r="J67" i="32" s="1"/>
  <c r="G36" i="32"/>
  <c r="C49" i="32"/>
  <c r="G49" i="32"/>
  <c r="I63" i="32"/>
  <c r="J63" i="32" s="1"/>
  <c r="F8" i="31"/>
  <c r="F9" i="31"/>
  <c r="F27" i="31"/>
  <c r="F45" i="31"/>
  <c r="F10" i="31"/>
  <c r="F26" i="31"/>
  <c r="F28" i="31"/>
  <c r="F44" i="31"/>
  <c r="H7" i="31"/>
  <c r="F17" i="31"/>
  <c r="F35" i="31"/>
  <c r="H22" i="31"/>
  <c r="F11" i="31"/>
  <c r="F18" i="31"/>
  <c r="F36" i="31"/>
  <c r="H23" i="31"/>
  <c r="H6" i="31"/>
  <c r="H24" i="31"/>
  <c r="F29" i="31"/>
  <c r="F19" i="31"/>
  <c r="F37" i="31"/>
  <c r="F20" i="31"/>
  <c r="F39" i="31"/>
  <c r="H30" i="31"/>
  <c r="D7" i="31"/>
  <c r="D17" i="31"/>
  <c r="D26" i="31"/>
  <c r="D35" i="31"/>
  <c r="D44" i="31"/>
  <c r="F12" i="31"/>
  <c r="F21" i="31"/>
  <c r="F31" i="31"/>
  <c r="F40" i="31"/>
  <c r="H8" i="31"/>
  <c r="H31" i="31"/>
  <c r="D9" i="31"/>
  <c r="D18" i="31"/>
  <c r="D27" i="31"/>
  <c r="D36" i="31"/>
  <c r="D45" i="31"/>
  <c r="F13" i="31"/>
  <c r="F23" i="31"/>
  <c r="F32" i="31"/>
  <c r="F41" i="31"/>
  <c r="H14" i="31"/>
  <c r="H32" i="31"/>
  <c r="D10" i="31"/>
  <c r="D19" i="31"/>
  <c r="D28" i="31"/>
  <c r="D37" i="31"/>
  <c r="F5" i="31"/>
  <c r="F15" i="31"/>
  <c r="F24" i="31"/>
  <c r="F33" i="31"/>
  <c r="F42" i="31"/>
  <c r="H15" i="31"/>
  <c r="H38" i="31"/>
  <c r="D11" i="31"/>
  <c r="D20" i="31"/>
  <c r="D29" i="31"/>
  <c r="D38" i="31"/>
  <c r="F7" i="31"/>
  <c r="F16" i="31"/>
  <c r="F25" i="31"/>
  <c r="F34" i="31"/>
  <c r="F43" i="31"/>
  <c r="H16" i="31"/>
  <c r="H39" i="31"/>
  <c r="J44" i="30"/>
  <c r="J6" i="30"/>
  <c r="J7" i="30"/>
  <c r="K7" i="30" s="1"/>
  <c r="J30" i="30"/>
  <c r="J37" i="30"/>
  <c r="K37" i="30" s="1"/>
  <c r="J23" i="30"/>
  <c r="K23" i="30" s="1"/>
  <c r="J24" i="30"/>
  <c r="K24" i="30" s="1"/>
  <c r="J8" i="30"/>
  <c r="J13" i="30"/>
  <c r="K13" i="30" s="1"/>
  <c r="J38" i="30"/>
  <c r="K38" i="30" s="1"/>
  <c r="J5" i="30"/>
  <c r="J14" i="30"/>
  <c r="K14" i="30" s="1"/>
  <c r="J39" i="30"/>
  <c r="K39" i="30" s="1"/>
  <c r="D22" i="29"/>
  <c r="H17" i="29"/>
  <c r="D23" i="29"/>
  <c r="H26" i="29"/>
  <c r="D29" i="29"/>
  <c r="H35" i="29"/>
  <c r="D39" i="29"/>
  <c r="H44" i="29"/>
  <c r="H18" i="29"/>
  <c r="H36" i="29"/>
  <c r="H10" i="29"/>
  <c r="H19" i="29"/>
  <c r="H28" i="29"/>
  <c r="H37" i="29"/>
  <c r="H47" i="29"/>
  <c r="H11" i="29"/>
  <c r="H20" i="29"/>
  <c r="H29" i="29"/>
  <c r="H39" i="29"/>
  <c r="H48" i="29"/>
  <c r="H9" i="29"/>
  <c r="H27" i="29"/>
  <c r="H45" i="29"/>
  <c r="H12" i="29"/>
  <c r="H21" i="29"/>
  <c r="H31" i="29"/>
  <c r="H40" i="29"/>
  <c r="H49" i="29"/>
  <c r="H13" i="29"/>
  <c r="H23" i="29"/>
  <c r="H32" i="29"/>
  <c r="H41" i="29"/>
  <c r="H50" i="29"/>
  <c r="H5" i="29"/>
  <c r="H15" i="29"/>
  <c r="H24" i="29"/>
  <c r="H33" i="29"/>
  <c r="H42" i="29"/>
  <c r="H51" i="29"/>
  <c r="H7" i="29"/>
  <c r="H16" i="29"/>
  <c r="H25" i="29"/>
  <c r="H34" i="29"/>
  <c r="H43" i="29"/>
  <c r="H52" i="29"/>
  <c r="F27" i="29"/>
  <c r="F28" i="29"/>
  <c r="F17" i="29"/>
  <c r="F49" i="29"/>
  <c r="F18" i="29"/>
  <c r="F34" i="29"/>
  <c r="F50" i="29"/>
  <c r="F19" i="29"/>
  <c r="F35" i="29"/>
  <c r="F51" i="29"/>
  <c r="F36" i="29"/>
  <c r="F52" i="29"/>
  <c r="F41" i="29"/>
  <c r="F11" i="29"/>
  <c r="F43" i="29"/>
  <c r="F12" i="29"/>
  <c r="F44" i="29"/>
  <c r="F33" i="29"/>
  <c r="F20" i="29"/>
  <c r="F9" i="29"/>
  <c r="F25" i="29"/>
  <c r="F10" i="29"/>
  <c r="F26" i="29"/>
  <c r="F42" i="29"/>
  <c r="D7" i="29"/>
  <c r="D30" i="29"/>
  <c r="D53" i="29"/>
  <c r="D13" i="29"/>
  <c r="D31" i="29"/>
  <c r="D54" i="29"/>
  <c r="D14" i="29"/>
  <c r="D37" i="29"/>
  <c r="D15" i="29"/>
  <c r="D38" i="29"/>
  <c r="D4" i="28"/>
  <c r="D12" i="28"/>
  <c r="D20" i="28"/>
  <c r="D28" i="28"/>
  <c r="D36" i="28"/>
  <c r="D44" i="28"/>
  <c r="D52" i="28"/>
  <c r="D29" i="28"/>
  <c r="D45" i="28"/>
  <c r="D6" i="28"/>
  <c r="D22" i="28"/>
  <c r="D30" i="28"/>
  <c r="D38" i="28"/>
  <c r="H10" i="28"/>
  <c r="H18" i="28"/>
  <c r="H26" i="28"/>
  <c r="H34" i="28"/>
  <c r="H42" i="28"/>
  <c r="H50" i="28"/>
  <c r="D5" i="28"/>
  <c r="D13" i="28"/>
  <c r="D21" i="28"/>
  <c r="D37" i="28"/>
  <c r="D53" i="28"/>
  <c r="D14" i="28"/>
  <c r="D46" i="28"/>
  <c r="D7" i="28"/>
  <c r="D15" i="28"/>
  <c r="D23" i="28"/>
  <c r="D31" i="28"/>
  <c r="D39" i="28"/>
  <c r="F5" i="28"/>
  <c r="F13" i="28"/>
  <c r="F21" i="28"/>
  <c r="F29" i="28"/>
  <c r="F37" i="28"/>
  <c r="F45" i="28"/>
  <c r="H11" i="28"/>
  <c r="H19" i="28"/>
  <c r="H27" i="28"/>
  <c r="H35" i="28"/>
  <c r="H43" i="28"/>
  <c r="J7" i="28"/>
  <c r="K7" i="28" s="1"/>
  <c r="J29" i="28"/>
  <c r="J52" i="28"/>
  <c r="J12" i="28"/>
  <c r="J30" i="28"/>
  <c r="J53" i="28"/>
  <c r="J13" i="28"/>
  <c r="K13" i="28" s="1"/>
  <c r="J36" i="28"/>
  <c r="K36" i="28" s="1"/>
  <c r="J14" i="28"/>
  <c r="J37" i="28"/>
  <c r="J20" i="28"/>
  <c r="J38" i="28"/>
  <c r="J4" i="28"/>
  <c r="J21" i="28"/>
  <c r="J44" i="28"/>
  <c r="J5" i="28"/>
  <c r="K5" i="28" s="1"/>
  <c r="J22" i="28"/>
  <c r="J45" i="28"/>
  <c r="J6" i="28"/>
  <c r="J28" i="28"/>
  <c r="J46" i="28"/>
  <c r="J8" i="28"/>
  <c r="J16" i="28"/>
  <c r="K16" i="28" s="1"/>
  <c r="J24" i="28"/>
  <c r="J32" i="28"/>
  <c r="J40" i="28"/>
  <c r="J48" i="28"/>
  <c r="J41" i="28"/>
  <c r="K41" i="28" s="1"/>
  <c r="J49" i="28"/>
  <c r="K49" i="28" s="1"/>
  <c r="J10" i="28"/>
  <c r="J18" i="28"/>
  <c r="J26" i="28"/>
  <c r="K26" i="28" s="1"/>
  <c r="J34" i="28"/>
  <c r="K34" i="28" s="1"/>
  <c r="J42" i="28"/>
  <c r="J50" i="28"/>
  <c r="J15" i="28"/>
  <c r="J23" i="28"/>
  <c r="J31" i="28"/>
  <c r="J39" i="28"/>
  <c r="K39" i="28" s="1"/>
  <c r="J47" i="28"/>
  <c r="J9" i="28"/>
  <c r="K9" i="28" s="1"/>
  <c r="J17" i="28"/>
  <c r="J25" i="28"/>
  <c r="J33" i="28"/>
  <c r="J11" i="28"/>
  <c r="J19" i="28"/>
  <c r="J27" i="28"/>
  <c r="J35" i="28"/>
  <c r="K35" i="28" s="1"/>
  <c r="J43" i="28"/>
  <c r="K43" i="28" s="1"/>
  <c r="J51" i="28"/>
  <c r="K51" i="28" s="1"/>
  <c r="J36" i="43"/>
  <c r="J28" i="43"/>
  <c r="J35" i="43"/>
  <c r="J42" i="43"/>
  <c r="J34" i="43"/>
  <c r="J41" i="43"/>
  <c r="J33" i="43"/>
  <c r="J40" i="43"/>
  <c r="J32" i="43"/>
  <c r="J39" i="43"/>
  <c r="J31" i="43"/>
  <c r="J38" i="43"/>
  <c r="J30" i="43"/>
  <c r="J37" i="43"/>
  <c r="J29" i="43"/>
  <c r="G68" i="42"/>
  <c r="J60" i="42"/>
  <c r="J64" i="42"/>
  <c r="J59" i="42"/>
  <c r="J65" i="42"/>
  <c r="J57" i="42"/>
  <c r="J62" i="42"/>
  <c r="J63" i="42"/>
  <c r="J61" i="42"/>
  <c r="J66" i="42"/>
  <c r="J56" i="42"/>
  <c r="J67" i="42"/>
  <c r="E47" i="42"/>
  <c r="J26" i="42"/>
  <c r="J24" i="42"/>
  <c r="J25" i="42"/>
  <c r="C27" i="42"/>
  <c r="K17" i="41"/>
  <c r="K20" i="41"/>
  <c r="K22" i="41"/>
  <c r="K33" i="41"/>
  <c r="K32" i="41"/>
  <c r="K44" i="41"/>
  <c r="K30" i="41"/>
  <c r="K31" i="41"/>
  <c r="K10" i="41"/>
  <c r="K5" i="41"/>
  <c r="K21" i="41"/>
  <c r="K8" i="41"/>
  <c r="K12" i="41"/>
  <c r="K50" i="41"/>
  <c r="K34" i="41"/>
  <c r="K42" i="41"/>
  <c r="K18" i="41"/>
  <c r="K15" i="41"/>
  <c r="K51" i="41"/>
  <c r="D51" i="40"/>
  <c r="H27" i="38"/>
  <c r="F27" i="38"/>
  <c r="K27" i="36"/>
  <c r="K32" i="36"/>
  <c r="K31" i="36"/>
  <c r="K7" i="36"/>
  <c r="K50" i="36"/>
  <c r="K45" i="36"/>
  <c r="K19" i="36"/>
  <c r="K22" i="36"/>
  <c r="K47" i="36"/>
  <c r="K20" i="36"/>
  <c r="K53" i="36"/>
  <c r="K29" i="36"/>
  <c r="K56" i="36"/>
  <c r="K54" i="36"/>
  <c r="K46" i="36"/>
  <c r="K49" i="36"/>
  <c r="K35" i="36"/>
  <c r="K55" i="36"/>
  <c r="K15" i="36"/>
  <c r="K18" i="36"/>
  <c r="K39" i="36"/>
  <c r="K52" i="36"/>
  <c r="K44" i="36"/>
  <c r="K10" i="36"/>
  <c r="K17" i="36"/>
  <c r="K48" i="36"/>
  <c r="J49" i="32"/>
  <c r="J48" i="32"/>
  <c r="J50" i="32"/>
  <c r="J51" i="32"/>
  <c r="J52" i="32"/>
  <c r="J53" i="32"/>
  <c r="J56" i="35"/>
  <c r="G129" i="34"/>
  <c r="G119" i="34"/>
  <c r="G110" i="34"/>
  <c r="G105" i="34"/>
  <c r="C75" i="34"/>
  <c r="G63" i="34"/>
  <c r="G50" i="34"/>
  <c r="G47" i="34"/>
  <c r="G34" i="34"/>
  <c r="J14" i="33"/>
  <c r="J22" i="33"/>
  <c r="J30" i="33"/>
  <c r="J38" i="33"/>
  <c r="J46" i="33"/>
  <c r="J54" i="33"/>
  <c r="J62" i="33"/>
  <c r="J71" i="33"/>
  <c r="J79" i="33"/>
  <c r="K79" i="33" s="1"/>
  <c r="J88" i="33"/>
  <c r="K88" i="33" s="1"/>
  <c r="J98" i="33"/>
  <c r="J106" i="33"/>
  <c r="J7" i="33"/>
  <c r="J15" i="33"/>
  <c r="J23" i="33"/>
  <c r="J31" i="33"/>
  <c r="J39" i="33"/>
  <c r="J47" i="33"/>
  <c r="K47" i="33" s="1"/>
  <c r="J55" i="33"/>
  <c r="J63" i="33"/>
  <c r="J72" i="33"/>
  <c r="J80" i="33"/>
  <c r="J107" i="33"/>
  <c r="J8" i="33"/>
  <c r="K8" i="33" s="1"/>
  <c r="J16" i="33"/>
  <c r="K16" i="33" s="1"/>
  <c r="J24" i="33"/>
  <c r="J32" i="33"/>
  <c r="J40" i="33"/>
  <c r="J48" i="33"/>
  <c r="J56" i="33"/>
  <c r="J65" i="33"/>
  <c r="J73" i="33"/>
  <c r="J108" i="33"/>
  <c r="J9" i="33"/>
  <c r="J17" i="33"/>
  <c r="J25" i="33"/>
  <c r="J33" i="33"/>
  <c r="J41" i="33"/>
  <c r="J49" i="33"/>
  <c r="K49" i="33" s="1"/>
  <c r="J57" i="33"/>
  <c r="K57" i="33" s="1"/>
  <c r="J66" i="33"/>
  <c r="J82" i="33"/>
  <c r="J92" i="33"/>
  <c r="J109" i="33"/>
  <c r="K109" i="33" s="1"/>
  <c r="J81" i="33"/>
  <c r="J90" i="33"/>
  <c r="J91" i="33"/>
  <c r="J74" i="33"/>
  <c r="J102" i="33"/>
  <c r="K102" i="33" s="1"/>
  <c r="J11" i="33"/>
  <c r="J19" i="33"/>
  <c r="J27" i="33"/>
  <c r="K27" i="33" s="1"/>
  <c r="J35" i="33"/>
  <c r="J43" i="33"/>
  <c r="J51" i="33"/>
  <c r="J59" i="33"/>
  <c r="K59" i="33" s="1"/>
  <c r="J68" i="33"/>
  <c r="K68" i="33" s="1"/>
  <c r="J76" i="33"/>
  <c r="J84" i="33"/>
  <c r="J95" i="33"/>
  <c r="J103" i="33"/>
  <c r="J99" i="33"/>
  <c r="J100" i="33"/>
  <c r="K100" i="33" s="1"/>
  <c r="J101" i="33"/>
  <c r="K101" i="33" s="1"/>
  <c r="J10" i="33"/>
  <c r="J18" i="33"/>
  <c r="J26" i="33"/>
  <c r="J34" i="33"/>
  <c r="K34" i="33" s="1"/>
  <c r="J42" i="33"/>
  <c r="J50" i="33"/>
  <c r="J58" i="33"/>
  <c r="J67" i="33"/>
  <c r="J75" i="33"/>
  <c r="J83" i="33"/>
  <c r="J93" i="33"/>
  <c r="J110" i="33"/>
  <c r="J111" i="33"/>
  <c r="K111" i="33" s="1"/>
  <c r="J4" i="33"/>
  <c r="J12" i="33"/>
  <c r="J20" i="33"/>
  <c r="J28" i="33"/>
  <c r="J36" i="33"/>
  <c r="K36" i="33" s="1"/>
  <c r="J44" i="33"/>
  <c r="J52" i="33"/>
  <c r="J60" i="33"/>
  <c r="K60" i="33" s="1"/>
  <c r="J69" i="33"/>
  <c r="J77" i="33"/>
  <c r="J85" i="33"/>
  <c r="K85" i="33" s="1"/>
  <c r="J96" i="33"/>
  <c r="F103" i="33"/>
  <c r="F111" i="33"/>
  <c r="F98" i="33"/>
  <c r="F106" i="33"/>
  <c r="F90" i="33"/>
  <c r="F99" i="33"/>
  <c r="D5" i="33"/>
  <c r="D13" i="33"/>
  <c r="D21" i="33"/>
  <c r="D29" i="33"/>
  <c r="D37" i="33"/>
  <c r="D45" i="33"/>
  <c r="D53" i="33"/>
  <c r="D61" i="33"/>
  <c r="D70" i="33"/>
  <c r="D78" i="33"/>
  <c r="D87" i="33"/>
  <c r="D97" i="33"/>
  <c r="D105" i="33"/>
  <c r="D6" i="33"/>
  <c r="D14" i="33"/>
  <c r="D22" i="33"/>
  <c r="D30" i="33"/>
  <c r="D38" i="33"/>
  <c r="D46" i="33"/>
  <c r="D54" i="33"/>
  <c r="D62" i="33"/>
  <c r="D71" i="33"/>
  <c r="D79" i="33"/>
  <c r="D88" i="33"/>
  <c r="D98" i="33"/>
  <c r="D106" i="33"/>
  <c r="D16" i="33"/>
  <c r="D32" i="33"/>
  <c r="D48" i="33"/>
  <c r="D65" i="33"/>
  <c r="D91" i="33"/>
  <c r="D108" i="33"/>
  <c r="D57" i="33"/>
  <c r="D18" i="33"/>
  <c r="D34" i="33"/>
  <c r="D50" i="33"/>
  <c r="D58" i="33"/>
  <c r="D67" i="33"/>
  <c r="D75" i="33"/>
  <c r="D83" i="33"/>
  <c r="D102" i="33"/>
  <c r="D110" i="33"/>
  <c r="D8" i="33"/>
  <c r="D24" i="33"/>
  <c r="D40" i="33"/>
  <c r="D56" i="33"/>
  <c r="D73" i="33"/>
  <c r="D81" i="33"/>
  <c r="D100" i="33"/>
  <c r="D9" i="33"/>
  <c r="D17" i="33"/>
  <c r="D25" i="33"/>
  <c r="D33" i="33"/>
  <c r="D41" i="33"/>
  <c r="D49" i="33"/>
  <c r="D66" i="33"/>
  <c r="D74" i="33"/>
  <c r="D82" i="33"/>
  <c r="D92" i="33"/>
  <c r="D101" i="33"/>
  <c r="D109" i="33"/>
  <c r="D10" i="33"/>
  <c r="D26" i="33"/>
  <c r="D42" i="33"/>
  <c r="D93" i="33"/>
  <c r="D11" i="33"/>
  <c r="D19" i="33"/>
  <c r="D27" i="33"/>
  <c r="D35" i="33"/>
  <c r="D43" i="33"/>
  <c r="D51" i="33"/>
  <c r="D59" i="33"/>
  <c r="D68" i="33"/>
  <c r="D76" i="33"/>
  <c r="D84" i="33"/>
  <c r="D95" i="33"/>
  <c r="D103" i="33"/>
  <c r="I65" i="32"/>
  <c r="J65" i="32" s="1"/>
  <c r="I66" i="32"/>
  <c r="J66" i="32" s="1"/>
  <c r="G66" i="32"/>
  <c r="G67" i="32"/>
  <c r="G63" i="32"/>
  <c r="C67" i="32"/>
  <c r="E63" i="32"/>
  <c r="E64" i="32"/>
  <c r="E65" i="32"/>
  <c r="E66" i="32"/>
  <c r="C63" i="32"/>
  <c r="C64" i="32"/>
  <c r="C65" i="32"/>
  <c r="G51" i="32"/>
  <c r="G52" i="32"/>
  <c r="E48" i="32"/>
  <c r="E49" i="32"/>
  <c r="E50" i="32"/>
  <c r="E51" i="32"/>
  <c r="E31" i="32"/>
  <c r="E33" i="32"/>
  <c r="E34" i="32"/>
  <c r="E32" i="32"/>
  <c r="E36" i="32"/>
  <c r="E35" i="32"/>
  <c r="C36" i="32"/>
  <c r="C37" i="32"/>
  <c r="C31" i="32"/>
  <c r="I38" i="32"/>
  <c r="C33" i="32"/>
  <c r="C32" i="32"/>
  <c r="C34" i="32"/>
  <c r="I17" i="32"/>
  <c r="J17" i="32" s="1"/>
  <c r="I18" i="32"/>
  <c r="J18" i="32" s="1"/>
  <c r="I19" i="32"/>
  <c r="J19" i="32" s="1"/>
  <c r="I20" i="32"/>
  <c r="J20" i="32" s="1"/>
  <c r="I21" i="32"/>
  <c r="J21" i="32" s="1"/>
  <c r="I22" i="32"/>
  <c r="J22" i="32" s="1"/>
  <c r="G22" i="32"/>
  <c r="G23" i="32"/>
  <c r="G17" i="32"/>
  <c r="E17" i="32"/>
  <c r="E18" i="32"/>
  <c r="E19" i="32"/>
  <c r="G6" i="32"/>
  <c r="I8" i="32"/>
  <c r="J5" i="32" s="1"/>
  <c r="C7" i="32"/>
  <c r="H33" i="31"/>
  <c r="H42" i="31"/>
  <c r="H9" i="31"/>
  <c r="H17" i="31"/>
  <c r="H25" i="31"/>
  <c r="H41" i="31"/>
  <c r="H10" i="31"/>
  <c r="H18" i="31"/>
  <c r="H26" i="31"/>
  <c r="H34" i="31"/>
  <c r="H11" i="31"/>
  <c r="H19" i="31"/>
  <c r="H27" i="31"/>
  <c r="H35" i="31"/>
  <c r="H43" i="31"/>
  <c r="H12" i="31"/>
  <c r="H20" i="31"/>
  <c r="H28" i="31"/>
  <c r="H36" i="31"/>
  <c r="H44" i="31"/>
  <c r="H5" i="31"/>
  <c r="H13" i="31"/>
  <c r="H21" i="31"/>
  <c r="H29" i="31"/>
  <c r="H37" i="31"/>
  <c r="F6" i="31"/>
  <c r="F14" i="31"/>
  <c r="F22" i="31"/>
  <c r="F30" i="31"/>
  <c r="J46" i="31"/>
  <c r="K10" i="31" s="1"/>
  <c r="D8" i="31"/>
  <c r="D16" i="31"/>
  <c r="D24" i="31"/>
  <c r="D32" i="31"/>
  <c r="J29" i="30"/>
  <c r="K29" i="30" s="1"/>
  <c r="J15" i="30"/>
  <c r="J31" i="30"/>
  <c r="J16" i="30"/>
  <c r="K16" i="30" s="1"/>
  <c r="J32" i="30"/>
  <c r="K32" i="30" s="1"/>
  <c r="H10" i="30"/>
  <c r="H24" i="30"/>
  <c r="H35" i="30"/>
  <c r="H15" i="30"/>
  <c r="H26" i="30"/>
  <c r="H39" i="30"/>
  <c r="H6" i="30"/>
  <c r="H17" i="30"/>
  <c r="H30" i="30"/>
  <c r="H42" i="30"/>
  <c r="H41" i="30"/>
  <c r="H11" i="30"/>
  <c r="H23" i="30"/>
  <c r="H33" i="30"/>
  <c r="H43" i="30"/>
  <c r="F27" i="30"/>
  <c r="F35" i="30"/>
  <c r="F30" i="30"/>
  <c r="F39" i="30"/>
  <c r="F31" i="30"/>
  <c r="F40" i="30"/>
  <c r="F38" i="30"/>
  <c r="D5" i="30"/>
  <c r="D13" i="30"/>
  <c r="D21" i="30"/>
  <c r="D29" i="30"/>
  <c r="D37" i="30"/>
  <c r="D6" i="30"/>
  <c r="D14" i="30"/>
  <c r="D22" i="30"/>
  <c r="D30" i="30"/>
  <c r="D38" i="30"/>
  <c r="D7" i="30"/>
  <c r="D15" i="30"/>
  <c r="D23" i="30"/>
  <c r="D31" i="30"/>
  <c r="D39" i="30"/>
  <c r="D16" i="30"/>
  <c r="D32" i="30"/>
  <c r="D10" i="30"/>
  <c r="D18" i="30"/>
  <c r="D26" i="30"/>
  <c r="D34" i="30"/>
  <c r="D42" i="30"/>
  <c r="D8" i="30"/>
  <c r="D24" i="30"/>
  <c r="D40" i="30"/>
  <c r="D17" i="30"/>
  <c r="D33" i="30"/>
  <c r="D11" i="30"/>
  <c r="D19" i="30"/>
  <c r="D27" i="30"/>
  <c r="D35" i="30"/>
  <c r="D43" i="30"/>
  <c r="D9" i="30"/>
  <c r="D25" i="30"/>
  <c r="D41" i="30"/>
  <c r="D4" i="30"/>
  <c r="D12" i="30"/>
  <c r="D20" i="30"/>
  <c r="D28" i="30"/>
  <c r="D36" i="30"/>
  <c r="J9" i="30"/>
  <c r="K9" i="30" s="1"/>
  <c r="J17" i="30"/>
  <c r="K17" i="30" s="1"/>
  <c r="J25" i="30"/>
  <c r="K25" i="30" s="1"/>
  <c r="J33" i="30"/>
  <c r="K33" i="30" s="1"/>
  <c r="J41" i="30"/>
  <c r="J10" i="30"/>
  <c r="K10" i="30" s="1"/>
  <c r="J18" i="30"/>
  <c r="K18" i="30" s="1"/>
  <c r="J26" i="30"/>
  <c r="K26" i="30" s="1"/>
  <c r="J34" i="30"/>
  <c r="K34" i="30" s="1"/>
  <c r="J42" i="30"/>
  <c r="H4" i="30"/>
  <c r="H12" i="30"/>
  <c r="H20" i="30"/>
  <c r="H28" i="30"/>
  <c r="H36" i="30"/>
  <c r="H44" i="30"/>
  <c r="J11" i="30"/>
  <c r="J19" i="30"/>
  <c r="K19" i="30" s="1"/>
  <c r="J27" i="30"/>
  <c r="K27" i="30" s="1"/>
  <c r="J35" i="30"/>
  <c r="J43" i="30"/>
  <c r="K43" i="30" s="1"/>
  <c r="H5" i="30"/>
  <c r="H13" i="30"/>
  <c r="H21" i="30"/>
  <c r="H29" i="30"/>
  <c r="J4" i="30"/>
  <c r="J12" i="30"/>
  <c r="J20" i="30"/>
  <c r="J28" i="30"/>
  <c r="J36" i="30"/>
  <c r="K36" i="30" s="1"/>
  <c r="H6" i="29"/>
  <c r="H14" i="29"/>
  <c r="H22" i="29"/>
  <c r="H30" i="29"/>
  <c r="H38" i="29"/>
  <c r="H46" i="29"/>
  <c r="F5" i="29"/>
  <c r="F13" i="29"/>
  <c r="F21" i="29"/>
  <c r="F29" i="29"/>
  <c r="F37" i="29"/>
  <c r="F45" i="29"/>
  <c r="F53" i="29"/>
  <c r="F6" i="29"/>
  <c r="F14" i="29"/>
  <c r="F22" i="29"/>
  <c r="F30" i="29"/>
  <c r="F38" i="29"/>
  <c r="F46" i="29"/>
  <c r="F54" i="29"/>
  <c r="F7" i="29"/>
  <c r="F15" i="29"/>
  <c r="F23" i="29"/>
  <c r="F31" i="29"/>
  <c r="F39" i="29"/>
  <c r="F47" i="29"/>
  <c r="F8" i="29"/>
  <c r="F16" i="29"/>
  <c r="F24" i="29"/>
  <c r="F32" i="29"/>
  <c r="F40" i="29"/>
  <c r="D8" i="29"/>
  <c r="D16" i="29"/>
  <c r="D24" i="29"/>
  <c r="D32" i="29"/>
  <c r="D40" i="29"/>
  <c r="D48" i="29"/>
  <c r="D9" i="29"/>
  <c r="D17" i="29"/>
  <c r="D25" i="29"/>
  <c r="D33" i="29"/>
  <c r="D41" i="29"/>
  <c r="D49" i="29"/>
  <c r="D10" i="29"/>
  <c r="D18" i="29"/>
  <c r="D26" i="29"/>
  <c r="D34" i="29"/>
  <c r="D42" i="29"/>
  <c r="D50" i="29"/>
  <c r="D11" i="29"/>
  <c r="D19" i="29"/>
  <c r="D27" i="29"/>
  <c r="D35" i="29"/>
  <c r="D43" i="29"/>
  <c r="D51" i="29"/>
  <c r="D12" i="29"/>
  <c r="D20" i="29"/>
  <c r="D28" i="29"/>
  <c r="D36" i="29"/>
  <c r="D44" i="29"/>
  <c r="J55" i="29"/>
  <c r="K7" i="29" s="1"/>
  <c r="K42" i="33" l="1"/>
  <c r="K72" i="33"/>
  <c r="K44" i="33"/>
  <c r="K84" i="33"/>
  <c r="K92" i="33"/>
  <c r="K55" i="33"/>
  <c r="K98" i="33"/>
  <c r="K53" i="33"/>
  <c r="K83" i="33"/>
  <c r="K76" i="33"/>
  <c r="K24" i="33"/>
  <c r="K75" i="33"/>
  <c r="K108" i="33"/>
  <c r="K14" i="33"/>
  <c r="K13" i="33"/>
  <c r="K99" i="33"/>
  <c r="K86" i="33"/>
  <c r="K7" i="33"/>
  <c r="K40" i="33"/>
  <c r="K63" i="33"/>
  <c r="K106" i="33"/>
  <c r="K32" i="33"/>
  <c r="K11" i="33"/>
  <c r="K9" i="33"/>
  <c r="K22" i="33"/>
  <c r="K5" i="33"/>
  <c r="K96" i="33"/>
  <c r="K67" i="33"/>
  <c r="K73" i="33"/>
  <c r="K58" i="33"/>
  <c r="K91" i="33"/>
  <c r="K65" i="33"/>
  <c r="K107" i="33"/>
  <c r="K23" i="33"/>
  <c r="K104" i="33"/>
  <c r="K21" i="33"/>
  <c r="K64" i="33"/>
  <c r="K28" i="33"/>
  <c r="K66" i="33"/>
  <c r="K20" i="33"/>
  <c r="K69" i="33"/>
  <c r="K90" i="33"/>
  <c r="K41" i="33"/>
  <c r="K80" i="33"/>
  <c r="K15" i="33"/>
  <c r="K110" i="33"/>
  <c r="K38" i="33"/>
  <c r="K93" i="33"/>
  <c r="K26" i="33"/>
  <c r="K19" i="33"/>
  <c r="K17" i="33"/>
  <c r="K30" i="33"/>
  <c r="K82" i="33"/>
  <c r="K97" i="33"/>
  <c r="K10" i="33"/>
  <c r="K39" i="33"/>
  <c r="K61" i="33"/>
  <c r="K74" i="33"/>
  <c r="K31" i="33"/>
  <c r="K71" i="33"/>
  <c r="K78" i="33"/>
  <c r="K87" i="33"/>
  <c r="K70" i="33"/>
  <c r="K77" i="33"/>
  <c r="K12" i="33"/>
  <c r="K62" i="33"/>
  <c r="K89" i="33"/>
  <c r="K4" i="33"/>
  <c r="K50" i="33"/>
  <c r="K43" i="33"/>
  <c r="K56" i="33"/>
  <c r="K54" i="33"/>
  <c r="K105" i="33"/>
  <c r="K45" i="33"/>
  <c r="K18" i="33"/>
  <c r="K51" i="33"/>
  <c r="K103" i="33"/>
  <c r="K35" i="33"/>
  <c r="K81" i="33"/>
  <c r="K33" i="33"/>
  <c r="K48" i="33"/>
  <c r="K46" i="33"/>
  <c r="K37" i="33"/>
  <c r="K52" i="33"/>
  <c r="K95" i="33"/>
  <c r="K25" i="33"/>
  <c r="C8" i="32"/>
  <c r="K28" i="30"/>
  <c r="K41" i="30"/>
  <c r="K20" i="30"/>
  <c r="K35" i="30"/>
  <c r="F45" i="30"/>
  <c r="K12" i="30"/>
  <c r="K4" i="30"/>
  <c r="K11" i="30"/>
  <c r="K6" i="30"/>
  <c r="K31" i="30"/>
  <c r="K44" i="30"/>
  <c r="K15" i="30"/>
  <c r="K8" i="30"/>
  <c r="K30" i="30"/>
  <c r="K42" i="30"/>
  <c r="K5" i="30"/>
  <c r="K12" i="28"/>
  <c r="K52" i="28"/>
  <c r="K18" i="28"/>
  <c r="K44" i="28"/>
  <c r="K19" i="28"/>
  <c r="K21" i="28"/>
  <c r="K22" i="28"/>
  <c r="K24" i="28"/>
  <c r="H55" i="29"/>
  <c r="I68" i="32"/>
  <c r="K53" i="28"/>
  <c r="K23" i="28"/>
  <c r="K31" i="28"/>
  <c r="K20" i="28"/>
  <c r="K29" i="28"/>
  <c r="K17" i="28"/>
  <c r="K40" i="28"/>
  <c r="K37" i="28"/>
  <c r="K32" i="28"/>
  <c r="K14" i="28"/>
  <c r="K47" i="28"/>
  <c r="K10" i="28"/>
  <c r="K8" i="28"/>
  <c r="F54" i="28"/>
  <c r="K11" i="28"/>
  <c r="K4" i="28"/>
  <c r="K30" i="28"/>
  <c r="K27" i="28"/>
  <c r="K46" i="28"/>
  <c r="K33" i="28"/>
  <c r="K15" i="28"/>
  <c r="K28" i="28"/>
  <c r="K38" i="28"/>
  <c r="K25" i="28"/>
  <c r="K50" i="28"/>
  <c r="K48" i="28"/>
  <c r="K6" i="28"/>
  <c r="K42" i="28"/>
  <c r="K45" i="28"/>
  <c r="D54" i="28"/>
  <c r="J27" i="42"/>
  <c r="K52" i="41"/>
  <c r="K27" i="38"/>
  <c r="K57" i="36"/>
  <c r="G75" i="34"/>
  <c r="G49" i="34"/>
  <c r="G61" i="34"/>
  <c r="J112" i="33"/>
  <c r="F112" i="33"/>
  <c r="G55" i="32"/>
  <c r="J55" i="32"/>
  <c r="C55" i="32"/>
  <c r="I24" i="32"/>
  <c r="G38" i="32"/>
  <c r="E38" i="32"/>
  <c r="G8" i="32"/>
  <c r="E24" i="32"/>
  <c r="E55" i="32"/>
  <c r="H46" i="31"/>
  <c r="F46" i="31"/>
  <c r="D46" i="31"/>
  <c r="D55" i="29"/>
  <c r="F55" i="29"/>
  <c r="J54" i="28"/>
  <c r="J43" i="43"/>
  <c r="J68" i="42"/>
  <c r="D112" i="33"/>
  <c r="C68" i="32"/>
  <c r="E68" i="32"/>
  <c r="J34" i="32"/>
  <c r="J33" i="32"/>
  <c r="J32" i="32"/>
  <c r="J36" i="32"/>
  <c r="J35" i="32"/>
  <c r="J37" i="32"/>
  <c r="C38" i="32"/>
  <c r="J31" i="32"/>
  <c r="J7" i="32"/>
  <c r="J6" i="32"/>
  <c r="J8" i="32" s="1"/>
  <c r="K13" i="31"/>
  <c r="K34" i="31"/>
  <c r="K5" i="31"/>
  <c r="K43" i="31"/>
  <c r="K28" i="31"/>
  <c r="K35" i="31"/>
  <c r="K12" i="31"/>
  <c r="K42" i="31"/>
  <c r="K18" i="31"/>
  <c r="K33" i="31"/>
  <c r="K25" i="31"/>
  <c r="K17" i="31"/>
  <c r="K9" i="31"/>
  <c r="K40" i="31"/>
  <c r="K24" i="31"/>
  <c r="K16" i="31"/>
  <c r="K8" i="31"/>
  <c r="K39" i="31"/>
  <c r="K23" i="31"/>
  <c r="K15" i="31"/>
  <c r="K7" i="31"/>
  <c r="K38" i="31"/>
  <c r="K22" i="31"/>
  <c r="K14" i="31"/>
  <c r="K6" i="31"/>
  <c r="K41" i="31"/>
  <c r="K32" i="31"/>
  <c r="K31" i="31"/>
  <c r="K30" i="31"/>
  <c r="K26" i="31"/>
  <c r="K44" i="31"/>
  <c r="K27" i="31"/>
  <c r="K45" i="31"/>
  <c r="K37" i="31"/>
  <c r="K19" i="31"/>
  <c r="K29" i="31"/>
  <c r="K36" i="31"/>
  <c r="K11" i="31"/>
  <c r="K21" i="31"/>
  <c r="K20" i="31"/>
  <c r="D45" i="30"/>
  <c r="H45" i="30"/>
  <c r="J45" i="30"/>
  <c r="K33" i="29"/>
  <c r="K34" i="29"/>
  <c r="K14" i="29"/>
  <c r="K20" i="29"/>
  <c r="K31" i="29"/>
  <c r="K6" i="29"/>
  <c r="K12" i="29"/>
  <c r="K25" i="29"/>
  <c r="K53" i="29"/>
  <c r="K27" i="29"/>
  <c r="K17" i="29"/>
  <c r="K45" i="29"/>
  <c r="K19" i="29"/>
  <c r="K9" i="29"/>
  <c r="K29" i="29"/>
  <c r="K50" i="29"/>
  <c r="K16" i="29"/>
  <c r="K52" i="29"/>
  <c r="K42" i="29"/>
  <c r="K8" i="29"/>
  <c r="K44" i="29"/>
  <c r="K47" i="29"/>
  <c r="K54" i="29"/>
  <c r="K36" i="29"/>
  <c r="K49" i="29"/>
  <c r="K39" i="29"/>
  <c r="K40" i="29"/>
  <c r="K38" i="29"/>
  <c r="K21" i="29"/>
  <c r="K51" i="29"/>
  <c r="K26" i="29"/>
  <c r="K48" i="29"/>
  <c r="K23" i="29"/>
  <c r="K30" i="29"/>
  <c r="K13" i="29"/>
  <c r="K43" i="29"/>
  <c r="K18" i="29"/>
  <c r="K15" i="29"/>
  <c r="K22" i="29"/>
  <c r="K5" i="29"/>
  <c r="K35" i="29"/>
  <c r="K10" i="29"/>
  <c r="K32" i="29"/>
  <c r="K46" i="29"/>
  <c r="K37" i="29"/>
  <c r="K28" i="29"/>
  <c r="K11" i="29"/>
  <c r="K41" i="29"/>
  <c r="K24" i="29"/>
  <c r="I42" i="25"/>
  <c r="I41" i="25"/>
  <c r="I39" i="25"/>
  <c r="I38" i="25"/>
  <c r="I37" i="25"/>
  <c r="I36" i="25"/>
  <c r="I35" i="25"/>
  <c r="I33" i="25"/>
  <c r="I32" i="25"/>
  <c r="I31" i="25"/>
  <c r="I30" i="25"/>
  <c r="I29" i="25"/>
  <c r="I28" i="25"/>
  <c r="H43" i="25"/>
  <c r="D43" i="25"/>
  <c r="E42" i="25" s="1"/>
  <c r="F16" i="25"/>
  <c r="D16" i="25"/>
  <c r="F10" i="25"/>
  <c r="D10" i="25"/>
  <c r="I66" i="24"/>
  <c r="I65" i="24"/>
  <c r="I64" i="24"/>
  <c r="I63" i="24"/>
  <c r="I62" i="24"/>
  <c r="I61" i="24"/>
  <c r="I60" i="24"/>
  <c r="I59" i="24"/>
  <c r="I58" i="24"/>
  <c r="I57" i="24"/>
  <c r="I56" i="24"/>
  <c r="I55" i="24"/>
  <c r="H67" i="24"/>
  <c r="D67" i="24"/>
  <c r="E62" i="24" s="1"/>
  <c r="F67" i="24"/>
  <c r="G66" i="24" s="1"/>
  <c r="B67" i="24"/>
  <c r="C62" i="24" s="1"/>
  <c r="D47" i="24"/>
  <c r="E46" i="24" s="1"/>
  <c r="F47" i="24"/>
  <c r="H47" i="24"/>
  <c r="B47" i="24"/>
  <c r="C42" i="24" s="1"/>
  <c r="I25" i="24"/>
  <c r="I24" i="24"/>
  <c r="I23" i="24"/>
  <c r="I22" i="24"/>
  <c r="I21" i="24"/>
  <c r="I20" i="24"/>
  <c r="I19" i="24"/>
  <c r="H26" i="24"/>
  <c r="D26" i="24"/>
  <c r="E20" i="24" s="1"/>
  <c r="F26" i="24"/>
  <c r="G21" i="24" s="1"/>
  <c r="B26" i="24"/>
  <c r="C22" i="24" s="1"/>
  <c r="G25" i="24"/>
  <c r="D11" i="24"/>
  <c r="F11" i="24"/>
  <c r="H11" i="24"/>
  <c r="B11" i="24"/>
  <c r="C4" i="24" s="1"/>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I53" i="23"/>
  <c r="E53" i="23"/>
  <c r="F52" i="23" s="1"/>
  <c r="G53" i="23"/>
  <c r="H52" i="23" s="1"/>
  <c r="C53" i="23"/>
  <c r="D51" i="23" s="1"/>
  <c r="F20" i="25" l="1"/>
  <c r="G16" i="25"/>
  <c r="E55" i="24"/>
  <c r="I46" i="24"/>
  <c r="J46" i="24" s="1"/>
  <c r="I38" i="24"/>
  <c r="J38" i="24" s="1"/>
  <c r="I45" i="24"/>
  <c r="J45" i="24" s="1"/>
  <c r="I37" i="24"/>
  <c r="J37" i="24" s="1"/>
  <c r="I44" i="24"/>
  <c r="J44" i="24" s="1"/>
  <c r="I36" i="24"/>
  <c r="J36" i="24" s="1"/>
  <c r="I42" i="24"/>
  <c r="J42" i="24" s="1"/>
  <c r="I43" i="24"/>
  <c r="J43" i="24" s="1"/>
  <c r="I35" i="24"/>
  <c r="J35" i="24" s="1"/>
  <c r="I41" i="24"/>
  <c r="J41" i="24" s="1"/>
  <c r="I40" i="24"/>
  <c r="J40" i="24" s="1"/>
  <c r="I39" i="24"/>
  <c r="J39" i="24" s="1"/>
  <c r="E21" i="24"/>
  <c r="I10" i="24"/>
  <c r="J10" i="24" s="1"/>
  <c r="I9" i="24"/>
  <c r="J9" i="24" s="1"/>
  <c r="I8" i="24"/>
  <c r="J8" i="24" s="1"/>
  <c r="I7" i="24"/>
  <c r="J7" i="24" s="1"/>
  <c r="I6" i="24"/>
  <c r="J6" i="24" s="1"/>
  <c r="I5" i="24"/>
  <c r="J5" i="24" s="1"/>
  <c r="I4" i="24"/>
  <c r="J4" i="24" s="1"/>
  <c r="D12" i="23"/>
  <c r="D13" i="23"/>
  <c r="D44" i="23"/>
  <c r="J38" i="32"/>
  <c r="K46" i="31"/>
  <c r="K55" i="29"/>
  <c r="E56" i="24"/>
  <c r="I40" i="25"/>
  <c r="B43" i="25"/>
  <c r="C28" i="25" s="1"/>
  <c r="E57" i="24"/>
  <c r="E63" i="24"/>
  <c r="C66" i="24"/>
  <c r="G23" i="24"/>
  <c r="G24" i="24"/>
  <c r="I26" i="24"/>
  <c r="J24" i="24" s="1"/>
  <c r="H16" i="23"/>
  <c r="H29" i="23"/>
  <c r="H25" i="23"/>
  <c r="F13" i="23"/>
  <c r="D45" i="23"/>
  <c r="D52" i="23"/>
  <c r="D5" i="23"/>
  <c r="D20" i="25"/>
  <c r="E12" i="25" s="1"/>
  <c r="F43" i="25"/>
  <c r="G30" i="25" s="1"/>
  <c r="I34" i="25"/>
  <c r="E34" i="25"/>
  <c r="E35" i="25"/>
  <c r="E36" i="25"/>
  <c r="E29" i="25"/>
  <c r="E38" i="25"/>
  <c r="E39" i="25"/>
  <c r="E30" i="25"/>
  <c r="E32" i="25"/>
  <c r="E40" i="25"/>
  <c r="E33" i="25"/>
  <c r="E41" i="25"/>
  <c r="E28" i="25"/>
  <c r="E37" i="25"/>
  <c r="E31" i="25"/>
  <c r="H20" i="25"/>
  <c r="E7" i="25"/>
  <c r="E8" i="25"/>
  <c r="E14" i="25"/>
  <c r="E9" i="25"/>
  <c r="E17" i="25"/>
  <c r="E10" i="25"/>
  <c r="C57" i="24"/>
  <c r="C58" i="24"/>
  <c r="C59" i="24"/>
  <c r="E64" i="24"/>
  <c r="C60" i="24"/>
  <c r="E65" i="24"/>
  <c r="C19" i="24"/>
  <c r="C61" i="24"/>
  <c r="E66" i="24"/>
  <c r="G59" i="24"/>
  <c r="G60" i="24"/>
  <c r="G61" i="24"/>
  <c r="G62" i="24"/>
  <c r="E58" i="24"/>
  <c r="E59" i="24"/>
  <c r="E60" i="24"/>
  <c r="E61" i="24"/>
  <c r="C63" i="24"/>
  <c r="C55" i="24"/>
  <c r="C64" i="24"/>
  <c r="C56" i="24"/>
  <c r="C65" i="24"/>
  <c r="G63" i="24"/>
  <c r="G56" i="24"/>
  <c r="G64" i="24"/>
  <c r="G55" i="24"/>
  <c r="G57" i="24"/>
  <c r="G65" i="24"/>
  <c r="G58" i="24"/>
  <c r="I67" i="24"/>
  <c r="J62" i="24" s="1"/>
  <c r="E39" i="24"/>
  <c r="E40" i="24"/>
  <c r="E41" i="24"/>
  <c r="E42" i="24"/>
  <c r="E35" i="24"/>
  <c r="E43" i="24"/>
  <c r="E36" i="24"/>
  <c r="E44" i="24"/>
  <c r="E37" i="24"/>
  <c r="E45" i="24"/>
  <c r="E38" i="24"/>
  <c r="C45" i="24"/>
  <c r="C37" i="24"/>
  <c r="C43" i="24"/>
  <c r="C44" i="24"/>
  <c r="C35" i="24"/>
  <c r="C36" i="24"/>
  <c r="C38" i="24"/>
  <c r="C46" i="24"/>
  <c r="C39" i="24"/>
  <c r="C40" i="24"/>
  <c r="C41" i="24"/>
  <c r="C20" i="24"/>
  <c r="E22" i="24"/>
  <c r="E23" i="24"/>
  <c r="G19" i="24"/>
  <c r="G20" i="24"/>
  <c r="G22" i="24"/>
  <c r="E25" i="24"/>
  <c r="E19" i="24"/>
  <c r="E24" i="24"/>
  <c r="C21" i="24"/>
  <c r="C23" i="24"/>
  <c r="C24" i="24"/>
  <c r="C25" i="24"/>
  <c r="H30" i="23"/>
  <c r="D20" i="23"/>
  <c r="F45" i="23"/>
  <c r="H39" i="23"/>
  <c r="D29" i="23"/>
  <c r="H5" i="23"/>
  <c r="H40" i="23"/>
  <c r="D36" i="23"/>
  <c r="H14" i="23"/>
  <c r="H41" i="23"/>
  <c r="D37" i="23"/>
  <c r="H15" i="23"/>
  <c r="J53" i="23"/>
  <c r="K38" i="23" s="1"/>
  <c r="H6" i="23"/>
  <c r="H17" i="23"/>
  <c r="H31" i="23"/>
  <c r="H45" i="23"/>
  <c r="H7" i="23"/>
  <c r="H21" i="23"/>
  <c r="H32" i="23"/>
  <c r="H46" i="23"/>
  <c r="H8" i="23"/>
  <c r="H22" i="23"/>
  <c r="H33" i="23"/>
  <c r="H47" i="23"/>
  <c r="H9" i="23"/>
  <c r="H23" i="23"/>
  <c r="H37" i="23"/>
  <c r="H48" i="23"/>
  <c r="H13" i="23"/>
  <c r="H24" i="23"/>
  <c r="H38" i="23"/>
  <c r="H49" i="23"/>
  <c r="F21" i="23"/>
  <c r="F29" i="23"/>
  <c r="F30" i="23"/>
  <c r="F14" i="23"/>
  <c r="F22" i="23"/>
  <c r="F5" i="23"/>
  <c r="F37" i="23"/>
  <c r="F46" i="23"/>
  <c r="F6" i="23"/>
  <c r="F38" i="23"/>
  <c r="D21" i="23"/>
  <c r="D28" i="23"/>
  <c r="K25" i="23"/>
  <c r="H10" i="23"/>
  <c r="H18" i="23"/>
  <c r="H26" i="23"/>
  <c r="H34" i="23"/>
  <c r="H42" i="23"/>
  <c r="H50" i="23"/>
  <c r="H11" i="23"/>
  <c r="H19" i="23"/>
  <c r="H27" i="23"/>
  <c r="H35" i="23"/>
  <c r="H43" i="23"/>
  <c r="H51" i="23"/>
  <c r="H12" i="23"/>
  <c r="H20" i="23"/>
  <c r="H28" i="23"/>
  <c r="H36" i="23"/>
  <c r="H44" i="23"/>
  <c r="F7" i="23"/>
  <c r="F15" i="23"/>
  <c r="F23" i="23"/>
  <c r="F31" i="23"/>
  <c r="F39" i="23"/>
  <c r="F47" i="23"/>
  <c r="F8" i="23"/>
  <c r="F16" i="23"/>
  <c r="F24" i="23"/>
  <c r="F32" i="23"/>
  <c r="F40" i="23"/>
  <c r="F48" i="23"/>
  <c r="F9" i="23"/>
  <c r="F17" i="23"/>
  <c r="F25" i="23"/>
  <c r="F33" i="23"/>
  <c r="F41" i="23"/>
  <c r="F49" i="23"/>
  <c r="F10" i="23"/>
  <c r="F18" i="23"/>
  <c r="F26" i="23"/>
  <c r="F34" i="23"/>
  <c r="F42" i="23"/>
  <c r="F50" i="23"/>
  <c r="F11" i="23"/>
  <c r="F19" i="23"/>
  <c r="F27" i="23"/>
  <c r="F35" i="23"/>
  <c r="F43" i="23"/>
  <c r="F51" i="23"/>
  <c r="F12" i="23"/>
  <c r="F20" i="23"/>
  <c r="F28" i="23"/>
  <c r="F36" i="23"/>
  <c r="F44" i="23"/>
  <c r="D6" i="23"/>
  <c r="D30" i="23"/>
  <c r="D23" i="23"/>
  <c r="D47" i="23"/>
  <c r="D16" i="23"/>
  <c r="D40" i="23"/>
  <c r="D9" i="23"/>
  <c r="D17" i="23"/>
  <c r="D25" i="23"/>
  <c r="D33" i="23"/>
  <c r="D41" i="23"/>
  <c r="D49" i="23"/>
  <c r="D14" i="23"/>
  <c r="D38" i="23"/>
  <c r="D7" i="23"/>
  <c r="D31" i="23"/>
  <c r="D24" i="23"/>
  <c r="D48" i="23"/>
  <c r="D10" i="23"/>
  <c r="D18" i="23"/>
  <c r="D26" i="23"/>
  <c r="D34" i="23"/>
  <c r="D42" i="23"/>
  <c r="D50" i="23"/>
  <c r="D22" i="23"/>
  <c r="D46" i="23"/>
  <c r="D15" i="23"/>
  <c r="D39" i="23"/>
  <c r="D8" i="23"/>
  <c r="D32" i="23"/>
  <c r="D11" i="23"/>
  <c r="D19" i="23"/>
  <c r="D27" i="23"/>
  <c r="D35" i="23"/>
  <c r="D43" i="23"/>
  <c r="H21" i="22"/>
  <c r="F30" i="22"/>
  <c r="F22" i="22"/>
  <c r="F21" i="22"/>
  <c r="E52" i="22"/>
  <c r="F51" i="22" s="1"/>
  <c r="G52" i="22"/>
  <c r="I52" i="22"/>
  <c r="C52" i="22"/>
  <c r="D51" i="22" s="1"/>
  <c r="E84" i="21"/>
  <c r="E83" i="21"/>
  <c r="E82" i="21"/>
  <c r="E81" i="21"/>
  <c r="E80" i="21"/>
  <c r="E79" i="21"/>
  <c r="E78" i="21"/>
  <c r="E77" i="21"/>
  <c r="E76" i="21"/>
  <c r="E75" i="21"/>
  <c r="E74" i="21"/>
  <c r="E73" i="21"/>
  <c r="E72" i="21"/>
  <c r="E71" i="21"/>
  <c r="E70" i="21"/>
  <c r="E69" i="21"/>
  <c r="E68" i="21"/>
  <c r="E67" i="21"/>
  <c r="E64" i="21"/>
  <c r="E63" i="21"/>
  <c r="E62" i="21"/>
  <c r="E61" i="21"/>
  <c r="E60" i="21"/>
  <c r="E59" i="21"/>
  <c r="E58" i="21"/>
  <c r="E57" i="21"/>
  <c r="E56" i="21"/>
  <c r="E55" i="21"/>
  <c r="E54" i="21"/>
  <c r="E53" i="21"/>
  <c r="E52" i="21"/>
  <c r="E51" i="21"/>
  <c r="E49" i="21"/>
  <c r="E48" i="21"/>
  <c r="E47" i="21"/>
  <c r="E46" i="21"/>
  <c r="E45" i="21"/>
  <c r="E44" i="21"/>
  <c r="E38" i="21"/>
  <c r="E37" i="21"/>
  <c r="E36" i="21"/>
  <c r="E35" i="21"/>
  <c r="E34" i="21"/>
  <c r="E33" i="21"/>
  <c r="E32" i="21"/>
  <c r="E31" i="21"/>
  <c r="E30" i="21"/>
  <c r="E29" i="21"/>
  <c r="E28" i="21"/>
  <c r="E27" i="21"/>
  <c r="E26" i="21"/>
  <c r="E25" i="21"/>
  <c r="E24" i="21"/>
  <c r="E23" i="21"/>
  <c r="E22" i="21"/>
  <c r="E18" i="21"/>
  <c r="E17" i="21"/>
  <c r="E16" i="21"/>
  <c r="E15" i="21"/>
  <c r="E14" i="21"/>
  <c r="E13" i="21"/>
  <c r="E12" i="21"/>
  <c r="E11" i="21"/>
  <c r="E10" i="21"/>
  <c r="E9" i="21"/>
  <c r="E8" i="21"/>
  <c r="E7" i="21"/>
  <c r="E6" i="21"/>
  <c r="E5" i="21"/>
  <c r="E4" i="21"/>
  <c r="E3" i="21"/>
  <c r="C88" i="21"/>
  <c r="D86" i="21" s="1"/>
  <c r="J26" i="20"/>
  <c r="J25" i="20"/>
  <c r="J24" i="20"/>
  <c r="J23" i="20"/>
  <c r="J22" i="20"/>
  <c r="J21" i="20"/>
  <c r="J20" i="20"/>
  <c r="J19" i="20"/>
  <c r="J18" i="20"/>
  <c r="J17" i="20"/>
  <c r="J16" i="20"/>
  <c r="J15" i="20"/>
  <c r="J14" i="20"/>
  <c r="J13" i="20"/>
  <c r="J12" i="20"/>
  <c r="J11" i="20"/>
  <c r="J10" i="20"/>
  <c r="J9" i="20"/>
  <c r="J8" i="20"/>
  <c r="J7" i="20"/>
  <c r="J6" i="20"/>
  <c r="J5" i="20"/>
  <c r="I27" i="20"/>
  <c r="E27" i="20"/>
  <c r="F22" i="20" s="1"/>
  <c r="G27" i="20"/>
  <c r="H24" i="20" s="1"/>
  <c r="C27" i="20"/>
  <c r="D20" i="20" s="1"/>
  <c r="G12" i="25" l="1"/>
  <c r="G4" i="25"/>
  <c r="G19" i="25"/>
  <c r="G11" i="25"/>
  <c r="G18" i="25"/>
  <c r="G17" i="25"/>
  <c r="G9" i="25"/>
  <c r="G8" i="25"/>
  <c r="G15" i="25"/>
  <c r="G7" i="25"/>
  <c r="G14" i="25"/>
  <c r="G6" i="25"/>
  <c r="G13" i="25"/>
  <c r="G5" i="25"/>
  <c r="G10" i="25"/>
  <c r="I43" i="25"/>
  <c r="J30" i="25" s="1"/>
  <c r="C39" i="25"/>
  <c r="C33" i="25"/>
  <c r="C31" i="25"/>
  <c r="I14" i="25"/>
  <c r="J14" i="25" s="1"/>
  <c r="I6" i="25"/>
  <c r="J6" i="25" s="1"/>
  <c r="I5" i="25"/>
  <c r="J5" i="25" s="1"/>
  <c r="I12" i="25"/>
  <c r="I4" i="25"/>
  <c r="I13" i="25"/>
  <c r="I19" i="25"/>
  <c r="I11" i="25"/>
  <c r="I15" i="25"/>
  <c r="J15" i="25" s="1"/>
  <c r="I18" i="25"/>
  <c r="J18" i="25" s="1"/>
  <c r="I17" i="25"/>
  <c r="J17" i="25" s="1"/>
  <c r="I9" i="25"/>
  <c r="J9" i="25" s="1"/>
  <c r="I16" i="25"/>
  <c r="J16" i="25" s="1"/>
  <c r="I8" i="25"/>
  <c r="J8" i="25" s="1"/>
  <c r="I7" i="25"/>
  <c r="J7" i="25" s="1"/>
  <c r="I10" i="25"/>
  <c r="J10" i="25" s="1"/>
  <c r="C37" i="25"/>
  <c r="C36" i="25"/>
  <c r="C35" i="25"/>
  <c r="C29" i="25"/>
  <c r="C40" i="25"/>
  <c r="C34" i="25"/>
  <c r="C32" i="25"/>
  <c r="C38" i="25"/>
  <c r="C42" i="25"/>
  <c r="C30" i="25"/>
  <c r="C41" i="25"/>
  <c r="J22" i="24"/>
  <c r="J20" i="24"/>
  <c r="J25" i="24"/>
  <c r="J21" i="24"/>
  <c r="F32" i="22"/>
  <c r="D6" i="22"/>
  <c r="D22" i="22"/>
  <c r="F40" i="22"/>
  <c r="D7" i="22"/>
  <c r="D40" i="22"/>
  <c r="F8" i="22"/>
  <c r="D47" i="22"/>
  <c r="F9" i="22"/>
  <c r="F41" i="22"/>
  <c r="D48" i="22"/>
  <c r="F12" i="22"/>
  <c r="F44" i="22"/>
  <c r="D49" i="22"/>
  <c r="F20" i="22"/>
  <c r="H20" i="22"/>
  <c r="J23" i="24"/>
  <c r="J19" i="24"/>
  <c r="K28" i="23"/>
  <c r="K18" i="23"/>
  <c r="H15" i="20"/>
  <c r="H25" i="20"/>
  <c r="G36" i="25"/>
  <c r="G42" i="25"/>
  <c r="G28" i="25"/>
  <c r="G35" i="25"/>
  <c r="G33" i="25"/>
  <c r="G29" i="25"/>
  <c r="G31" i="25"/>
  <c r="G39" i="25"/>
  <c r="G34" i="25"/>
  <c r="G40" i="25"/>
  <c r="G41" i="25"/>
  <c r="E5" i="25"/>
  <c r="E4" i="25"/>
  <c r="E15" i="25"/>
  <c r="E19" i="25"/>
  <c r="E13" i="25"/>
  <c r="E11" i="25"/>
  <c r="E6" i="25"/>
  <c r="G38" i="25"/>
  <c r="G37" i="25"/>
  <c r="E18" i="25"/>
  <c r="E16" i="25"/>
  <c r="G32" i="25"/>
  <c r="E43" i="25"/>
  <c r="E67" i="24"/>
  <c r="G67" i="24"/>
  <c r="C67" i="24"/>
  <c r="I47" i="24"/>
  <c r="J60" i="24"/>
  <c r="J58" i="24"/>
  <c r="J65" i="24"/>
  <c r="J57" i="24"/>
  <c r="J59" i="24"/>
  <c r="J64" i="24"/>
  <c r="J61" i="24"/>
  <c r="J56" i="24"/>
  <c r="J63" i="24"/>
  <c r="J55" i="24"/>
  <c r="J66" i="24"/>
  <c r="C26" i="24"/>
  <c r="G26" i="24"/>
  <c r="E26" i="24"/>
  <c r="I11" i="24"/>
  <c r="D53" i="23"/>
  <c r="K8" i="23"/>
  <c r="F53" i="23"/>
  <c r="H53" i="23"/>
  <c r="K31" i="23"/>
  <c r="K24" i="23"/>
  <c r="K43" i="23"/>
  <c r="K48" i="23"/>
  <c r="K39" i="23"/>
  <c r="K51" i="23"/>
  <c r="K50" i="23"/>
  <c r="K30" i="23"/>
  <c r="K20" i="23"/>
  <c r="K16" i="23"/>
  <c r="K7" i="23"/>
  <c r="K23" i="23"/>
  <c r="K34" i="23"/>
  <c r="K15" i="23"/>
  <c r="K26" i="23"/>
  <c r="K47" i="23"/>
  <c r="K35" i="23"/>
  <c r="K10" i="23"/>
  <c r="K17" i="23"/>
  <c r="K40" i="23"/>
  <c r="K32" i="23"/>
  <c r="K52" i="23"/>
  <c r="K27" i="23"/>
  <c r="K29" i="23"/>
  <c r="K49" i="23"/>
  <c r="K9" i="23"/>
  <c r="K41" i="23"/>
  <c r="K44" i="23"/>
  <c r="K19" i="23"/>
  <c r="K5" i="23"/>
  <c r="K13" i="23"/>
  <c r="K37" i="23"/>
  <c r="K36" i="23"/>
  <c r="K11" i="23"/>
  <c r="K22" i="23"/>
  <c r="K45" i="23"/>
  <c r="K14" i="23"/>
  <c r="K12" i="23"/>
  <c r="K42" i="23"/>
  <c r="K46" i="23"/>
  <c r="K21" i="23"/>
  <c r="K33" i="23"/>
  <c r="D23" i="22"/>
  <c r="D24" i="22"/>
  <c r="D30" i="22"/>
  <c r="F31" i="22"/>
  <c r="H28" i="22"/>
  <c r="H29" i="22"/>
  <c r="K13" i="22"/>
  <c r="H4" i="22"/>
  <c r="H36" i="22"/>
  <c r="H5" i="22"/>
  <c r="H37" i="22"/>
  <c r="K28" i="22"/>
  <c r="H12" i="22"/>
  <c r="H44" i="22"/>
  <c r="K36" i="22"/>
  <c r="H13" i="22"/>
  <c r="H45" i="22"/>
  <c r="K37" i="22"/>
  <c r="H14" i="22"/>
  <c r="H46" i="22"/>
  <c r="K30" i="22"/>
  <c r="H23" i="22"/>
  <c r="H8" i="22"/>
  <c r="H16" i="22"/>
  <c r="H24" i="22"/>
  <c r="H32" i="22"/>
  <c r="H40" i="22"/>
  <c r="H48" i="22"/>
  <c r="K48" i="22"/>
  <c r="K21" i="22"/>
  <c r="K45" i="22"/>
  <c r="H6" i="22"/>
  <c r="H38" i="22"/>
  <c r="H31" i="22"/>
  <c r="K15" i="22"/>
  <c r="H9" i="22"/>
  <c r="H17" i="22"/>
  <c r="H25" i="22"/>
  <c r="H33" i="22"/>
  <c r="H41" i="22"/>
  <c r="H49" i="22"/>
  <c r="K25" i="22"/>
  <c r="K33" i="22"/>
  <c r="H22" i="22"/>
  <c r="K6" i="22"/>
  <c r="K38" i="22"/>
  <c r="H7" i="22"/>
  <c r="H47" i="22"/>
  <c r="K39" i="22"/>
  <c r="H10" i="22"/>
  <c r="H18" i="22"/>
  <c r="H26" i="22"/>
  <c r="H34" i="22"/>
  <c r="H42" i="22"/>
  <c r="H50" i="22"/>
  <c r="K10" i="22"/>
  <c r="H30" i="22"/>
  <c r="K14" i="22"/>
  <c r="K46" i="22"/>
  <c r="H15" i="22"/>
  <c r="H39" i="22"/>
  <c r="H11" i="22"/>
  <c r="H19" i="22"/>
  <c r="H27" i="22"/>
  <c r="H35" i="22"/>
  <c r="H43" i="22"/>
  <c r="H51" i="22"/>
  <c r="K51" i="22" s="1"/>
  <c r="F13" i="22"/>
  <c r="F23" i="22"/>
  <c r="F33" i="22"/>
  <c r="F45" i="22"/>
  <c r="F4" i="22"/>
  <c r="F14" i="22"/>
  <c r="F24" i="22"/>
  <c r="F36" i="22"/>
  <c r="F46" i="22"/>
  <c r="F5" i="22"/>
  <c r="F15" i="22"/>
  <c r="F25" i="22"/>
  <c r="F37" i="22"/>
  <c r="F47" i="22"/>
  <c r="F6" i="22"/>
  <c r="F16" i="22"/>
  <c r="F28" i="22"/>
  <c r="F38" i="22"/>
  <c r="F48" i="22"/>
  <c r="F7" i="22"/>
  <c r="F17" i="22"/>
  <c r="F29" i="22"/>
  <c r="F39" i="22"/>
  <c r="F49" i="22"/>
  <c r="F10" i="22"/>
  <c r="F18" i="22"/>
  <c r="F26" i="22"/>
  <c r="F34" i="22"/>
  <c r="F42" i="22"/>
  <c r="F50" i="22"/>
  <c r="F11" i="22"/>
  <c r="F19" i="22"/>
  <c r="F27" i="22"/>
  <c r="F35" i="22"/>
  <c r="F43" i="22"/>
  <c r="D31" i="22"/>
  <c r="D14" i="22"/>
  <c r="D32" i="22"/>
  <c r="D8" i="22"/>
  <c r="D15" i="22"/>
  <c r="D38" i="22"/>
  <c r="D16" i="22"/>
  <c r="D39" i="22"/>
  <c r="D43" i="22"/>
  <c r="D17" i="22"/>
  <c r="D41" i="22"/>
  <c r="D26" i="22"/>
  <c r="D11" i="22"/>
  <c r="D19" i="22"/>
  <c r="D27" i="22"/>
  <c r="D35" i="22"/>
  <c r="D44" i="22"/>
  <c r="D9" i="22"/>
  <c r="D33" i="22"/>
  <c r="D18" i="22"/>
  <c r="D4" i="22"/>
  <c r="D12" i="22"/>
  <c r="D20" i="22"/>
  <c r="D28" i="22"/>
  <c r="D36" i="22"/>
  <c r="D45" i="22"/>
  <c r="D25" i="22"/>
  <c r="D10" i="22"/>
  <c r="D34" i="22"/>
  <c r="D5" i="22"/>
  <c r="D13" i="22"/>
  <c r="D21" i="22"/>
  <c r="D29" i="22"/>
  <c r="D37" i="22"/>
  <c r="D46" i="22"/>
  <c r="D42" i="22"/>
  <c r="D50" i="22"/>
  <c r="D53" i="21"/>
  <c r="D21" i="21"/>
  <c r="D24" i="21"/>
  <c r="D55" i="21"/>
  <c r="D23" i="21"/>
  <c r="D56" i="21"/>
  <c r="D57" i="21"/>
  <c r="D25" i="21"/>
  <c r="D5" i="21"/>
  <c r="D37" i="21"/>
  <c r="D69" i="21"/>
  <c r="D7" i="21"/>
  <c r="D39" i="21"/>
  <c r="D71" i="21"/>
  <c r="D8" i="21"/>
  <c r="D40" i="21"/>
  <c r="D72" i="21"/>
  <c r="D9" i="21"/>
  <c r="D41" i="21"/>
  <c r="D73" i="21"/>
  <c r="D13" i="21"/>
  <c r="D29" i="21"/>
  <c r="D45" i="21"/>
  <c r="D61" i="21"/>
  <c r="D79" i="21"/>
  <c r="D15" i="21"/>
  <c r="D31" i="21"/>
  <c r="D47" i="21"/>
  <c r="D63" i="21"/>
  <c r="D80" i="21"/>
  <c r="D16" i="21"/>
  <c r="D32" i="21"/>
  <c r="D48" i="21"/>
  <c r="D64" i="21"/>
  <c r="D81" i="21"/>
  <c r="D17" i="21"/>
  <c r="D33" i="21"/>
  <c r="D49" i="21"/>
  <c r="D65" i="21"/>
  <c r="D87" i="21"/>
  <c r="D10" i="21"/>
  <c r="D26" i="21"/>
  <c r="D42" i="21"/>
  <c r="D58" i="21"/>
  <c r="D74" i="21"/>
  <c r="D3" i="21"/>
  <c r="D11" i="21"/>
  <c r="D19" i="21"/>
  <c r="D27" i="21"/>
  <c r="D35" i="21"/>
  <c r="D43" i="21"/>
  <c r="D51" i="21"/>
  <c r="D59" i="21"/>
  <c r="D67" i="21"/>
  <c r="D75" i="21"/>
  <c r="D83" i="21"/>
  <c r="D18" i="21"/>
  <c r="D34" i="21"/>
  <c r="D50" i="21"/>
  <c r="D66" i="21"/>
  <c r="D82" i="21"/>
  <c r="D4" i="21"/>
  <c r="D12" i="21"/>
  <c r="D20" i="21"/>
  <c r="D28" i="21"/>
  <c r="D36" i="21"/>
  <c r="D44" i="21"/>
  <c r="D52" i="21"/>
  <c r="D60" i="21"/>
  <c r="D68" i="21"/>
  <c r="D76" i="21"/>
  <c r="D84" i="21"/>
  <c r="D77" i="21"/>
  <c r="D85" i="21"/>
  <c r="D6" i="21"/>
  <c r="D14" i="21"/>
  <c r="D22" i="21"/>
  <c r="D30" i="21"/>
  <c r="D38" i="21"/>
  <c r="D46" i="21"/>
  <c r="D54" i="21"/>
  <c r="D62" i="21"/>
  <c r="D70" i="21"/>
  <c r="D78" i="21"/>
  <c r="J27" i="20"/>
  <c r="K8" i="20" s="1"/>
  <c r="H6" i="20"/>
  <c r="H7" i="20"/>
  <c r="H26" i="20"/>
  <c r="H9" i="20"/>
  <c r="H18" i="20"/>
  <c r="H10" i="20"/>
  <c r="H11" i="20"/>
  <c r="H20" i="20"/>
  <c r="H19" i="20"/>
  <c r="H12" i="20"/>
  <c r="H21" i="20"/>
  <c r="H17" i="20"/>
  <c r="H13" i="20"/>
  <c r="H22" i="20"/>
  <c r="H5" i="20"/>
  <c r="H14" i="20"/>
  <c r="H23" i="20"/>
  <c r="D5" i="20"/>
  <c r="H8" i="20"/>
  <c r="H16" i="20"/>
  <c r="F17" i="20"/>
  <c r="F18" i="20"/>
  <c r="F26" i="20"/>
  <c r="F7" i="20"/>
  <c r="F15" i="20"/>
  <c r="F23" i="20"/>
  <c r="F8" i="20"/>
  <c r="F16" i="20"/>
  <c r="F24" i="20"/>
  <c r="F9" i="20"/>
  <c r="F25" i="20"/>
  <c r="F10" i="20"/>
  <c r="F11" i="20"/>
  <c r="F19" i="20"/>
  <c r="F12" i="20"/>
  <c r="F20" i="20"/>
  <c r="F5" i="20"/>
  <c r="F13" i="20"/>
  <c r="F21" i="20"/>
  <c r="F6" i="20"/>
  <c r="F14" i="20"/>
  <c r="D18" i="20"/>
  <c r="D21" i="20"/>
  <c r="D22" i="20"/>
  <c r="D15" i="20"/>
  <c r="D17" i="20"/>
  <c r="D13" i="20"/>
  <c r="D6" i="20"/>
  <c r="D14" i="20"/>
  <c r="D7" i="20"/>
  <c r="D23" i="20"/>
  <c r="D8" i="20"/>
  <c r="D16" i="20"/>
  <c r="D24" i="20"/>
  <c r="D9" i="20"/>
  <c r="D25" i="20"/>
  <c r="D10" i="20"/>
  <c r="D26" i="20"/>
  <c r="D11" i="20"/>
  <c r="D19" i="20"/>
  <c r="D12" i="20"/>
  <c r="D22" i="19"/>
  <c r="D21" i="19"/>
  <c r="D4" i="19"/>
  <c r="E26" i="19"/>
  <c r="F20" i="19" s="1"/>
  <c r="G26" i="19"/>
  <c r="H23" i="19" s="1"/>
  <c r="I26" i="19"/>
  <c r="C26" i="19"/>
  <c r="D19" i="19" s="1"/>
  <c r="J11" i="25" l="1"/>
  <c r="J19" i="25"/>
  <c r="J13" i="25"/>
  <c r="J4" i="25"/>
  <c r="E20" i="25"/>
  <c r="J12" i="25"/>
  <c r="F13" i="19"/>
  <c r="D5" i="19"/>
  <c r="D14" i="19"/>
  <c r="D15" i="19"/>
  <c r="D20" i="19"/>
  <c r="J39" i="25"/>
  <c r="J31" i="25"/>
  <c r="J40" i="25"/>
  <c r="J37" i="25"/>
  <c r="J33" i="25"/>
  <c r="J32" i="25"/>
  <c r="J38" i="25"/>
  <c r="J36" i="25"/>
  <c r="J28" i="25"/>
  <c r="J42" i="25"/>
  <c r="J29" i="25"/>
  <c r="J34" i="25"/>
  <c r="J41" i="25"/>
  <c r="J35" i="25"/>
  <c r="C43" i="25"/>
  <c r="J26" i="24"/>
  <c r="K17" i="22"/>
  <c r="K9" i="22"/>
  <c r="K32" i="22"/>
  <c r="K27" i="22"/>
  <c r="K42" i="22"/>
  <c r="K22" i="22"/>
  <c r="K24" i="22"/>
  <c r="K43" i="22"/>
  <c r="K19" i="22"/>
  <c r="K31" i="22"/>
  <c r="K34" i="22"/>
  <c r="K29" i="22"/>
  <c r="K16" i="22"/>
  <c r="K47" i="22"/>
  <c r="K44" i="22"/>
  <c r="K5" i="22"/>
  <c r="K40" i="22"/>
  <c r="K35" i="22"/>
  <c r="K12" i="22"/>
  <c r="K11" i="22"/>
  <c r="K26" i="22"/>
  <c r="K49" i="22"/>
  <c r="K8" i="22"/>
  <c r="K23" i="22"/>
  <c r="K20" i="22"/>
  <c r="K50" i="22"/>
  <c r="K18" i="22"/>
  <c r="K41" i="22"/>
  <c r="K7" i="22"/>
  <c r="F22" i="19"/>
  <c r="F23" i="19"/>
  <c r="D6" i="19"/>
  <c r="F5" i="19"/>
  <c r="F24" i="19"/>
  <c r="D7" i="19"/>
  <c r="F6" i="19"/>
  <c r="F21" i="19"/>
  <c r="D13" i="19"/>
  <c r="F7" i="19"/>
  <c r="F8" i="19"/>
  <c r="K23" i="20"/>
  <c r="K21" i="20"/>
  <c r="K18" i="20"/>
  <c r="K10" i="20"/>
  <c r="K15" i="20"/>
  <c r="G43" i="25"/>
  <c r="I20" i="25"/>
  <c r="J67" i="24"/>
  <c r="K53" i="23"/>
  <c r="F52" i="22"/>
  <c r="D52" i="22"/>
  <c r="K12" i="20"/>
  <c r="K22" i="20"/>
  <c r="K9" i="20"/>
  <c r="K6" i="20"/>
  <c r="K16" i="20"/>
  <c r="K11" i="20"/>
  <c r="K7" i="20"/>
  <c r="K25" i="20"/>
  <c r="K13" i="20"/>
  <c r="K26" i="20"/>
  <c r="K14" i="20"/>
  <c r="K17" i="20"/>
  <c r="K20" i="20"/>
  <c r="K24" i="20"/>
  <c r="K5" i="20"/>
  <c r="K19" i="20"/>
  <c r="F27" i="20"/>
  <c r="H27" i="20"/>
  <c r="D27" i="20"/>
  <c r="J4" i="19"/>
  <c r="K4" i="19" s="1"/>
  <c r="J12" i="19"/>
  <c r="J20" i="19"/>
  <c r="K20" i="19" s="1"/>
  <c r="J5" i="19"/>
  <c r="J13" i="19"/>
  <c r="J21" i="19"/>
  <c r="J6" i="19"/>
  <c r="J14" i="19"/>
  <c r="K14" i="19" s="1"/>
  <c r="J22" i="19"/>
  <c r="J7" i="19"/>
  <c r="J15" i="19"/>
  <c r="J23" i="19"/>
  <c r="K23" i="19" s="1"/>
  <c r="J8" i="19"/>
  <c r="J16" i="19"/>
  <c r="J24" i="19"/>
  <c r="J9" i="19"/>
  <c r="J17" i="19"/>
  <c r="K17" i="19" s="1"/>
  <c r="J25" i="19"/>
  <c r="K25" i="19" s="1"/>
  <c r="J10" i="19"/>
  <c r="K10" i="19" s="1"/>
  <c r="J18" i="19"/>
  <c r="K18" i="19" s="1"/>
  <c r="J11" i="19"/>
  <c r="J19" i="19"/>
  <c r="H24" i="19"/>
  <c r="H16" i="19"/>
  <c r="H9" i="19"/>
  <c r="H18" i="19"/>
  <c r="H19" i="19"/>
  <c r="H11" i="19"/>
  <c r="H20" i="19"/>
  <c r="H14" i="19"/>
  <c r="H6" i="19"/>
  <c r="H17" i="19"/>
  <c r="H10" i="19"/>
  <c r="H12" i="19"/>
  <c r="H21" i="19"/>
  <c r="H5" i="19"/>
  <c r="H25" i="19"/>
  <c r="H8" i="19"/>
  <c r="H4" i="19"/>
  <c r="H13" i="19"/>
  <c r="H22" i="19"/>
  <c r="H7" i="19"/>
  <c r="H15" i="19"/>
  <c r="F14" i="19"/>
  <c r="F15" i="19"/>
  <c r="F16" i="19"/>
  <c r="F9" i="19"/>
  <c r="F17" i="19"/>
  <c r="F25" i="19"/>
  <c r="F10" i="19"/>
  <c r="F18" i="19"/>
  <c r="F11" i="19"/>
  <c r="F19" i="19"/>
  <c r="F4" i="19"/>
  <c r="F12" i="19"/>
  <c r="D12" i="19"/>
  <c r="D23" i="19"/>
  <c r="D8" i="19"/>
  <c r="D16" i="19"/>
  <c r="D24" i="19"/>
  <c r="D9" i="19"/>
  <c r="D17" i="19"/>
  <c r="D25" i="19"/>
  <c r="D10" i="19"/>
  <c r="D18" i="19"/>
  <c r="D11" i="19"/>
  <c r="J41" i="18"/>
  <c r="J56" i="18"/>
  <c r="J55" i="18"/>
  <c r="J54" i="18"/>
  <c r="J53" i="18"/>
  <c r="J52" i="18"/>
  <c r="J51" i="18"/>
  <c r="J50" i="18"/>
  <c r="J49" i="18"/>
  <c r="J48" i="18"/>
  <c r="J47" i="18"/>
  <c r="J46" i="18"/>
  <c r="J45" i="18"/>
  <c r="J44" i="18"/>
  <c r="J43" i="18"/>
  <c r="J42"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G57" i="18"/>
  <c r="H54" i="18" s="1"/>
  <c r="E57" i="18"/>
  <c r="F49" i="18" s="1"/>
  <c r="C57" i="18"/>
  <c r="D51" i="18" s="1"/>
  <c r="I56" i="17"/>
  <c r="G56" i="17"/>
  <c r="K5" i="19" l="1"/>
  <c r="K12" i="19"/>
  <c r="K15" i="19"/>
  <c r="K7" i="19"/>
  <c r="K22" i="19"/>
  <c r="K9" i="19"/>
  <c r="K24" i="19"/>
  <c r="K19" i="19"/>
  <c r="K16" i="19"/>
  <c r="K21" i="19"/>
  <c r="K6" i="19"/>
  <c r="K11" i="19"/>
  <c r="K8" i="19"/>
  <c r="K13" i="19"/>
  <c r="H50" i="17"/>
  <c r="H42" i="17"/>
  <c r="H34" i="17"/>
  <c r="H26" i="17"/>
  <c r="H18" i="17"/>
  <c r="H10" i="17"/>
  <c r="H38" i="17"/>
  <c r="H53" i="17"/>
  <c r="H21" i="17"/>
  <c r="H36" i="17"/>
  <c r="H4" i="17"/>
  <c r="H27" i="17"/>
  <c r="H49" i="17"/>
  <c r="H41" i="17"/>
  <c r="H33" i="17"/>
  <c r="H25" i="17"/>
  <c r="H17" i="17"/>
  <c r="H9" i="17"/>
  <c r="H45" i="17"/>
  <c r="H13" i="17"/>
  <c r="H28" i="17"/>
  <c r="H43" i="17"/>
  <c r="H11" i="17"/>
  <c r="H48" i="17"/>
  <c r="H40" i="17"/>
  <c r="H32" i="17"/>
  <c r="H24" i="17"/>
  <c r="H16" i="17"/>
  <c r="H8" i="17"/>
  <c r="H54" i="17"/>
  <c r="H30" i="17"/>
  <c r="H6" i="17"/>
  <c r="H37" i="17"/>
  <c r="H5" i="17"/>
  <c r="H52" i="17"/>
  <c r="H20" i="17"/>
  <c r="H51" i="17"/>
  <c r="H19" i="17"/>
  <c r="H55" i="17"/>
  <c r="H47" i="17"/>
  <c r="H39" i="17"/>
  <c r="H31" i="17"/>
  <c r="H23" i="17"/>
  <c r="H15" i="17"/>
  <c r="H7" i="17"/>
  <c r="H46" i="17"/>
  <c r="H22" i="17"/>
  <c r="H14" i="17"/>
  <c r="H29" i="17"/>
  <c r="H44" i="17"/>
  <c r="H12" i="17"/>
  <c r="H35" i="17"/>
  <c r="J43" i="25"/>
  <c r="J51" i="17"/>
  <c r="K51" i="17" s="1"/>
  <c r="J43" i="17"/>
  <c r="J35" i="17"/>
  <c r="J27" i="17"/>
  <c r="K27" i="17" s="1"/>
  <c r="J19" i="17"/>
  <c r="J11" i="17"/>
  <c r="J49" i="17"/>
  <c r="J41" i="17"/>
  <c r="J33" i="17"/>
  <c r="J25" i="17"/>
  <c r="J17" i="17"/>
  <c r="J9" i="17"/>
  <c r="J29" i="17"/>
  <c r="K29" i="17" s="1"/>
  <c r="J44" i="17"/>
  <c r="J28" i="17"/>
  <c r="J12" i="17"/>
  <c r="K12" i="17" s="1"/>
  <c r="J50" i="17"/>
  <c r="K50" i="17" s="1"/>
  <c r="J42" i="17"/>
  <c r="J34" i="17"/>
  <c r="K34" i="17" s="1"/>
  <c r="J26" i="17"/>
  <c r="K26" i="17" s="1"/>
  <c r="J18" i="17"/>
  <c r="J10" i="17"/>
  <c r="J48" i="17"/>
  <c r="J40" i="17"/>
  <c r="K40" i="17" s="1"/>
  <c r="J32" i="17"/>
  <c r="K32" i="17" s="1"/>
  <c r="J24" i="17"/>
  <c r="J16" i="17"/>
  <c r="J8" i="17"/>
  <c r="J55" i="17"/>
  <c r="J47" i="17"/>
  <c r="J39" i="17"/>
  <c r="J31" i="17"/>
  <c r="J23" i="17"/>
  <c r="K23" i="17" s="1"/>
  <c r="J15" i="17"/>
  <c r="J7" i="17"/>
  <c r="J45" i="17"/>
  <c r="K45" i="17" s="1"/>
  <c r="J52" i="17"/>
  <c r="K52" i="17" s="1"/>
  <c r="J36" i="17"/>
  <c r="J20" i="17"/>
  <c r="K20" i="17" s="1"/>
  <c r="J4" i="17"/>
  <c r="K4" i="17" s="1"/>
  <c r="J54" i="17"/>
  <c r="K54" i="17" s="1"/>
  <c r="J46" i="17"/>
  <c r="J38" i="17"/>
  <c r="K38" i="17" s="1"/>
  <c r="J30" i="17"/>
  <c r="J22" i="17"/>
  <c r="J14" i="17"/>
  <c r="J6" i="17"/>
  <c r="J53" i="17"/>
  <c r="J37" i="17"/>
  <c r="K37" i="17" s="1"/>
  <c r="J21" i="17"/>
  <c r="J13" i="17"/>
  <c r="K13" i="17" s="1"/>
  <c r="J5" i="17"/>
  <c r="D26" i="19"/>
  <c r="D12" i="18"/>
  <c r="J26" i="19"/>
  <c r="F26" i="19"/>
  <c r="D20" i="18"/>
  <c r="D28" i="18"/>
  <c r="D36" i="18"/>
  <c r="D44" i="18"/>
  <c r="D52" i="18"/>
  <c r="F16" i="18"/>
  <c r="F33" i="18"/>
  <c r="H12" i="18"/>
  <c r="F34" i="18"/>
  <c r="F42" i="18"/>
  <c r="F43" i="18"/>
  <c r="F6" i="18"/>
  <c r="F52" i="18"/>
  <c r="F7" i="18"/>
  <c r="F53" i="18"/>
  <c r="F15" i="18"/>
  <c r="D5" i="18"/>
  <c r="D13" i="18"/>
  <c r="D21" i="18"/>
  <c r="D29" i="18"/>
  <c r="D37" i="18"/>
  <c r="D45" i="18"/>
  <c r="D53" i="18"/>
  <c r="D6" i="18"/>
  <c r="D14" i="18"/>
  <c r="D22" i="18"/>
  <c r="D30" i="18"/>
  <c r="D38" i="18"/>
  <c r="D46" i="18"/>
  <c r="D54" i="18"/>
  <c r="D7" i="18"/>
  <c r="D15" i="18"/>
  <c r="D23" i="18"/>
  <c r="D31" i="18"/>
  <c r="D39" i="18"/>
  <c r="D47" i="18"/>
  <c r="D55" i="18"/>
  <c r="D8" i="18"/>
  <c r="D16" i="18"/>
  <c r="D24" i="18"/>
  <c r="D32" i="18"/>
  <c r="D40" i="18"/>
  <c r="D48" i="18"/>
  <c r="D56" i="18"/>
  <c r="D9" i="18"/>
  <c r="D17" i="18"/>
  <c r="D25" i="18"/>
  <c r="D33" i="18"/>
  <c r="D41" i="18"/>
  <c r="D49" i="18"/>
  <c r="D10" i="18"/>
  <c r="D18" i="18"/>
  <c r="D26" i="18"/>
  <c r="D34" i="18"/>
  <c r="D42" i="18"/>
  <c r="D50" i="18"/>
  <c r="D11" i="18"/>
  <c r="D19" i="18"/>
  <c r="D27" i="18"/>
  <c r="D35" i="18"/>
  <c r="D43" i="18"/>
  <c r="H35" i="18"/>
  <c r="H19" i="18"/>
  <c r="H20" i="18"/>
  <c r="H55" i="18"/>
  <c r="F24" i="18"/>
  <c r="H9" i="18"/>
  <c r="H28" i="18"/>
  <c r="H56" i="18"/>
  <c r="F25" i="18"/>
  <c r="H10" i="18"/>
  <c r="H33" i="18"/>
  <c r="J57" i="18"/>
  <c r="K40" i="18" s="1"/>
  <c r="H17" i="18"/>
  <c r="H36" i="18"/>
  <c r="H18" i="18"/>
  <c r="H44" i="18"/>
  <c r="H51" i="18"/>
  <c r="H11" i="18"/>
  <c r="H34" i="18"/>
  <c r="H25" i="18"/>
  <c r="H41" i="18"/>
  <c r="H26" i="18"/>
  <c r="H42" i="18"/>
  <c r="H27" i="18"/>
  <c r="H43" i="18"/>
  <c r="H5" i="18"/>
  <c r="H13" i="18"/>
  <c r="H21" i="18"/>
  <c r="H29" i="18"/>
  <c r="H37" i="18"/>
  <c r="H47" i="18"/>
  <c r="H6" i="18"/>
  <c r="H14" i="18"/>
  <c r="H22" i="18"/>
  <c r="H30" i="18"/>
  <c r="H38" i="18"/>
  <c r="H48" i="18"/>
  <c r="H7" i="18"/>
  <c r="H15" i="18"/>
  <c r="H23" i="18"/>
  <c r="H31" i="18"/>
  <c r="H39" i="18"/>
  <c r="H49" i="18"/>
  <c r="H8" i="18"/>
  <c r="H16" i="18"/>
  <c r="H24" i="18"/>
  <c r="H32" i="18"/>
  <c r="H40" i="18"/>
  <c r="H50" i="18"/>
  <c r="F8" i="18"/>
  <c r="F17" i="18"/>
  <c r="F26" i="18"/>
  <c r="F35" i="18"/>
  <c r="F44" i="18"/>
  <c r="F55" i="18"/>
  <c r="F9" i="18"/>
  <c r="F18" i="18"/>
  <c r="F27" i="18"/>
  <c r="F36" i="18"/>
  <c r="F45" i="18"/>
  <c r="F10" i="18"/>
  <c r="F19" i="18"/>
  <c r="F28" i="18"/>
  <c r="F37" i="18"/>
  <c r="F47" i="18"/>
  <c r="F11" i="18"/>
  <c r="F20" i="18"/>
  <c r="F29" i="18"/>
  <c r="F39" i="18"/>
  <c r="F48" i="18"/>
  <c r="F12" i="18"/>
  <c r="F21" i="18"/>
  <c r="F31" i="18"/>
  <c r="F40" i="18"/>
  <c r="F50" i="18"/>
  <c r="F5" i="18"/>
  <c r="F13" i="18"/>
  <c r="F23" i="18"/>
  <c r="F32" i="18"/>
  <c r="F41" i="18"/>
  <c r="F51" i="18"/>
  <c r="H52" i="18"/>
  <c r="H45" i="18"/>
  <c r="H53" i="18"/>
  <c r="H46" i="18"/>
  <c r="F14" i="18"/>
  <c r="F22" i="18"/>
  <c r="F30" i="18"/>
  <c r="F38" i="18"/>
  <c r="F46" i="18"/>
  <c r="F54" i="18"/>
  <c r="F56" i="18"/>
  <c r="K9" i="17" l="1"/>
  <c r="K7" i="17"/>
  <c r="K16" i="17"/>
  <c r="K17" i="17"/>
  <c r="K35" i="17"/>
  <c r="K5" i="17"/>
  <c r="K21" i="17"/>
  <c r="K46" i="17"/>
  <c r="K15" i="17"/>
  <c r="K24" i="17"/>
  <c r="K42" i="17"/>
  <c r="K43" i="17"/>
  <c r="K39" i="17"/>
  <c r="K31" i="17"/>
  <c r="K36" i="17"/>
  <c r="K44" i="17"/>
  <c r="K21" i="18"/>
  <c r="K42" i="18"/>
  <c r="K33" i="17"/>
  <c r="K6" i="17"/>
  <c r="K48" i="17"/>
  <c r="K28" i="17"/>
  <c r="K49" i="17"/>
  <c r="K25" i="17"/>
  <c r="K14" i="17"/>
  <c r="K47" i="17"/>
  <c r="K10" i="17"/>
  <c r="K11" i="17"/>
  <c r="K53" i="17"/>
  <c r="K41" i="17"/>
  <c r="K22" i="17"/>
  <c r="K55" i="17"/>
  <c r="K18" i="17"/>
  <c r="K19" i="17"/>
  <c r="K30" i="17"/>
  <c r="K8" i="17"/>
  <c r="K48" i="18"/>
  <c r="K23" i="18"/>
  <c r="K39" i="18"/>
  <c r="K56" i="18"/>
  <c r="K51" i="18"/>
  <c r="K28" i="18"/>
  <c r="K9" i="18"/>
  <c r="K8" i="18"/>
  <c r="K44" i="18"/>
  <c r="K52" i="18"/>
  <c r="K12" i="18"/>
  <c r="K50" i="18"/>
  <c r="K49" i="18"/>
  <c r="K35" i="18"/>
  <c r="K18" i="18"/>
  <c r="K30" i="18"/>
  <c r="K54" i="18"/>
  <c r="K15" i="18"/>
  <c r="K53" i="18"/>
  <c r="K47" i="18"/>
  <c r="K43" i="18"/>
  <c r="K37" i="18"/>
  <c r="K34" i="18"/>
  <c r="K32" i="18"/>
  <c r="K31" i="18"/>
  <c r="K13" i="18"/>
  <c r="K17" i="18"/>
  <c r="K10" i="18"/>
  <c r="K20" i="18"/>
  <c r="F57" i="18"/>
  <c r="K29" i="18"/>
  <c r="D57" i="18"/>
  <c r="K27" i="18"/>
  <c r="K45" i="18"/>
  <c r="K25" i="18"/>
  <c r="K41" i="18"/>
  <c r="K6" i="18"/>
  <c r="K5" i="18"/>
  <c r="K19" i="18"/>
  <c r="K55" i="18"/>
  <c r="K36" i="18"/>
  <c r="K16" i="18"/>
  <c r="K33" i="18"/>
  <c r="K22" i="18"/>
  <c r="K24" i="18"/>
  <c r="K11" i="18"/>
  <c r="K46" i="18"/>
  <c r="K26" i="18"/>
  <c r="K7" i="18"/>
  <c r="K14" i="18"/>
  <c r="K38" i="18"/>
  <c r="H57" i="18"/>
  <c r="J56" i="17"/>
  <c r="K57" i="18" l="1"/>
  <c r="J5" i="16" l="1"/>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I41" i="16"/>
  <c r="E41" i="16"/>
  <c r="F40" i="16" s="1"/>
  <c r="G41" i="16"/>
  <c r="H36" i="16" s="1"/>
  <c r="C41" i="16"/>
  <c r="D40" i="16" s="1"/>
  <c r="G27" i="15"/>
  <c r="G28"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6" i="15"/>
  <c r="G25" i="15"/>
  <c r="G24" i="15"/>
  <c r="G23" i="15"/>
  <c r="G22" i="15"/>
  <c r="G21" i="15"/>
  <c r="G20" i="15"/>
  <c r="G19" i="15"/>
  <c r="G18" i="15"/>
  <c r="G17" i="15"/>
  <c r="G16" i="15"/>
  <c r="G15" i="15"/>
  <c r="G14" i="15"/>
  <c r="G13" i="15"/>
  <c r="G12" i="15"/>
  <c r="G11" i="15"/>
  <c r="G10" i="15"/>
  <c r="G9" i="15"/>
  <c r="G8" i="15"/>
  <c r="G7" i="15"/>
  <c r="G6" i="15"/>
  <c r="G5" i="15"/>
  <c r="G4" i="15"/>
  <c r="G166" i="15" l="1"/>
  <c r="D14" i="16"/>
  <c r="D27" i="16"/>
  <c r="D5" i="16"/>
  <c r="D17" i="16"/>
  <c r="D28" i="16"/>
  <c r="D6" i="16"/>
  <c r="D18" i="16"/>
  <c r="D30" i="16"/>
  <c r="D7" i="16"/>
  <c r="D20" i="16"/>
  <c r="D33" i="16"/>
  <c r="D10" i="16"/>
  <c r="D21" i="16"/>
  <c r="D34" i="16"/>
  <c r="D11" i="16"/>
  <c r="D22" i="16"/>
  <c r="D36" i="16"/>
  <c r="D12" i="16"/>
  <c r="D25" i="16"/>
  <c r="D37" i="16"/>
  <c r="D13" i="16"/>
  <c r="D26" i="16"/>
  <c r="D38" i="16"/>
  <c r="F26" i="16"/>
  <c r="F25" i="16"/>
  <c r="D9" i="16"/>
  <c r="D19" i="16"/>
  <c r="D29" i="16"/>
  <c r="H39" i="16"/>
  <c r="H6" i="16"/>
  <c r="H21" i="16"/>
  <c r="H37" i="16"/>
  <c r="H7" i="16"/>
  <c r="H23" i="16"/>
  <c r="H38" i="16"/>
  <c r="H9" i="16"/>
  <c r="H13" i="16"/>
  <c r="H25" i="16"/>
  <c r="H40" i="16"/>
  <c r="H14" i="16"/>
  <c r="H29" i="16"/>
  <c r="H15" i="16"/>
  <c r="H30" i="16"/>
  <c r="H31" i="16"/>
  <c r="H24" i="16"/>
  <c r="H16" i="16"/>
  <c r="H5" i="16"/>
  <c r="H17" i="16"/>
  <c r="H32" i="16"/>
  <c r="H8" i="16"/>
  <c r="H22" i="16"/>
  <c r="H33" i="16"/>
  <c r="F33" i="16"/>
  <c r="F34" i="16"/>
  <c r="F9" i="16"/>
  <c r="F10" i="16"/>
  <c r="F17" i="16"/>
  <c r="F18" i="16"/>
  <c r="D35" i="16"/>
  <c r="D15" i="16"/>
  <c r="D23" i="16"/>
  <c r="D31" i="16"/>
  <c r="D39" i="16"/>
  <c r="D8" i="16"/>
  <c r="D16" i="16"/>
  <c r="D24" i="16"/>
  <c r="D32" i="16"/>
  <c r="H10" i="16"/>
  <c r="H18" i="16"/>
  <c r="H26" i="16"/>
  <c r="H34" i="16"/>
  <c r="H11" i="16"/>
  <c r="H19" i="16"/>
  <c r="H27" i="16"/>
  <c r="H35" i="16"/>
  <c r="H12" i="16"/>
  <c r="H20" i="16"/>
  <c r="H28" i="16"/>
  <c r="F11" i="16"/>
  <c r="F19" i="16"/>
  <c r="F27" i="16"/>
  <c r="F35" i="16"/>
  <c r="F12" i="16"/>
  <c r="F20" i="16"/>
  <c r="F28" i="16"/>
  <c r="F36" i="16"/>
  <c r="F5" i="16"/>
  <c r="F13" i="16"/>
  <c r="F21" i="16"/>
  <c r="F29" i="16"/>
  <c r="F37" i="16"/>
  <c r="F6" i="16"/>
  <c r="F14" i="16"/>
  <c r="F22" i="16"/>
  <c r="F30" i="16"/>
  <c r="F38" i="16"/>
  <c r="F7" i="16"/>
  <c r="F15" i="16"/>
  <c r="F23" i="16"/>
  <c r="F31" i="16"/>
  <c r="F39" i="16"/>
  <c r="F8" i="16"/>
  <c r="F16" i="16"/>
  <c r="F24" i="16"/>
  <c r="F32" i="16"/>
  <c r="J41" i="16"/>
  <c r="K10" i="16" s="1"/>
  <c r="J97" i="14"/>
  <c r="J99" i="14"/>
  <c r="J90" i="14"/>
  <c r="J119" i="14"/>
  <c r="J118" i="14"/>
  <c r="J117" i="14"/>
  <c r="J116" i="14"/>
  <c r="J115" i="14"/>
  <c r="J114" i="14"/>
  <c r="J113" i="14"/>
  <c r="J112" i="14"/>
  <c r="J111" i="14"/>
  <c r="J110" i="14"/>
  <c r="J109" i="14"/>
  <c r="J108" i="14"/>
  <c r="J107" i="14"/>
  <c r="J106" i="14"/>
  <c r="J105" i="14"/>
  <c r="J104" i="14"/>
  <c r="J103" i="14"/>
  <c r="J102" i="14"/>
  <c r="J101" i="14"/>
  <c r="J100" i="14"/>
  <c r="J98" i="14"/>
  <c r="J96" i="14"/>
  <c r="J95" i="14"/>
  <c r="J94" i="14"/>
  <c r="J93" i="14"/>
  <c r="J92" i="14"/>
  <c r="J91"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K5" i="16" l="1"/>
  <c r="D41" i="16"/>
  <c r="H41" i="16"/>
  <c r="K24" i="16"/>
  <c r="K39" i="16"/>
  <c r="K28" i="16"/>
  <c r="K25" i="16"/>
  <c r="K35" i="16"/>
  <c r="K11" i="16"/>
  <c r="K16" i="16"/>
  <c r="K8" i="16"/>
  <c r="K17" i="16"/>
  <c r="K38" i="16"/>
  <c r="K18" i="16"/>
  <c r="K30" i="16"/>
  <c r="K19" i="16"/>
  <c r="K21" i="16"/>
  <c r="K13" i="16"/>
  <c r="K9" i="16"/>
  <c r="K31" i="16"/>
  <c r="K22" i="16"/>
  <c r="K33" i="16"/>
  <c r="K14" i="16"/>
  <c r="K23" i="16"/>
  <c r="K20" i="16"/>
  <c r="K6" i="16"/>
  <c r="K34" i="16"/>
  <c r="K15" i="16"/>
  <c r="K27" i="16"/>
  <c r="K40" i="16"/>
  <c r="K36" i="16"/>
  <c r="K37" i="16"/>
  <c r="K26" i="16"/>
  <c r="K7" i="16"/>
  <c r="K32" i="16"/>
  <c r="K12" i="16"/>
  <c r="K29" i="16"/>
  <c r="F41" i="16"/>
  <c r="K41" i="16" l="1"/>
  <c r="I120" i="14" l="1"/>
  <c r="G120" i="14"/>
  <c r="E120" i="14"/>
  <c r="F99" i="14" s="1"/>
  <c r="C120" i="14"/>
  <c r="D99" i="14" s="1"/>
  <c r="I119" i="13"/>
  <c r="J113" i="13" s="1"/>
  <c r="G119" i="13"/>
  <c r="H115" i="13" s="1"/>
  <c r="E119" i="13"/>
  <c r="F111" i="13" s="1"/>
  <c r="C119" i="13"/>
  <c r="D115" i="13" s="1"/>
  <c r="H40" i="12"/>
  <c r="I36" i="12" s="1"/>
  <c r="F40" i="12"/>
  <c r="G39" i="12" s="1"/>
  <c r="D40" i="12"/>
  <c r="E36" i="12" s="1"/>
  <c r="B40" i="12"/>
  <c r="C39" i="12" s="1"/>
  <c r="I25" i="12"/>
  <c r="I24" i="12"/>
  <c r="I23" i="12"/>
  <c r="I22" i="12"/>
  <c r="I21" i="12"/>
  <c r="I20" i="12"/>
  <c r="I19" i="12"/>
  <c r="H26" i="12"/>
  <c r="F26" i="12"/>
  <c r="G21" i="12" s="1"/>
  <c r="D26" i="12"/>
  <c r="E22" i="12" s="1"/>
  <c r="B26" i="12"/>
  <c r="C22" i="12" s="1"/>
  <c r="H11" i="12"/>
  <c r="F11" i="12"/>
  <c r="D11" i="12"/>
  <c r="I39" i="11"/>
  <c r="I38" i="11"/>
  <c r="I37" i="11"/>
  <c r="I36" i="11"/>
  <c r="I35" i="11"/>
  <c r="I34" i="11"/>
  <c r="I33" i="11"/>
  <c r="H40" i="11"/>
  <c r="F40" i="11"/>
  <c r="G35" i="11" s="1"/>
  <c r="D40" i="11"/>
  <c r="E35" i="11" s="1"/>
  <c r="B40" i="11"/>
  <c r="C35" i="11" s="1"/>
  <c r="H25" i="11"/>
  <c r="F25" i="11"/>
  <c r="I7" i="11"/>
  <c r="I6" i="11"/>
  <c r="I5" i="11"/>
  <c r="H8" i="11"/>
  <c r="F8" i="11"/>
  <c r="G5" i="11" s="1"/>
  <c r="D8" i="11"/>
  <c r="E6" i="11" s="1"/>
  <c r="B8" i="11"/>
  <c r="C5" i="11" s="1"/>
  <c r="E37" i="12" l="1"/>
  <c r="G36" i="12"/>
  <c r="G35" i="12"/>
  <c r="G37" i="12"/>
  <c r="J36" i="12"/>
  <c r="E38" i="12"/>
  <c r="E39" i="12"/>
  <c r="G38" i="12"/>
  <c r="G5" i="12"/>
  <c r="G4" i="12"/>
  <c r="G9" i="12"/>
  <c r="G8" i="12"/>
  <c r="G7" i="12"/>
  <c r="G6" i="12"/>
  <c r="G10" i="12"/>
  <c r="G19" i="11"/>
  <c r="G23" i="11"/>
  <c r="G18" i="11"/>
  <c r="G22" i="11"/>
  <c r="G24" i="11"/>
  <c r="G21" i="11"/>
  <c r="G20" i="11"/>
  <c r="I7" i="12"/>
  <c r="I5" i="12"/>
  <c r="J5" i="12" s="1"/>
  <c r="I9" i="12"/>
  <c r="I6" i="12"/>
  <c r="I4" i="12"/>
  <c r="J4" i="12" s="1"/>
  <c r="I10" i="12"/>
  <c r="I8" i="12"/>
  <c r="J8" i="12" s="1"/>
  <c r="I22" i="11"/>
  <c r="J22" i="11" s="1"/>
  <c r="I21" i="11"/>
  <c r="J21" i="11" s="1"/>
  <c r="I20" i="11"/>
  <c r="I18" i="11"/>
  <c r="I19" i="11"/>
  <c r="J19" i="11" s="1"/>
  <c r="I24" i="11"/>
  <c r="I23" i="11"/>
  <c r="J23" i="11" s="1"/>
  <c r="H11" i="13"/>
  <c r="I35" i="12"/>
  <c r="J35" i="12" s="1"/>
  <c r="C24" i="12"/>
  <c r="G19" i="12"/>
  <c r="G22" i="12"/>
  <c r="G20" i="12"/>
  <c r="G24" i="12"/>
  <c r="I37" i="12"/>
  <c r="J37" i="12" s="1"/>
  <c r="I38" i="12"/>
  <c r="I39" i="12"/>
  <c r="J39" i="12" s="1"/>
  <c r="G33" i="11"/>
  <c r="G38" i="11"/>
  <c r="G39" i="11"/>
  <c r="J116" i="13"/>
  <c r="H90" i="14"/>
  <c r="H99" i="14"/>
  <c r="F113" i="14"/>
  <c r="F90" i="14"/>
  <c r="D119" i="14"/>
  <c r="D90" i="14"/>
  <c r="F81" i="14"/>
  <c r="F114" i="14"/>
  <c r="F115" i="14"/>
  <c r="F16" i="14"/>
  <c r="F17" i="14"/>
  <c r="F24" i="14"/>
  <c r="F48" i="14"/>
  <c r="F49" i="14"/>
  <c r="D22" i="14"/>
  <c r="H112" i="14"/>
  <c r="H5" i="14"/>
  <c r="F80" i="14"/>
  <c r="F88" i="14"/>
  <c r="F57" i="14"/>
  <c r="F32" i="14"/>
  <c r="F64" i="14"/>
  <c r="F97" i="14"/>
  <c r="F56" i="14"/>
  <c r="F98" i="14"/>
  <c r="F25" i="14"/>
  <c r="F65" i="14"/>
  <c r="F8" i="14"/>
  <c r="F40" i="14"/>
  <c r="F72" i="14"/>
  <c r="F106" i="14"/>
  <c r="F89" i="14"/>
  <c r="F33" i="14"/>
  <c r="F9" i="14"/>
  <c r="F41" i="14"/>
  <c r="F73" i="14"/>
  <c r="F107" i="14"/>
  <c r="D30" i="14"/>
  <c r="D6" i="14"/>
  <c r="D14" i="14"/>
  <c r="J120" i="14"/>
  <c r="K99" i="14" s="1"/>
  <c r="H15" i="14"/>
  <c r="H96" i="14"/>
  <c r="H39" i="14"/>
  <c r="H7" i="14"/>
  <c r="H23" i="14"/>
  <c r="H31" i="14"/>
  <c r="H47" i="14"/>
  <c r="H55" i="14"/>
  <c r="H63" i="14"/>
  <c r="H71" i="14"/>
  <c r="H79" i="14"/>
  <c r="H87" i="14"/>
  <c r="H105" i="14"/>
  <c r="H113" i="14"/>
  <c r="H8" i="14"/>
  <c r="H32" i="14"/>
  <c r="H48" i="14"/>
  <c r="H64" i="14"/>
  <c r="H80" i="14"/>
  <c r="H97" i="14"/>
  <c r="H17" i="14"/>
  <c r="H41" i="14"/>
  <c r="H57" i="14"/>
  <c r="H73" i="14"/>
  <c r="H98" i="14"/>
  <c r="H115" i="14"/>
  <c r="H26" i="14"/>
  <c r="H42" i="14"/>
  <c r="H58" i="14"/>
  <c r="H82" i="14"/>
  <c r="H100" i="14"/>
  <c r="H116" i="14"/>
  <c r="H19" i="14"/>
  <c r="H51" i="14"/>
  <c r="H101" i="14"/>
  <c r="H16" i="14"/>
  <c r="H24" i="14"/>
  <c r="H40" i="14"/>
  <c r="H56" i="14"/>
  <c r="H72" i="14"/>
  <c r="H88" i="14"/>
  <c r="H106" i="14"/>
  <c r="H114" i="14"/>
  <c r="H9" i="14"/>
  <c r="H25" i="14"/>
  <c r="H33" i="14"/>
  <c r="H49" i="14"/>
  <c r="H65" i="14"/>
  <c r="H81" i="14"/>
  <c r="H89" i="14"/>
  <c r="H107" i="14"/>
  <c r="H10" i="14"/>
  <c r="H18" i="14"/>
  <c r="H34" i="14"/>
  <c r="H50" i="14"/>
  <c r="H66" i="14"/>
  <c r="H74" i="14"/>
  <c r="H91" i="14"/>
  <c r="H108" i="14"/>
  <c r="H11" i="14"/>
  <c r="H27" i="14"/>
  <c r="H35" i="14"/>
  <c r="H43" i="14"/>
  <c r="H59" i="14"/>
  <c r="H67" i="14"/>
  <c r="H75" i="14"/>
  <c r="H83" i="14"/>
  <c r="H92" i="14"/>
  <c r="H109" i="14"/>
  <c r="H117" i="14"/>
  <c r="H12" i="14"/>
  <c r="H20" i="14"/>
  <c r="H28" i="14"/>
  <c r="H36" i="14"/>
  <c r="H44" i="14"/>
  <c r="H52" i="14"/>
  <c r="H60" i="14"/>
  <c r="H68" i="14"/>
  <c r="H76" i="14"/>
  <c r="H84" i="14"/>
  <c r="H93" i="14"/>
  <c r="H102" i="14"/>
  <c r="H110" i="14"/>
  <c r="H118" i="14"/>
  <c r="H13" i="14"/>
  <c r="H21" i="14"/>
  <c r="H29" i="14"/>
  <c r="H37" i="14"/>
  <c r="H45" i="14"/>
  <c r="H53" i="14"/>
  <c r="H61" i="14"/>
  <c r="H69" i="14"/>
  <c r="H77" i="14"/>
  <c r="H85" i="14"/>
  <c r="H94" i="14"/>
  <c r="H103" i="14"/>
  <c r="H111" i="14"/>
  <c r="H119" i="14"/>
  <c r="H6" i="14"/>
  <c r="H14" i="14"/>
  <c r="H22" i="14"/>
  <c r="H30" i="14"/>
  <c r="H38" i="14"/>
  <c r="H46" i="14"/>
  <c r="H54" i="14"/>
  <c r="H62" i="14"/>
  <c r="H70" i="14"/>
  <c r="H78" i="14"/>
  <c r="H86" i="14"/>
  <c r="H95" i="14"/>
  <c r="H104" i="14"/>
  <c r="F26" i="14"/>
  <c r="F42" i="14"/>
  <c r="F58" i="14"/>
  <c r="F74" i="14"/>
  <c r="F100" i="14"/>
  <c r="F116" i="14"/>
  <c r="F11" i="14"/>
  <c r="F35" i="14"/>
  <c r="F51" i="14"/>
  <c r="F67" i="14"/>
  <c r="F92" i="14"/>
  <c r="F117" i="14"/>
  <c r="F20" i="14"/>
  <c r="F44" i="14"/>
  <c r="F110" i="14"/>
  <c r="F10" i="14"/>
  <c r="F18" i="14"/>
  <c r="F34" i="14"/>
  <c r="F50" i="14"/>
  <c r="F66" i="14"/>
  <c r="F82" i="14"/>
  <c r="F91" i="14"/>
  <c r="F108" i="14"/>
  <c r="F19" i="14"/>
  <c r="F27" i="14"/>
  <c r="F43" i="14"/>
  <c r="F59" i="14"/>
  <c r="F75" i="14"/>
  <c r="F83" i="14"/>
  <c r="F101" i="14"/>
  <c r="F109" i="14"/>
  <c r="F12" i="14"/>
  <c r="F28" i="14"/>
  <c r="F36" i="14"/>
  <c r="F52" i="14"/>
  <c r="F60" i="14"/>
  <c r="F68" i="14"/>
  <c r="F76" i="14"/>
  <c r="F84" i="14"/>
  <c r="F93" i="14"/>
  <c r="F102" i="14"/>
  <c r="F118" i="14"/>
  <c r="F5" i="14"/>
  <c r="F13" i="14"/>
  <c r="F21" i="14"/>
  <c r="F29" i="14"/>
  <c r="F37" i="14"/>
  <c r="F45" i="14"/>
  <c r="F53" i="14"/>
  <c r="F61" i="14"/>
  <c r="F69" i="14"/>
  <c r="F77" i="14"/>
  <c r="F85" i="14"/>
  <c r="F94" i="14"/>
  <c r="F103" i="14"/>
  <c r="F111" i="14"/>
  <c r="F119" i="14"/>
  <c r="F6" i="14"/>
  <c r="F14" i="14"/>
  <c r="F22" i="14"/>
  <c r="F30" i="14"/>
  <c r="F38" i="14"/>
  <c r="F46" i="14"/>
  <c r="F54" i="14"/>
  <c r="F62" i="14"/>
  <c r="F70" i="14"/>
  <c r="F78" i="14"/>
  <c r="F86" i="14"/>
  <c r="F95" i="14"/>
  <c r="F104" i="14"/>
  <c r="F112" i="14"/>
  <c r="F7" i="14"/>
  <c r="F15" i="14"/>
  <c r="F23" i="14"/>
  <c r="F31" i="14"/>
  <c r="F39" i="14"/>
  <c r="F47" i="14"/>
  <c r="F55" i="14"/>
  <c r="F63" i="14"/>
  <c r="F71" i="14"/>
  <c r="F79" i="14"/>
  <c r="F87" i="14"/>
  <c r="F96" i="14"/>
  <c r="F105" i="14"/>
  <c r="D16" i="14"/>
  <c r="D48" i="14"/>
  <c r="D80" i="14"/>
  <c r="D114" i="14"/>
  <c r="D9" i="14"/>
  <c r="D17" i="14"/>
  <c r="D25" i="14"/>
  <c r="D33" i="14"/>
  <c r="D41" i="14"/>
  <c r="D49" i="14"/>
  <c r="D57" i="14"/>
  <c r="D65" i="14"/>
  <c r="D73" i="14"/>
  <c r="D81" i="14"/>
  <c r="D89" i="14"/>
  <c r="D98" i="14"/>
  <c r="D107" i="14"/>
  <c r="D115" i="14"/>
  <c r="D46" i="14"/>
  <c r="D54" i="14"/>
  <c r="D70" i="14"/>
  <c r="D86" i="14"/>
  <c r="D104" i="14"/>
  <c r="D23" i="14"/>
  <c r="D47" i="14"/>
  <c r="D71" i="14"/>
  <c r="D87" i="14"/>
  <c r="D96" i="14"/>
  <c r="D8" i="14"/>
  <c r="D32" i="14"/>
  <c r="D56" i="14"/>
  <c r="D72" i="14"/>
  <c r="D97" i="14"/>
  <c r="D10" i="14"/>
  <c r="D18" i="14"/>
  <c r="D26" i="14"/>
  <c r="D34" i="14"/>
  <c r="D42" i="14"/>
  <c r="D50" i="14"/>
  <c r="D58" i="14"/>
  <c r="D66" i="14"/>
  <c r="D74" i="14"/>
  <c r="D82" i="14"/>
  <c r="D91" i="14"/>
  <c r="D100" i="14"/>
  <c r="D108" i="14"/>
  <c r="D116" i="14"/>
  <c r="D38" i="14"/>
  <c r="D62" i="14"/>
  <c r="D78" i="14"/>
  <c r="D95" i="14"/>
  <c r="D112" i="14"/>
  <c r="D15" i="14"/>
  <c r="D39" i="14"/>
  <c r="D63" i="14"/>
  <c r="D79" i="14"/>
  <c r="D105" i="14"/>
  <c r="D24" i="14"/>
  <c r="D40" i="14"/>
  <c r="D64" i="14"/>
  <c r="D88" i="14"/>
  <c r="D106" i="14"/>
  <c r="D11" i="14"/>
  <c r="D19" i="14"/>
  <c r="D27" i="14"/>
  <c r="D35" i="14"/>
  <c r="D43" i="14"/>
  <c r="D51" i="14"/>
  <c r="D59" i="14"/>
  <c r="D67" i="14"/>
  <c r="D75" i="14"/>
  <c r="D83" i="14"/>
  <c r="D92" i="14"/>
  <c r="D101" i="14"/>
  <c r="D109" i="14"/>
  <c r="D117" i="14"/>
  <c r="D7" i="14"/>
  <c r="D31" i="14"/>
  <c r="D55" i="14"/>
  <c r="D113" i="14"/>
  <c r="D12" i="14"/>
  <c r="D20" i="14"/>
  <c r="D28" i="14"/>
  <c r="D36" i="14"/>
  <c r="D44" i="14"/>
  <c r="D52" i="14"/>
  <c r="D60" i="14"/>
  <c r="D68" i="14"/>
  <c r="D76" i="14"/>
  <c r="D84" i="14"/>
  <c r="D93" i="14"/>
  <c r="D102" i="14"/>
  <c r="D110" i="14"/>
  <c r="D118" i="14"/>
  <c r="D5" i="14"/>
  <c r="D13" i="14"/>
  <c r="D21" i="14"/>
  <c r="D29" i="14"/>
  <c r="D37" i="14"/>
  <c r="D45" i="14"/>
  <c r="D53" i="14"/>
  <c r="D61" i="14"/>
  <c r="D69" i="14"/>
  <c r="D77" i="14"/>
  <c r="D85" i="14"/>
  <c r="D94" i="14"/>
  <c r="D103" i="14"/>
  <c r="D111" i="14"/>
  <c r="J4" i="13"/>
  <c r="J98" i="13"/>
  <c r="J89" i="13"/>
  <c r="H34" i="13"/>
  <c r="H35" i="13"/>
  <c r="H36" i="13"/>
  <c r="H91" i="13"/>
  <c r="H98" i="13"/>
  <c r="F98" i="13"/>
  <c r="D98" i="13"/>
  <c r="D59" i="13"/>
  <c r="H54" i="13"/>
  <c r="H58" i="13"/>
  <c r="H84" i="13"/>
  <c r="H89" i="13"/>
  <c r="F89" i="13"/>
  <c r="D30" i="13"/>
  <c r="D38" i="13"/>
  <c r="D58" i="13"/>
  <c r="D89" i="13"/>
  <c r="D91" i="13"/>
  <c r="D92" i="13"/>
  <c r="D7" i="13"/>
  <c r="H6" i="13"/>
  <c r="H66" i="13"/>
  <c r="D10" i="13"/>
  <c r="H10" i="13"/>
  <c r="H82" i="13"/>
  <c r="D39" i="13"/>
  <c r="D95" i="13"/>
  <c r="D14" i="13"/>
  <c r="D42" i="13"/>
  <c r="D70" i="13"/>
  <c r="D100" i="13"/>
  <c r="H18" i="13"/>
  <c r="H42" i="13"/>
  <c r="H67" i="13"/>
  <c r="H92" i="13"/>
  <c r="D43" i="13"/>
  <c r="D71" i="13"/>
  <c r="H20" i="13"/>
  <c r="H43" i="13"/>
  <c r="H68" i="13"/>
  <c r="H93" i="13"/>
  <c r="D23" i="13"/>
  <c r="D46" i="13"/>
  <c r="D74" i="13"/>
  <c r="F7" i="13"/>
  <c r="H22" i="13"/>
  <c r="H50" i="13"/>
  <c r="H70" i="13"/>
  <c r="H108" i="13"/>
  <c r="D26" i="13"/>
  <c r="D54" i="13"/>
  <c r="D75" i="13"/>
  <c r="F15" i="13"/>
  <c r="H26" i="13"/>
  <c r="H51" i="13"/>
  <c r="H74" i="13"/>
  <c r="H109" i="13"/>
  <c r="D11" i="13"/>
  <c r="D62" i="13"/>
  <c r="D22" i="13"/>
  <c r="D104" i="13"/>
  <c r="D6" i="13"/>
  <c r="D27" i="13"/>
  <c r="D55" i="13"/>
  <c r="D78" i="13"/>
  <c r="H4" i="13"/>
  <c r="H27" i="13"/>
  <c r="H52" i="13"/>
  <c r="H75" i="13"/>
  <c r="H116" i="13"/>
  <c r="J117" i="13"/>
  <c r="J118" i="13"/>
  <c r="J11" i="13"/>
  <c r="K11" i="13" s="1"/>
  <c r="J14" i="13"/>
  <c r="J35" i="13"/>
  <c r="K35" i="13" s="1"/>
  <c r="J43" i="13"/>
  <c r="J24" i="13"/>
  <c r="J29" i="13"/>
  <c r="J33" i="13"/>
  <c r="J6" i="13"/>
  <c r="J57" i="13"/>
  <c r="J16" i="13"/>
  <c r="J46" i="13"/>
  <c r="J20" i="13"/>
  <c r="J47" i="13"/>
  <c r="J25" i="13"/>
  <c r="J59" i="13"/>
  <c r="J8" i="13"/>
  <c r="J32" i="13"/>
  <c r="J73" i="13"/>
  <c r="J17" i="13"/>
  <c r="J34" i="13"/>
  <c r="J66" i="13"/>
  <c r="J5" i="13"/>
  <c r="J22" i="13"/>
  <c r="J39" i="13"/>
  <c r="J76" i="13"/>
  <c r="J13" i="13"/>
  <c r="J26" i="13"/>
  <c r="J44" i="13"/>
  <c r="J97" i="13"/>
  <c r="J9" i="13"/>
  <c r="J18" i="13"/>
  <c r="J27" i="13"/>
  <c r="J36" i="13"/>
  <c r="J50" i="13"/>
  <c r="J83" i="13"/>
  <c r="J10" i="13"/>
  <c r="J19" i="13"/>
  <c r="J28" i="13"/>
  <c r="J38" i="13"/>
  <c r="J52" i="13"/>
  <c r="J90" i="13"/>
  <c r="J12" i="13"/>
  <c r="J21" i="13"/>
  <c r="J30" i="13"/>
  <c r="J42" i="13"/>
  <c r="J58" i="13"/>
  <c r="J106" i="13"/>
  <c r="J48" i="13"/>
  <c r="J64" i="13"/>
  <c r="J92" i="13"/>
  <c r="J41" i="13"/>
  <c r="J51" i="13"/>
  <c r="J68" i="13"/>
  <c r="J100" i="13"/>
  <c r="J56" i="13"/>
  <c r="J75" i="13"/>
  <c r="J108" i="13"/>
  <c r="K108" i="13" s="1"/>
  <c r="J81" i="13"/>
  <c r="J102" i="13"/>
  <c r="J67" i="13"/>
  <c r="J84" i="13"/>
  <c r="J107" i="13"/>
  <c r="J72" i="13"/>
  <c r="J91" i="13"/>
  <c r="J110" i="13"/>
  <c r="J65" i="13"/>
  <c r="J80" i="13"/>
  <c r="J93" i="13"/>
  <c r="J109" i="13"/>
  <c r="J82" i="13"/>
  <c r="J99" i="13"/>
  <c r="J114" i="13"/>
  <c r="D63" i="13"/>
  <c r="D15" i="13"/>
  <c r="D31" i="13"/>
  <c r="D47" i="13"/>
  <c r="D82" i="13"/>
  <c r="D108" i="13"/>
  <c r="D18" i="13"/>
  <c r="D34" i="13"/>
  <c r="D50" i="13"/>
  <c r="D66" i="13"/>
  <c r="D83" i="13"/>
  <c r="D112" i="13"/>
  <c r="D19" i="13"/>
  <c r="D35" i="13"/>
  <c r="D51" i="13"/>
  <c r="D67" i="13"/>
  <c r="D86" i="13"/>
  <c r="D116" i="13"/>
  <c r="H19" i="13"/>
  <c r="H38" i="13"/>
  <c r="H59" i="13"/>
  <c r="H83" i="13"/>
  <c r="H117" i="13"/>
  <c r="J7" i="13"/>
  <c r="J15" i="13"/>
  <c r="J23" i="13"/>
  <c r="J31" i="13"/>
  <c r="J40" i="13"/>
  <c r="J49" i="13"/>
  <c r="J60" i="13"/>
  <c r="J74" i="13"/>
  <c r="J88" i="13"/>
  <c r="J101" i="13"/>
  <c r="J115" i="13"/>
  <c r="K115" i="13" s="1"/>
  <c r="H12" i="13"/>
  <c r="H28" i="13"/>
  <c r="H44" i="13"/>
  <c r="H60" i="13"/>
  <c r="H76" i="13"/>
  <c r="H100" i="13"/>
  <c r="H14" i="13"/>
  <c r="H30" i="13"/>
  <c r="H46" i="13"/>
  <c r="H62" i="13"/>
  <c r="H78" i="13"/>
  <c r="H101" i="13"/>
  <c r="H102" i="13"/>
  <c r="H110" i="13"/>
  <c r="H118" i="13"/>
  <c r="H5" i="13"/>
  <c r="H13" i="13"/>
  <c r="H21" i="13"/>
  <c r="H29" i="13"/>
  <c r="H37" i="13"/>
  <c r="H45" i="13"/>
  <c r="H53" i="13"/>
  <c r="H61" i="13"/>
  <c r="H69" i="13"/>
  <c r="H77" i="13"/>
  <c r="H85" i="13"/>
  <c r="H94" i="13"/>
  <c r="H103" i="13"/>
  <c r="H111" i="13"/>
  <c r="H7" i="13"/>
  <c r="H15" i="13"/>
  <c r="H23" i="13"/>
  <c r="H31" i="13"/>
  <c r="H39" i="13"/>
  <c r="H47" i="13"/>
  <c r="H55" i="13"/>
  <c r="H63" i="13"/>
  <c r="H71" i="13"/>
  <c r="H79" i="13"/>
  <c r="H87" i="13"/>
  <c r="H96" i="13"/>
  <c r="H105" i="13"/>
  <c r="H113" i="13"/>
  <c r="K113" i="13" s="1"/>
  <c r="H95" i="13"/>
  <c r="H112" i="13"/>
  <c r="H8" i="13"/>
  <c r="H16" i="13"/>
  <c r="H24" i="13"/>
  <c r="H32" i="13"/>
  <c r="H40" i="13"/>
  <c r="H48" i="13"/>
  <c r="H56" i="13"/>
  <c r="H64" i="13"/>
  <c r="H72" i="13"/>
  <c r="H80" i="13"/>
  <c r="H88" i="13"/>
  <c r="H97" i="13"/>
  <c r="H106" i="13"/>
  <c r="H114" i="13"/>
  <c r="H86" i="13"/>
  <c r="H104" i="13"/>
  <c r="H9" i="13"/>
  <c r="H17" i="13"/>
  <c r="H25" i="13"/>
  <c r="H33" i="13"/>
  <c r="H41" i="13"/>
  <c r="H49" i="13"/>
  <c r="H57" i="13"/>
  <c r="H65" i="13"/>
  <c r="H73" i="13"/>
  <c r="H81" i="13"/>
  <c r="H90" i="13"/>
  <c r="H99" i="13"/>
  <c r="H107" i="13"/>
  <c r="F23" i="13"/>
  <c r="F31" i="13"/>
  <c r="F39" i="13"/>
  <c r="F47" i="13"/>
  <c r="F55" i="13"/>
  <c r="F63" i="13"/>
  <c r="F71" i="13"/>
  <c r="F79" i="13"/>
  <c r="F87" i="13"/>
  <c r="F96" i="13"/>
  <c r="F105" i="13"/>
  <c r="F115" i="13"/>
  <c r="F8" i="13"/>
  <c r="F16" i="13"/>
  <c r="F24" i="13"/>
  <c r="F32" i="13"/>
  <c r="F40" i="13"/>
  <c r="F48" i="13"/>
  <c r="F56" i="13"/>
  <c r="F64" i="13"/>
  <c r="F72" i="13"/>
  <c r="F80" i="13"/>
  <c r="F88" i="13"/>
  <c r="F97" i="13"/>
  <c r="F106" i="13"/>
  <c r="F116" i="13"/>
  <c r="F9" i="13"/>
  <c r="F17" i="13"/>
  <c r="F25" i="13"/>
  <c r="F33" i="13"/>
  <c r="F41" i="13"/>
  <c r="F49" i="13"/>
  <c r="F57" i="13"/>
  <c r="F65" i="13"/>
  <c r="F73" i="13"/>
  <c r="F81" i="13"/>
  <c r="F90" i="13"/>
  <c r="F99" i="13"/>
  <c r="F107" i="13"/>
  <c r="F18" i="13"/>
  <c r="F34" i="13"/>
  <c r="F50" i="13"/>
  <c r="F66" i="13"/>
  <c r="F82" i="13"/>
  <c r="F100" i="13"/>
  <c r="F11" i="13"/>
  <c r="F35" i="13"/>
  <c r="F59" i="13"/>
  <c r="F75" i="13"/>
  <c r="F101" i="13"/>
  <c r="F4" i="13"/>
  <c r="F12" i="13"/>
  <c r="F20" i="13"/>
  <c r="F28" i="13"/>
  <c r="F36" i="13"/>
  <c r="F44" i="13"/>
  <c r="F52" i="13"/>
  <c r="F60" i="13"/>
  <c r="F68" i="13"/>
  <c r="F76" i="13"/>
  <c r="F84" i="13"/>
  <c r="F93" i="13"/>
  <c r="F102" i="13"/>
  <c r="F110" i="13"/>
  <c r="F19" i="13"/>
  <c r="F43" i="13"/>
  <c r="F83" i="13"/>
  <c r="F109" i="13"/>
  <c r="F5" i="13"/>
  <c r="F13" i="13"/>
  <c r="F21" i="13"/>
  <c r="F29" i="13"/>
  <c r="F37" i="13"/>
  <c r="F45" i="13"/>
  <c r="F53" i="13"/>
  <c r="F61" i="13"/>
  <c r="F69" i="13"/>
  <c r="F77" i="13"/>
  <c r="F85" i="13"/>
  <c r="F94" i="13"/>
  <c r="F103" i="13"/>
  <c r="F112" i="13"/>
  <c r="F10" i="13"/>
  <c r="F26" i="13"/>
  <c r="F42" i="13"/>
  <c r="F58" i="13"/>
  <c r="F74" i="13"/>
  <c r="F91" i="13"/>
  <c r="F108" i="13"/>
  <c r="F27" i="13"/>
  <c r="F51" i="13"/>
  <c r="F67" i="13"/>
  <c r="F92" i="13"/>
  <c r="F6" i="13"/>
  <c r="F14" i="13"/>
  <c r="F22" i="13"/>
  <c r="F30" i="13"/>
  <c r="F38" i="13"/>
  <c r="F46" i="13"/>
  <c r="F54" i="13"/>
  <c r="F62" i="13"/>
  <c r="F70" i="13"/>
  <c r="F78" i="13"/>
  <c r="F86" i="13"/>
  <c r="F95" i="13"/>
  <c r="F104" i="13"/>
  <c r="F113" i="13"/>
  <c r="F114" i="13"/>
  <c r="D4" i="13"/>
  <c r="D12" i="13"/>
  <c r="D20" i="13"/>
  <c r="D28" i="13"/>
  <c r="D36" i="13"/>
  <c r="D44" i="13"/>
  <c r="D52" i="13"/>
  <c r="D60" i="13"/>
  <c r="D68" i="13"/>
  <c r="D76" i="13"/>
  <c r="D84" i="13"/>
  <c r="D93" i="13"/>
  <c r="D102" i="13"/>
  <c r="D110" i="13"/>
  <c r="D118" i="13"/>
  <c r="D101" i="13"/>
  <c r="D109" i="13"/>
  <c r="D117" i="13"/>
  <c r="D5" i="13"/>
  <c r="D13" i="13"/>
  <c r="D21" i="13"/>
  <c r="D29" i="13"/>
  <c r="D37" i="13"/>
  <c r="D45" i="13"/>
  <c r="D53" i="13"/>
  <c r="D61" i="13"/>
  <c r="D69" i="13"/>
  <c r="D77" i="13"/>
  <c r="D85" i="13"/>
  <c r="D94" i="13"/>
  <c r="D103" i="13"/>
  <c r="D111" i="13"/>
  <c r="D79" i="13"/>
  <c r="D96" i="13"/>
  <c r="D113" i="13"/>
  <c r="D8" i="13"/>
  <c r="D16" i="13"/>
  <c r="D24" i="13"/>
  <c r="D32" i="13"/>
  <c r="D40" i="13"/>
  <c r="D48" i="13"/>
  <c r="D56" i="13"/>
  <c r="D64" i="13"/>
  <c r="D72" i="13"/>
  <c r="D80" i="13"/>
  <c r="D88" i="13"/>
  <c r="D97" i="13"/>
  <c r="D106" i="13"/>
  <c r="D114" i="13"/>
  <c r="D87" i="13"/>
  <c r="D105" i="13"/>
  <c r="D9" i="13"/>
  <c r="D17" i="13"/>
  <c r="D25" i="13"/>
  <c r="D33" i="13"/>
  <c r="D41" i="13"/>
  <c r="D49" i="13"/>
  <c r="D57" i="13"/>
  <c r="D65" i="13"/>
  <c r="D73" i="13"/>
  <c r="D81" i="13"/>
  <c r="D90" i="13"/>
  <c r="D99" i="13"/>
  <c r="D107" i="13"/>
  <c r="J37" i="13"/>
  <c r="J45" i="13"/>
  <c r="J53" i="13"/>
  <c r="J61" i="13"/>
  <c r="J69" i="13"/>
  <c r="J77" i="13"/>
  <c r="J85" i="13"/>
  <c r="K85" i="13" s="1"/>
  <c r="J94" i="13"/>
  <c r="J103" i="13"/>
  <c r="J111" i="13"/>
  <c r="J54" i="13"/>
  <c r="J62" i="13"/>
  <c r="K62" i="13" s="1"/>
  <c r="J70" i="13"/>
  <c r="J78" i="13"/>
  <c r="J86" i="13"/>
  <c r="J95" i="13"/>
  <c r="J104" i="13"/>
  <c r="J112" i="13"/>
  <c r="J55" i="13"/>
  <c r="J63" i="13"/>
  <c r="J71" i="13"/>
  <c r="J79" i="13"/>
  <c r="J87" i="13"/>
  <c r="J96" i="13"/>
  <c r="J105" i="13"/>
  <c r="F117" i="13"/>
  <c r="F118" i="13"/>
  <c r="E35" i="12"/>
  <c r="C35" i="12"/>
  <c r="C36" i="12"/>
  <c r="C38" i="12"/>
  <c r="C37" i="12"/>
  <c r="C23" i="12"/>
  <c r="G23" i="12"/>
  <c r="G25" i="12"/>
  <c r="I26" i="12"/>
  <c r="J20" i="12" s="1"/>
  <c r="C25" i="12"/>
  <c r="C20" i="12"/>
  <c r="C21" i="12"/>
  <c r="E23" i="12"/>
  <c r="E24" i="12"/>
  <c r="E25" i="12"/>
  <c r="E20" i="12"/>
  <c r="E21" i="12"/>
  <c r="E19" i="12"/>
  <c r="C19" i="12"/>
  <c r="C37" i="11"/>
  <c r="E36" i="11"/>
  <c r="C36" i="11"/>
  <c r="E37" i="11"/>
  <c r="G34" i="11"/>
  <c r="G36" i="11"/>
  <c r="G37" i="11"/>
  <c r="E39" i="11"/>
  <c r="E38" i="11"/>
  <c r="E33" i="11"/>
  <c r="C38" i="11"/>
  <c r="E34" i="11"/>
  <c r="I40" i="11"/>
  <c r="J35" i="11" s="1"/>
  <c r="C39" i="11"/>
  <c r="C33" i="11"/>
  <c r="C34" i="11"/>
  <c r="C7" i="11"/>
  <c r="C6" i="11"/>
  <c r="C8" i="11" s="1"/>
  <c r="E7" i="11"/>
  <c r="I8" i="11"/>
  <c r="J7" i="11" s="1"/>
  <c r="G6" i="11"/>
  <c r="G7" i="11"/>
  <c r="E5" i="11"/>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I46" i="10"/>
  <c r="J43" i="10" s="1"/>
  <c r="G46" i="10"/>
  <c r="H41" i="10" s="1"/>
  <c r="E46" i="10"/>
  <c r="F45" i="10" s="1"/>
  <c r="C46" i="10"/>
  <c r="D42" i="10" s="1"/>
  <c r="K78" i="13" l="1"/>
  <c r="K58" i="13"/>
  <c r="K69" i="13"/>
  <c r="K54" i="13"/>
  <c r="K53" i="13"/>
  <c r="K79" i="13"/>
  <c r="K77" i="13"/>
  <c r="K82" i="13"/>
  <c r="K107" i="13"/>
  <c r="K100" i="13"/>
  <c r="K28" i="13"/>
  <c r="K9" i="13"/>
  <c r="K5" i="13"/>
  <c r="K25" i="13"/>
  <c r="K29" i="13"/>
  <c r="K4" i="13"/>
  <c r="K70" i="13"/>
  <c r="K109" i="13"/>
  <c r="K68" i="13"/>
  <c r="K42" i="13"/>
  <c r="K74" i="13"/>
  <c r="K18" i="13"/>
  <c r="K71" i="13"/>
  <c r="K61" i="13"/>
  <c r="K93" i="13"/>
  <c r="K10" i="13"/>
  <c r="K34" i="13"/>
  <c r="J7" i="12"/>
  <c r="J38" i="12"/>
  <c r="J10" i="12"/>
  <c r="J6" i="12"/>
  <c r="E40" i="12"/>
  <c r="J9" i="12"/>
  <c r="G26" i="12"/>
  <c r="J24" i="11"/>
  <c r="J18" i="11"/>
  <c r="J20" i="11"/>
  <c r="E8" i="11"/>
  <c r="H19" i="10"/>
  <c r="J41" i="10"/>
  <c r="J45" i="10"/>
  <c r="J33" i="11"/>
  <c r="J39" i="11"/>
  <c r="J37" i="11"/>
  <c r="J38" i="11"/>
  <c r="J36" i="11"/>
  <c r="J34" i="11"/>
  <c r="I25" i="11"/>
  <c r="J44" i="10"/>
  <c r="K51" i="13"/>
  <c r="K80" i="13"/>
  <c r="K102" i="13"/>
  <c r="K41" i="13"/>
  <c r="K21" i="13"/>
  <c r="K17" i="13"/>
  <c r="K43" i="13"/>
  <c r="K112" i="13"/>
  <c r="K111" i="13"/>
  <c r="K45" i="13"/>
  <c r="K65" i="13"/>
  <c r="K81" i="13"/>
  <c r="K50" i="13"/>
  <c r="K73" i="13"/>
  <c r="K16" i="13"/>
  <c r="K14" i="13"/>
  <c r="K104" i="13"/>
  <c r="K63" i="13"/>
  <c r="K105" i="13"/>
  <c r="K91" i="13"/>
  <c r="K52" i="13"/>
  <c r="K60" i="13"/>
  <c r="K49" i="13"/>
  <c r="K84" i="13"/>
  <c r="K19" i="13"/>
  <c r="K97" i="13"/>
  <c r="K66" i="13"/>
  <c r="K47" i="13"/>
  <c r="K24" i="13"/>
  <c r="K116" i="13"/>
  <c r="K40" i="13"/>
  <c r="K67" i="13"/>
  <c r="K30" i="13"/>
  <c r="K44" i="13"/>
  <c r="K20" i="13"/>
  <c r="K31" i="13"/>
  <c r="K92" i="13"/>
  <c r="K103" i="13"/>
  <c r="K37" i="13"/>
  <c r="K101" i="13"/>
  <c r="K15" i="13"/>
  <c r="K110" i="13"/>
  <c r="K64" i="13"/>
  <c r="K90" i="13"/>
  <c r="K36" i="13"/>
  <c r="K76" i="13"/>
  <c r="K32" i="13"/>
  <c r="K57" i="13"/>
  <c r="K55" i="13"/>
  <c r="K26" i="13"/>
  <c r="K95" i="13"/>
  <c r="K88" i="13"/>
  <c r="K7" i="13"/>
  <c r="K114" i="13"/>
  <c r="K75" i="13"/>
  <c r="K48" i="13"/>
  <c r="K27" i="13"/>
  <c r="K39" i="13"/>
  <c r="K8" i="13"/>
  <c r="K6" i="13"/>
  <c r="K118" i="13"/>
  <c r="K89" i="13"/>
  <c r="K83" i="13"/>
  <c r="K46" i="13"/>
  <c r="K23" i="13"/>
  <c r="K12" i="13"/>
  <c r="K13" i="13"/>
  <c r="K96" i="13"/>
  <c r="K94" i="13"/>
  <c r="K87" i="13"/>
  <c r="K86" i="13"/>
  <c r="K99" i="13"/>
  <c r="K72" i="13"/>
  <c r="K56" i="13"/>
  <c r="K106" i="13"/>
  <c r="K38" i="13"/>
  <c r="K22" i="13"/>
  <c r="K59" i="13"/>
  <c r="K33" i="13"/>
  <c r="K117" i="13"/>
  <c r="K98" i="13"/>
  <c r="I40" i="12"/>
  <c r="F22" i="10"/>
  <c r="H30" i="10"/>
  <c r="J13" i="10"/>
  <c r="J16" i="10"/>
  <c r="H43" i="10"/>
  <c r="J19" i="12"/>
  <c r="J25" i="12"/>
  <c r="J24" i="12"/>
  <c r="J5" i="10"/>
  <c r="J7" i="10"/>
  <c r="D35" i="10"/>
  <c r="K116" i="14"/>
  <c r="K90" i="14"/>
  <c r="K12" i="14"/>
  <c r="K19" i="14"/>
  <c r="K28" i="14"/>
  <c r="K47" i="14"/>
  <c r="K107" i="14"/>
  <c r="K38" i="14"/>
  <c r="K30" i="14"/>
  <c r="K80" i="14"/>
  <c r="K21" i="14"/>
  <c r="K55" i="14"/>
  <c r="K108" i="14"/>
  <c r="K98" i="14"/>
  <c r="K72" i="14"/>
  <c r="K13" i="14"/>
  <c r="K74" i="14"/>
  <c r="K65" i="14"/>
  <c r="K40" i="14"/>
  <c r="K59" i="14"/>
  <c r="K15" i="14"/>
  <c r="K119" i="14"/>
  <c r="K84" i="14"/>
  <c r="K58" i="14"/>
  <c r="K24" i="14"/>
  <c r="K103" i="14"/>
  <c r="K52" i="14"/>
  <c r="K50" i="14"/>
  <c r="K41" i="14"/>
  <c r="K16" i="14"/>
  <c r="K11" i="14"/>
  <c r="K104" i="14"/>
  <c r="K94" i="14"/>
  <c r="K36" i="14"/>
  <c r="K27" i="14"/>
  <c r="K49" i="14"/>
  <c r="K20" i="14"/>
  <c r="K106" i="14"/>
  <c r="K76" i="14"/>
  <c r="K79" i="14"/>
  <c r="K53" i="14"/>
  <c r="K67" i="14"/>
  <c r="K112" i="14"/>
  <c r="K42" i="14"/>
  <c r="K33" i="14"/>
  <c r="K8" i="14"/>
  <c r="K113" i="14"/>
  <c r="K95" i="14"/>
  <c r="K85" i="14"/>
  <c r="K10" i="14"/>
  <c r="K62" i="14"/>
  <c r="K115" i="14"/>
  <c r="K88" i="14"/>
  <c r="K44" i="14"/>
  <c r="K63" i="14"/>
  <c r="K46" i="14"/>
  <c r="K29" i="14"/>
  <c r="K35" i="14"/>
  <c r="F120" i="14"/>
  <c r="K66" i="14"/>
  <c r="K17" i="14"/>
  <c r="K57" i="14"/>
  <c r="K97" i="14"/>
  <c r="K32" i="14"/>
  <c r="K60" i="14"/>
  <c r="K43" i="14"/>
  <c r="K71" i="14"/>
  <c r="K7" i="14"/>
  <c r="K54" i="14"/>
  <c r="K111" i="14"/>
  <c r="K45" i="14"/>
  <c r="K68" i="14"/>
  <c r="K51" i="14"/>
  <c r="D120" i="14"/>
  <c r="K89" i="14"/>
  <c r="K64" i="14"/>
  <c r="K109" i="14"/>
  <c r="K39" i="14"/>
  <c r="K22" i="14"/>
  <c r="K117" i="14"/>
  <c r="K91" i="14"/>
  <c r="K9" i="14"/>
  <c r="K118" i="14"/>
  <c r="K96" i="14"/>
  <c r="K31" i="14"/>
  <c r="K14" i="14"/>
  <c r="K69" i="14"/>
  <c r="K110" i="14"/>
  <c r="K101" i="14"/>
  <c r="K100" i="14"/>
  <c r="K34" i="14"/>
  <c r="K25" i="14"/>
  <c r="K37" i="14"/>
  <c r="K105" i="14"/>
  <c r="K86" i="14"/>
  <c r="K77" i="14"/>
  <c r="K5" i="14"/>
  <c r="K26" i="14"/>
  <c r="K81" i="14"/>
  <c r="K56" i="14"/>
  <c r="K92" i="14"/>
  <c r="K78" i="14"/>
  <c r="K82" i="14"/>
  <c r="K18" i="14"/>
  <c r="K73" i="14"/>
  <c r="K114" i="14"/>
  <c r="K48" i="14"/>
  <c r="K93" i="14"/>
  <c r="K75" i="14"/>
  <c r="K87" i="14"/>
  <c r="K23" i="14"/>
  <c r="K70" i="14"/>
  <c r="K6" i="14"/>
  <c r="K61" i="14"/>
  <c r="K102" i="14"/>
  <c r="K83" i="14"/>
  <c r="H120" i="14"/>
  <c r="J119" i="13"/>
  <c r="H119" i="13"/>
  <c r="F119" i="13"/>
  <c r="D119" i="13"/>
  <c r="G40" i="12"/>
  <c r="C40" i="12"/>
  <c r="J23" i="12"/>
  <c r="J22" i="12"/>
  <c r="J21" i="12"/>
  <c r="E26" i="12"/>
  <c r="C26" i="12"/>
  <c r="I11" i="12"/>
  <c r="G40" i="11"/>
  <c r="E40" i="11"/>
  <c r="C40" i="11"/>
  <c r="G8" i="11"/>
  <c r="J6" i="11"/>
  <c r="J5" i="11"/>
  <c r="J8" i="11" s="1"/>
  <c r="F35" i="10"/>
  <c r="H5" i="10"/>
  <c r="H14" i="10"/>
  <c r="J21" i="10"/>
  <c r="H20" i="10"/>
  <c r="D30" i="10"/>
  <c r="H27" i="10"/>
  <c r="J29" i="10"/>
  <c r="J23" i="10"/>
  <c r="J25" i="10"/>
  <c r="J31" i="10"/>
  <c r="J9" i="10"/>
  <c r="J32" i="10"/>
  <c r="J14" i="10"/>
  <c r="J33" i="10"/>
  <c r="F36" i="10"/>
  <c r="F37" i="10"/>
  <c r="H31" i="10"/>
  <c r="F44" i="10"/>
  <c r="H36" i="10"/>
  <c r="J17" i="10"/>
  <c r="J36" i="10"/>
  <c r="H15" i="10"/>
  <c r="H39" i="10"/>
  <c r="H18" i="10"/>
  <c r="H42" i="10"/>
  <c r="D36" i="10"/>
  <c r="D37" i="10"/>
  <c r="F5" i="10"/>
  <c r="H6" i="10"/>
  <c r="H28" i="10"/>
  <c r="F12" i="10"/>
  <c r="H11" i="10"/>
  <c r="H29" i="10"/>
  <c r="J6" i="10"/>
  <c r="J22" i="10"/>
  <c r="J37" i="10"/>
  <c r="F19" i="10"/>
  <c r="F20" i="10"/>
  <c r="F21" i="10"/>
  <c r="F6" i="10"/>
  <c r="F26" i="10"/>
  <c r="F10" i="10"/>
  <c r="F30" i="10"/>
  <c r="H7" i="10"/>
  <c r="H21" i="10"/>
  <c r="H37" i="10"/>
  <c r="D5" i="10"/>
  <c r="F11" i="10"/>
  <c r="F34" i="10"/>
  <c r="H10" i="10"/>
  <c r="H26" i="10"/>
  <c r="H38" i="10"/>
  <c r="J12" i="10"/>
  <c r="J24" i="10"/>
  <c r="J38" i="10"/>
  <c r="D14" i="10"/>
  <c r="D19" i="10"/>
  <c r="D20" i="10"/>
  <c r="D21" i="10"/>
  <c r="D6" i="10"/>
  <c r="D27" i="10"/>
  <c r="F27" i="10"/>
  <c r="F14" i="10"/>
  <c r="H44" i="10"/>
  <c r="D22" i="10"/>
  <c r="D38" i="10"/>
  <c r="D11" i="10"/>
  <c r="D43" i="10"/>
  <c r="F13" i="10"/>
  <c r="F38" i="10"/>
  <c r="D12" i="10"/>
  <c r="D28" i="10"/>
  <c r="D44" i="10"/>
  <c r="F28" i="10"/>
  <c r="F42" i="10"/>
  <c r="H12" i="10"/>
  <c r="H22" i="10"/>
  <c r="H34" i="10"/>
  <c r="D13" i="10"/>
  <c r="D29" i="10"/>
  <c r="D45" i="10"/>
  <c r="F18" i="10"/>
  <c r="F29" i="10"/>
  <c r="F43" i="10"/>
  <c r="H13" i="10"/>
  <c r="H23" i="10"/>
  <c r="H35" i="10"/>
  <c r="H45" i="10"/>
  <c r="J15" i="10"/>
  <c r="J28" i="10"/>
  <c r="J39" i="10"/>
  <c r="J8" i="10"/>
  <c r="J20" i="10"/>
  <c r="J30" i="10"/>
  <c r="J40" i="10"/>
  <c r="H8" i="10"/>
  <c r="H16" i="10"/>
  <c r="H24" i="10"/>
  <c r="H32" i="10"/>
  <c r="H40" i="10"/>
  <c r="H9" i="10"/>
  <c r="H17" i="10"/>
  <c r="H25" i="10"/>
  <c r="H33" i="10"/>
  <c r="F7" i="10"/>
  <c r="F15" i="10"/>
  <c r="F23" i="10"/>
  <c r="F31" i="10"/>
  <c r="F39" i="10"/>
  <c r="F8" i="10"/>
  <c r="F16" i="10"/>
  <c r="F24" i="10"/>
  <c r="F32" i="10"/>
  <c r="F40" i="10"/>
  <c r="F9" i="10"/>
  <c r="F17" i="10"/>
  <c r="F25" i="10"/>
  <c r="F33" i="10"/>
  <c r="F41" i="10"/>
  <c r="D7" i="10"/>
  <c r="D15" i="10"/>
  <c r="D23" i="10"/>
  <c r="D31" i="10"/>
  <c r="D39" i="10"/>
  <c r="D8" i="10"/>
  <c r="D16" i="10"/>
  <c r="D24" i="10"/>
  <c r="D32" i="10"/>
  <c r="D40" i="10"/>
  <c r="D9" i="10"/>
  <c r="D17" i="10"/>
  <c r="D25" i="10"/>
  <c r="D33" i="10"/>
  <c r="D41" i="10"/>
  <c r="D10" i="10"/>
  <c r="D18" i="10"/>
  <c r="D26" i="10"/>
  <c r="D34" i="10"/>
  <c r="K46" i="10"/>
  <c r="L17" i="10" s="1"/>
  <c r="J10" i="10"/>
  <c r="J18" i="10"/>
  <c r="J26" i="10"/>
  <c r="J34" i="10"/>
  <c r="J42" i="10"/>
  <c r="J11" i="10"/>
  <c r="J19" i="10"/>
  <c r="J27" i="10"/>
  <c r="J35" i="10"/>
  <c r="I45" i="9"/>
  <c r="G45" i="9"/>
  <c r="E45" i="9"/>
  <c r="C45" i="9"/>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I55" i="8"/>
  <c r="J53" i="8" s="1"/>
  <c r="G55" i="8"/>
  <c r="H48" i="8" s="1"/>
  <c r="E55" i="8"/>
  <c r="F51" i="8" s="1"/>
  <c r="C55" i="8"/>
  <c r="D48" i="8" s="1"/>
  <c r="H54" i="7"/>
  <c r="I54" i="7"/>
  <c r="H39" i="9" l="1"/>
  <c r="H31" i="9"/>
  <c r="H23" i="9"/>
  <c r="H15" i="9"/>
  <c r="H7" i="9"/>
  <c r="H44" i="9"/>
  <c r="H36" i="9"/>
  <c r="H28" i="9"/>
  <c r="H12" i="9"/>
  <c r="H43" i="9"/>
  <c r="H35" i="9"/>
  <c r="H27" i="9"/>
  <c r="H19" i="9"/>
  <c r="H11" i="9"/>
  <c r="H38" i="9"/>
  <c r="H30" i="9"/>
  <c r="H22" i="9"/>
  <c r="H14" i="9"/>
  <c r="H6" i="9"/>
  <c r="H20" i="9"/>
  <c r="H37" i="9"/>
  <c r="H29" i="9"/>
  <c r="H21" i="9"/>
  <c r="H13" i="9"/>
  <c r="H5" i="9"/>
  <c r="H4" i="9"/>
  <c r="H42" i="9"/>
  <c r="H34" i="9"/>
  <c r="H26" i="9"/>
  <c r="H18" i="9"/>
  <c r="H10" i="9"/>
  <c r="H41" i="9"/>
  <c r="H33" i="9"/>
  <c r="H25" i="9"/>
  <c r="H17" i="9"/>
  <c r="H9" i="9"/>
  <c r="H40" i="9"/>
  <c r="H32" i="9"/>
  <c r="H24" i="9"/>
  <c r="H16" i="9"/>
  <c r="H8" i="9"/>
  <c r="J40" i="11"/>
  <c r="J41" i="9"/>
  <c r="J33" i="9"/>
  <c r="K33" i="9" s="1"/>
  <c r="J25" i="9"/>
  <c r="J17" i="9"/>
  <c r="K17" i="9" s="1"/>
  <c r="J9" i="9"/>
  <c r="K9" i="9" s="1"/>
  <c r="J40" i="9"/>
  <c r="K40" i="9" s="1"/>
  <c r="J32" i="9"/>
  <c r="J24" i="9"/>
  <c r="J16" i="9"/>
  <c r="J8" i="9"/>
  <c r="K8" i="9" s="1"/>
  <c r="J39" i="9"/>
  <c r="K39" i="9" s="1"/>
  <c r="J31" i="9"/>
  <c r="K31" i="9" s="1"/>
  <c r="J23" i="9"/>
  <c r="K23" i="9" s="1"/>
  <c r="J15" i="9"/>
  <c r="K15" i="9" s="1"/>
  <c r="J7" i="9"/>
  <c r="K7" i="9" s="1"/>
  <c r="J37" i="9"/>
  <c r="K37" i="9" s="1"/>
  <c r="J13" i="9"/>
  <c r="J38" i="9"/>
  <c r="J30" i="9"/>
  <c r="J22" i="9"/>
  <c r="K22" i="9" s="1"/>
  <c r="J14" i="9"/>
  <c r="K14" i="9" s="1"/>
  <c r="J6" i="9"/>
  <c r="K6" i="9" s="1"/>
  <c r="J29" i="9"/>
  <c r="J21" i="9"/>
  <c r="J5" i="9"/>
  <c r="K5" i="9" s="1"/>
  <c r="J42" i="9"/>
  <c r="K42" i="9" s="1"/>
  <c r="J34" i="9"/>
  <c r="J26" i="9"/>
  <c r="K26" i="9" s="1"/>
  <c r="J18" i="9"/>
  <c r="K18" i="9" s="1"/>
  <c r="J10" i="9"/>
  <c r="K10" i="9" s="1"/>
  <c r="J44" i="9"/>
  <c r="J36" i="9"/>
  <c r="J28" i="9"/>
  <c r="J20" i="9"/>
  <c r="K20" i="9" s="1"/>
  <c r="J12" i="9"/>
  <c r="K12" i="9" s="1"/>
  <c r="J4" i="9"/>
  <c r="K4" i="9" s="1"/>
  <c r="J43" i="9"/>
  <c r="K43" i="9" s="1"/>
  <c r="J35" i="9"/>
  <c r="K35" i="9" s="1"/>
  <c r="J27" i="9"/>
  <c r="J19" i="9"/>
  <c r="K19" i="9" s="1"/>
  <c r="J11" i="9"/>
  <c r="H49" i="8"/>
  <c r="F38" i="8"/>
  <c r="J54" i="7"/>
  <c r="J48" i="7"/>
  <c r="K48" i="7" s="1"/>
  <c r="J40" i="7"/>
  <c r="K40" i="7" s="1"/>
  <c r="J32" i="7"/>
  <c r="K32" i="7" s="1"/>
  <c r="J24" i="7"/>
  <c r="K24" i="7" s="1"/>
  <c r="J47" i="7"/>
  <c r="K47" i="7" s="1"/>
  <c r="J39" i="7"/>
  <c r="K39" i="7" s="1"/>
  <c r="J31" i="7"/>
  <c r="K31" i="7" s="1"/>
  <c r="J23" i="7"/>
  <c r="K23" i="7" s="1"/>
  <c r="J15" i="7"/>
  <c r="K15" i="7" s="1"/>
  <c r="J7" i="7"/>
  <c r="K7" i="7" s="1"/>
  <c r="J49" i="7"/>
  <c r="K49" i="7" s="1"/>
  <c r="J25" i="7"/>
  <c r="K25" i="7" s="1"/>
  <c r="J46" i="7"/>
  <c r="K46" i="7" s="1"/>
  <c r="J38" i="7"/>
  <c r="K38" i="7" s="1"/>
  <c r="J30" i="7"/>
  <c r="K30" i="7" s="1"/>
  <c r="J22" i="7"/>
  <c r="K22" i="7" s="1"/>
  <c r="J14" i="7"/>
  <c r="K14" i="7" s="1"/>
  <c r="J6" i="7"/>
  <c r="K6" i="7" s="1"/>
  <c r="J52" i="7"/>
  <c r="K52" i="7" s="1"/>
  <c r="J44" i="7"/>
  <c r="K44" i="7" s="1"/>
  <c r="J36" i="7"/>
  <c r="K36" i="7" s="1"/>
  <c r="J28" i="7"/>
  <c r="K28" i="7" s="1"/>
  <c r="J20" i="7"/>
  <c r="K20" i="7" s="1"/>
  <c r="J12" i="7"/>
  <c r="K12" i="7" s="1"/>
  <c r="J4" i="7"/>
  <c r="K4" i="7" s="1"/>
  <c r="J41" i="7"/>
  <c r="K41" i="7" s="1"/>
  <c r="J17" i="7"/>
  <c r="K17" i="7" s="1"/>
  <c r="J8" i="7"/>
  <c r="K8" i="7" s="1"/>
  <c r="J53" i="7"/>
  <c r="K53" i="7" s="1"/>
  <c r="J45" i="7"/>
  <c r="K45" i="7" s="1"/>
  <c r="J37" i="7"/>
  <c r="K37" i="7" s="1"/>
  <c r="J29" i="7"/>
  <c r="K29" i="7" s="1"/>
  <c r="J21" i="7"/>
  <c r="K21" i="7" s="1"/>
  <c r="J13" i="7"/>
  <c r="K13" i="7" s="1"/>
  <c r="J5" i="7"/>
  <c r="K5" i="7" s="1"/>
  <c r="J51" i="7"/>
  <c r="K51" i="7" s="1"/>
  <c r="J43" i="7"/>
  <c r="K43" i="7" s="1"/>
  <c r="J35" i="7"/>
  <c r="K35" i="7" s="1"/>
  <c r="J27" i="7"/>
  <c r="K27" i="7" s="1"/>
  <c r="J19" i="7"/>
  <c r="K19" i="7" s="1"/>
  <c r="J11" i="7"/>
  <c r="K11" i="7" s="1"/>
  <c r="J50" i="7"/>
  <c r="K50" i="7" s="1"/>
  <c r="J42" i="7"/>
  <c r="K42" i="7" s="1"/>
  <c r="J34" i="7"/>
  <c r="K34" i="7" s="1"/>
  <c r="J26" i="7"/>
  <c r="K26" i="7" s="1"/>
  <c r="J18" i="7"/>
  <c r="K18" i="7" s="1"/>
  <c r="J10" i="7"/>
  <c r="K10" i="7" s="1"/>
  <c r="J33" i="7"/>
  <c r="K33" i="7" s="1"/>
  <c r="J9" i="7"/>
  <c r="K9" i="7" s="1"/>
  <c r="J16" i="7"/>
  <c r="K16" i="7" s="1"/>
  <c r="J26" i="12"/>
  <c r="D17" i="8"/>
  <c r="D20" i="8"/>
  <c r="D52" i="8"/>
  <c r="F54" i="8"/>
  <c r="D21" i="8"/>
  <c r="D53" i="8"/>
  <c r="H26" i="8"/>
  <c r="D49" i="8"/>
  <c r="D29" i="8"/>
  <c r="D33" i="8"/>
  <c r="D36" i="8"/>
  <c r="F20" i="8"/>
  <c r="F13" i="8"/>
  <c r="F14" i="8"/>
  <c r="D5" i="8"/>
  <c r="D37" i="8"/>
  <c r="F36" i="8"/>
  <c r="D13" i="8"/>
  <c r="D45" i="8"/>
  <c r="F37" i="8"/>
  <c r="J34" i="8"/>
  <c r="J54" i="8"/>
  <c r="J15" i="8"/>
  <c r="J31" i="8"/>
  <c r="J47" i="8"/>
  <c r="J17" i="8"/>
  <c r="J33" i="8"/>
  <c r="J49" i="8"/>
  <c r="J6" i="8"/>
  <c r="J9" i="8"/>
  <c r="J25" i="8"/>
  <c r="J41" i="8"/>
  <c r="J50" i="8"/>
  <c r="J38" i="8"/>
  <c r="J7" i="8"/>
  <c r="J23" i="8"/>
  <c r="J39" i="8"/>
  <c r="J10" i="8"/>
  <c r="J26" i="8"/>
  <c r="J42" i="8"/>
  <c r="J18" i="8"/>
  <c r="J22" i="8"/>
  <c r="J14" i="8"/>
  <c r="J30" i="8"/>
  <c r="J46" i="8"/>
  <c r="H27" i="8"/>
  <c r="H50" i="8"/>
  <c r="H10" i="8"/>
  <c r="H33" i="8"/>
  <c r="H51" i="8"/>
  <c r="H11" i="8"/>
  <c r="H34" i="8"/>
  <c r="H17" i="8"/>
  <c r="H35" i="8"/>
  <c r="H9" i="8"/>
  <c r="H41" i="8"/>
  <c r="H19" i="8"/>
  <c r="H42" i="8"/>
  <c r="H18" i="8"/>
  <c r="H25" i="8"/>
  <c r="H43" i="8"/>
  <c r="F22" i="8"/>
  <c r="F45" i="8"/>
  <c r="F5" i="8"/>
  <c r="F28" i="8"/>
  <c r="F46" i="8"/>
  <c r="F21" i="8"/>
  <c r="F44" i="8"/>
  <c r="F6" i="8"/>
  <c r="F29" i="8"/>
  <c r="F52" i="8"/>
  <c r="F12" i="8"/>
  <c r="F30" i="8"/>
  <c r="F53" i="8"/>
  <c r="D18" i="8"/>
  <c r="D34" i="8"/>
  <c r="D50" i="8"/>
  <c r="D9" i="8"/>
  <c r="D25" i="8"/>
  <c r="D41" i="8"/>
  <c r="D10" i="8"/>
  <c r="D26" i="8"/>
  <c r="D42" i="8"/>
  <c r="D12" i="8"/>
  <c r="D28" i="8"/>
  <c r="D44" i="8"/>
  <c r="J8" i="8"/>
  <c r="J16" i="8"/>
  <c r="J24" i="8"/>
  <c r="J32" i="8"/>
  <c r="J40" i="8"/>
  <c r="J48" i="8"/>
  <c r="J11" i="8"/>
  <c r="J19" i="8"/>
  <c r="J27" i="8"/>
  <c r="J35" i="8"/>
  <c r="J43" i="8"/>
  <c r="J51" i="8"/>
  <c r="J12" i="8"/>
  <c r="J20" i="8"/>
  <c r="J28" i="8"/>
  <c r="J36" i="8"/>
  <c r="J44" i="8"/>
  <c r="J52" i="8"/>
  <c r="J5" i="8"/>
  <c r="J13" i="8"/>
  <c r="J21" i="8"/>
  <c r="J29" i="8"/>
  <c r="J37" i="8"/>
  <c r="J45" i="8"/>
  <c r="H12" i="8"/>
  <c r="H28" i="8"/>
  <c r="H36" i="8"/>
  <c r="H44" i="8"/>
  <c r="H52" i="8"/>
  <c r="H5" i="8"/>
  <c r="H13" i="8"/>
  <c r="H21" i="8"/>
  <c r="H29" i="8"/>
  <c r="H37" i="8"/>
  <c r="H45" i="8"/>
  <c r="H53" i="8"/>
  <c r="H6" i="8"/>
  <c r="H14" i="8"/>
  <c r="H22" i="8"/>
  <c r="H30" i="8"/>
  <c r="H38" i="8"/>
  <c r="H46" i="8"/>
  <c r="H54" i="8"/>
  <c r="H20" i="8"/>
  <c r="H7" i="8"/>
  <c r="H15" i="8"/>
  <c r="H23" i="8"/>
  <c r="H31" i="8"/>
  <c r="H39" i="8"/>
  <c r="H47" i="8"/>
  <c r="H8" i="8"/>
  <c r="H16" i="8"/>
  <c r="H24" i="8"/>
  <c r="H32" i="8"/>
  <c r="H40" i="8"/>
  <c r="F7" i="8"/>
  <c r="F31" i="8"/>
  <c r="F8" i="8"/>
  <c r="F16" i="8"/>
  <c r="F24" i="8"/>
  <c r="F32" i="8"/>
  <c r="F40" i="8"/>
  <c r="F48" i="8"/>
  <c r="F9" i="8"/>
  <c r="F17" i="8"/>
  <c r="F25" i="8"/>
  <c r="F33" i="8"/>
  <c r="F41" i="8"/>
  <c r="F49" i="8"/>
  <c r="F23" i="8"/>
  <c r="F47" i="8"/>
  <c r="F10" i="8"/>
  <c r="F18" i="8"/>
  <c r="F26" i="8"/>
  <c r="F34" i="8"/>
  <c r="F42" i="8"/>
  <c r="F50" i="8"/>
  <c r="F15" i="8"/>
  <c r="F39" i="8"/>
  <c r="F11" i="8"/>
  <c r="F19" i="8"/>
  <c r="F27" i="8"/>
  <c r="F35" i="8"/>
  <c r="F43" i="8"/>
  <c r="K55" i="8"/>
  <c r="L45" i="8" s="1"/>
  <c r="D11" i="8"/>
  <c r="D19" i="8"/>
  <c r="D27" i="8"/>
  <c r="D35" i="8"/>
  <c r="D43" i="8"/>
  <c r="D51" i="8"/>
  <c r="D6" i="8"/>
  <c r="D14" i="8"/>
  <c r="D22" i="8"/>
  <c r="D30" i="8"/>
  <c r="D38" i="8"/>
  <c r="D46" i="8"/>
  <c r="D54" i="8"/>
  <c r="D7" i="8"/>
  <c r="D15" i="8"/>
  <c r="D23" i="8"/>
  <c r="D31" i="8"/>
  <c r="D39" i="8"/>
  <c r="D47" i="8"/>
  <c r="D8" i="8"/>
  <c r="D16" i="8"/>
  <c r="D24" i="8"/>
  <c r="D32" i="8"/>
  <c r="D40" i="8"/>
  <c r="K120" i="14"/>
  <c r="J46" i="10"/>
  <c r="H46" i="10"/>
  <c r="F46" i="10"/>
  <c r="L41" i="10"/>
  <c r="L42" i="10"/>
  <c r="L22" i="10"/>
  <c r="L34" i="10"/>
  <c r="L39" i="10"/>
  <c r="L33" i="10"/>
  <c r="L31" i="10"/>
  <c r="L15" i="10"/>
  <c r="L6" i="10"/>
  <c r="L19" i="10"/>
  <c r="D46" i="10"/>
  <c r="L40" i="10"/>
  <c r="L35" i="10"/>
  <c r="L21" i="10"/>
  <c r="L44" i="10"/>
  <c r="L25" i="10"/>
  <c r="L28" i="10"/>
  <c r="L7" i="10"/>
  <c r="L9" i="10"/>
  <c r="L13" i="10"/>
  <c r="L18" i="10"/>
  <c r="L20" i="10"/>
  <c r="L5" i="10"/>
  <c r="L11" i="10"/>
  <c r="L26" i="10"/>
  <c r="L37" i="10"/>
  <c r="L45" i="10"/>
  <c r="L10" i="10"/>
  <c r="L43" i="10"/>
  <c r="L36" i="10"/>
  <c r="L14" i="10"/>
  <c r="L38" i="10"/>
  <c r="L29" i="10"/>
  <c r="L24" i="10"/>
  <c r="L8" i="10"/>
  <c r="L23" i="10"/>
  <c r="L27" i="10"/>
  <c r="L32" i="10"/>
  <c r="L16" i="10"/>
  <c r="L30" i="10"/>
  <c r="L12" i="10"/>
  <c r="K34" i="9" l="1"/>
  <c r="K30" i="9"/>
  <c r="K25" i="9"/>
  <c r="K38" i="9"/>
  <c r="K11" i="9"/>
  <c r="K28" i="9"/>
  <c r="K13" i="9"/>
  <c r="K16" i="9"/>
  <c r="K41" i="9"/>
  <c r="K36" i="9"/>
  <c r="K21" i="9"/>
  <c r="K24" i="9"/>
  <c r="K27" i="9"/>
  <c r="K44" i="9"/>
  <c r="K29" i="9"/>
  <c r="K32" i="9"/>
  <c r="J45" i="9"/>
  <c r="D55" i="8"/>
  <c r="J55" i="8"/>
  <c r="H55" i="8"/>
  <c r="F55" i="8"/>
  <c r="L52" i="8"/>
  <c r="L47" i="8"/>
  <c r="L35" i="8"/>
  <c r="L5" i="8"/>
  <c r="L50" i="8"/>
  <c r="L33" i="8"/>
  <c r="L9" i="8"/>
  <c r="L6" i="8"/>
  <c r="L34" i="8"/>
  <c r="L10" i="8"/>
  <c r="L41" i="8"/>
  <c r="L17" i="8"/>
  <c r="L30" i="8"/>
  <c r="L42" i="8"/>
  <c r="L26" i="8"/>
  <c r="L18" i="8"/>
  <c r="L49" i="8"/>
  <c r="L25" i="8"/>
  <c r="L22" i="8"/>
  <c r="L54" i="8"/>
  <c r="L46" i="8"/>
  <c r="L38" i="8"/>
  <c r="L14" i="8"/>
  <c r="L44" i="8"/>
  <c r="L27" i="8"/>
  <c r="L31" i="8"/>
  <c r="L53" i="8"/>
  <c r="L36" i="8"/>
  <c r="L19" i="8"/>
  <c r="L23" i="8"/>
  <c r="L28" i="8"/>
  <c r="L7" i="8"/>
  <c r="L29" i="8"/>
  <c r="L12" i="8"/>
  <c r="L32" i="8"/>
  <c r="L48" i="8"/>
  <c r="L15" i="8"/>
  <c r="L37" i="8"/>
  <c r="L20" i="8"/>
  <c r="L21" i="8"/>
  <c r="L51" i="8"/>
  <c r="L24" i="8"/>
  <c r="L8" i="8"/>
  <c r="L11" i="8"/>
  <c r="L40" i="8"/>
  <c r="L13" i="8"/>
  <c r="L43" i="8"/>
  <c r="L16" i="8"/>
  <c r="L39" i="8"/>
  <c r="L46" i="10"/>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G64" i="5"/>
  <c r="G65" i="5"/>
  <c r="H65" i="5" s="1"/>
  <c r="G28" i="5"/>
  <c r="H28" i="5" s="1"/>
  <c r="D3" i="5"/>
  <c r="E3" i="5"/>
  <c r="F3" i="5"/>
  <c r="C3" i="5"/>
  <c r="G43" i="5" l="1"/>
  <c r="H43" i="5" s="1"/>
  <c r="G123" i="5"/>
  <c r="H123" i="5" s="1"/>
  <c r="G39" i="5"/>
  <c r="H39" i="5" s="1"/>
  <c r="G77" i="5"/>
  <c r="H77" i="5" s="1"/>
  <c r="G33" i="5"/>
  <c r="H33" i="5" s="1"/>
  <c r="G37" i="5"/>
  <c r="H37" i="5" s="1"/>
  <c r="G108" i="5"/>
  <c r="H108" i="5" s="1"/>
  <c r="G149" i="5"/>
  <c r="H149" i="5" s="1"/>
  <c r="G56" i="5"/>
  <c r="H56" i="5" s="1"/>
  <c r="G12" i="5"/>
  <c r="H12" i="5" s="1"/>
  <c r="G35" i="5"/>
  <c r="H35" i="5" s="1"/>
  <c r="G87" i="5"/>
  <c r="H87" i="5" s="1"/>
  <c r="G166" i="5"/>
  <c r="H166" i="5" s="1"/>
  <c r="G5" i="5"/>
  <c r="H5" i="5" s="1"/>
  <c r="G160" i="5"/>
  <c r="H160" i="5" s="1"/>
  <c r="G152" i="5"/>
  <c r="H152" i="5" s="1"/>
  <c r="G134" i="5"/>
  <c r="H134" i="5" s="1"/>
  <c r="G128" i="5"/>
  <c r="H128" i="5" s="1"/>
  <c r="E170" i="5"/>
  <c r="D170" i="5"/>
  <c r="G81" i="5"/>
  <c r="H81" i="5" s="1"/>
  <c r="G61" i="5"/>
  <c r="H61" i="5" s="1"/>
  <c r="G59" i="5"/>
  <c r="H59" i="5" s="1"/>
  <c r="G54" i="5"/>
  <c r="H54" i="5" s="1"/>
  <c r="G52" i="5"/>
  <c r="H52" i="5" s="1"/>
  <c r="G49" i="5"/>
  <c r="H49" i="5" s="1"/>
  <c r="G41" i="5"/>
  <c r="H41" i="5" s="1"/>
  <c r="G14" i="5"/>
  <c r="H14" i="5" s="1"/>
  <c r="G25" i="5"/>
  <c r="H25" i="5" s="1"/>
  <c r="G20" i="5"/>
  <c r="H20" i="5" s="1"/>
  <c r="G16" i="5"/>
  <c r="H16" i="5" s="1"/>
  <c r="G22" i="5"/>
  <c r="H22" i="5" s="1"/>
  <c r="G46" i="5"/>
  <c r="H46" i="5" s="1"/>
  <c r="G91" i="5"/>
  <c r="H91" i="5" s="1"/>
  <c r="G137" i="5"/>
  <c r="H137" i="5" s="1"/>
  <c r="G7" i="5"/>
  <c r="H7" i="5" s="1"/>
  <c r="G30" i="5"/>
  <c r="H30" i="5" s="1"/>
  <c r="G99" i="5"/>
  <c r="H99" i="5" s="1"/>
  <c r="G143" i="5"/>
  <c r="H143" i="5" s="1"/>
  <c r="G3" i="5"/>
  <c r="H3" i="5" s="1"/>
  <c r="H64" i="5"/>
  <c r="L55" i="8"/>
  <c r="G169" i="5"/>
  <c r="G168" i="5"/>
  <c r="H168" i="5" s="1"/>
  <c r="G167" i="5"/>
  <c r="H167" i="5" s="1"/>
  <c r="G165" i="5"/>
  <c r="H165" i="5" s="1"/>
  <c r="G164" i="5"/>
  <c r="H164" i="5" s="1"/>
  <c r="G163" i="5"/>
  <c r="H163" i="5" s="1"/>
  <c r="G162" i="5"/>
  <c r="H162" i="5" s="1"/>
  <c r="G161" i="5"/>
  <c r="H161" i="5" s="1"/>
  <c r="G159" i="5"/>
  <c r="H159" i="5" s="1"/>
  <c r="G158" i="5"/>
  <c r="H158" i="5" s="1"/>
  <c r="G157" i="5"/>
  <c r="H157" i="5" s="1"/>
  <c r="G156" i="5"/>
  <c r="H156" i="5" s="1"/>
  <c r="G155" i="5"/>
  <c r="H155" i="5" s="1"/>
  <c r="G154" i="5"/>
  <c r="H154" i="5" s="1"/>
  <c r="G153" i="5"/>
  <c r="H153" i="5" s="1"/>
  <c r="G151" i="5"/>
  <c r="H151" i="5" s="1"/>
  <c r="G150" i="5"/>
  <c r="H150" i="5" s="1"/>
  <c r="G148" i="5"/>
  <c r="H148" i="5" s="1"/>
  <c r="G147" i="5"/>
  <c r="H147" i="5" s="1"/>
  <c r="G146" i="5"/>
  <c r="H146" i="5" s="1"/>
  <c r="G145" i="5"/>
  <c r="H145" i="5" s="1"/>
  <c r="G144" i="5"/>
  <c r="H144" i="5" s="1"/>
  <c r="G142" i="5"/>
  <c r="H142" i="5" s="1"/>
  <c r="G141" i="5"/>
  <c r="H141" i="5" s="1"/>
  <c r="G140" i="5"/>
  <c r="H140" i="5" s="1"/>
  <c r="G139" i="5"/>
  <c r="H139" i="5" s="1"/>
  <c r="G138" i="5"/>
  <c r="H138" i="5" s="1"/>
  <c r="G136" i="5"/>
  <c r="H136" i="5" s="1"/>
  <c r="G135" i="5"/>
  <c r="H135" i="5" s="1"/>
  <c r="G133" i="5"/>
  <c r="H133" i="5" s="1"/>
  <c r="G132" i="5"/>
  <c r="H132" i="5" s="1"/>
  <c r="G131" i="5"/>
  <c r="H131" i="5" s="1"/>
  <c r="G130" i="5"/>
  <c r="H130" i="5" s="1"/>
  <c r="G129" i="5"/>
  <c r="H129" i="5" s="1"/>
  <c r="G127" i="5"/>
  <c r="H127" i="5" s="1"/>
  <c r="G126" i="5"/>
  <c r="H126" i="5" s="1"/>
  <c r="G125" i="5"/>
  <c r="H125" i="5" s="1"/>
  <c r="G124" i="5"/>
  <c r="H124" i="5" s="1"/>
  <c r="G122" i="5"/>
  <c r="H122" i="5" s="1"/>
  <c r="G121" i="5"/>
  <c r="H121" i="5" s="1"/>
  <c r="G120" i="5"/>
  <c r="H120" i="5" s="1"/>
  <c r="G119" i="5"/>
  <c r="H119" i="5" s="1"/>
  <c r="G118" i="5"/>
  <c r="H118" i="5" s="1"/>
  <c r="G117" i="5"/>
  <c r="H117" i="5" s="1"/>
  <c r="G116" i="5"/>
  <c r="H116" i="5" s="1"/>
  <c r="G115" i="5"/>
  <c r="H115" i="5" s="1"/>
  <c r="G114" i="5"/>
  <c r="H114" i="5" s="1"/>
  <c r="G113" i="5"/>
  <c r="H113" i="5" s="1"/>
  <c r="G112" i="5"/>
  <c r="H112" i="5" s="1"/>
  <c r="G111" i="5"/>
  <c r="H111" i="5" s="1"/>
  <c r="G110" i="5"/>
  <c r="H110" i="5" s="1"/>
  <c r="G109" i="5"/>
  <c r="H109" i="5" s="1"/>
  <c r="G107" i="5"/>
  <c r="H107" i="5" s="1"/>
  <c r="G106" i="5"/>
  <c r="H106" i="5" s="1"/>
  <c r="G105" i="5"/>
  <c r="H105" i="5" s="1"/>
  <c r="G104" i="5"/>
  <c r="H104" i="5" s="1"/>
  <c r="G103" i="5"/>
  <c r="H103" i="5" s="1"/>
  <c r="G102" i="5"/>
  <c r="H102" i="5" s="1"/>
  <c r="G101" i="5"/>
  <c r="H101" i="5" s="1"/>
  <c r="G100" i="5"/>
  <c r="H100" i="5" s="1"/>
  <c r="G98" i="5"/>
  <c r="H98" i="5" s="1"/>
  <c r="G97" i="5"/>
  <c r="H97" i="5" s="1"/>
  <c r="G96" i="5"/>
  <c r="H96" i="5" s="1"/>
  <c r="G95" i="5"/>
  <c r="H95" i="5" s="1"/>
  <c r="G94" i="5"/>
  <c r="H94" i="5" s="1"/>
  <c r="G93" i="5"/>
  <c r="H93" i="5" s="1"/>
  <c r="G92" i="5"/>
  <c r="H92" i="5" s="1"/>
  <c r="G89" i="5"/>
  <c r="H89" i="5" s="1"/>
  <c r="G88" i="5"/>
  <c r="H88" i="5" s="1"/>
  <c r="G86" i="5"/>
  <c r="H86" i="5" s="1"/>
  <c r="G85" i="5"/>
  <c r="H85" i="5" s="1"/>
  <c r="G84" i="5"/>
  <c r="H84" i="5" s="1"/>
  <c r="G83" i="5"/>
  <c r="H83" i="5" s="1"/>
  <c r="G82" i="5"/>
  <c r="H82" i="5" s="1"/>
  <c r="G80" i="5"/>
  <c r="H80" i="5" s="1"/>
  <c r="G79" i="5"/>
  <c r="H79" i="5" s="1"/>
  <c r="G78" i="5"/>
  <c r="H78" i="5" s="1"/>
  <c r="G76" i="5"/>
  <c r="H76" i="5" s="1"/>
  <c r="G74" i="5"/>
  <c r="H74" i="5" s="1"/>
  <c r="G73" i="5"/>
  <c r="H73" i="5" s="1"/>
  <c r="G72" i="5"/>
  <c r="H72" i="5" s="1"/>
  <c r="G71" i="5"/>
  <c r="H71" i="5" s="1"/>
  <c r="G70" i="5"/>
  <c r="H70" i="5" s="1"/>
  <c r="G69" i="5"/>
  <c r="H69" i="5" s="1"/>
  <c r="G68" i="5"/>
  <c r="H68" i="5" s="1"/>
  <c r="G67" i="5"/>
  <c r="H67" i="5" s="1"/>
  <c r="G66" i="5"/>
  <c r="H66" i="5" s="1"/>
  <c r="G62" i="5"/>
  <c r="H62" i="5" s="1"/>
  <c r="G60" i="5"/>
  <c r="H60" i="5" s="1"/>
  <c r="G58" i="5"/>
  <c r="H58" i="5" s="1"/>
  <c r="G57" i="5"/>
  <c r="H57" i="5" s="1"/>
  <c r="G55" i="5"/>
  <c r="H55" i="5" s="1"/>
  <c r="G53" i="5"/>
  <c r="H53" i="5" s="1"/>
  <c r="G51" i="5"/>
  <c r="H51" i="5" s="1"/>
  <c r="G50" i="5"/>
  <c r="H50" i="5" s="1"/>
  <c r="G48" i="5"/>
  <c r="H48" i="5" s="1"/>
  <c r="G47" i="5"/>
  <c r="H47" i="5" s="1"/>
  <c r="G45" i="5"/>
  <c r="H45" i="5" s="1"/>
  <c r="G44" i="5"/>
  <c r="H44" i="5" s="1"/>
  <c r="G42" i="5"/>
  <c r="H42" i="5" s="1"/>
  <c r="G40" i="5"/>
  <c r="H40" i="5" s="1"/>
  <c r="G38" i="5"/>
  <c r="H38" i="5" s="1"/>
  <c r="G36" i="5"/>
  <c r="H36" i="5" s="1"/>
  <c r="G34" i="5"/>
  <c r="H34" i="5" s="1"/>
  <c r="G32" i="5"/>
  <c r="H32" i="5" s="1"/>
  <c r="G31" i="5"/>
  <c r="H31" i="5" s="1"/>
  <c r="H29" i="5"/>
  <c r="H27" i="5"/>
  <c r="H26" i="5"/>
  <c r="H24" i="5"/>
  <c r="H23" i="5"/>
  <c r="H21" i="5"/>
  <c r="H19" i="5"/>
  <c r="H18" i="5"/>
  <c r="H17" i="5"/>
  <c r="H15" i="5"/>
  <c r="H13" i="5"/>
  <c r="H11" i="5"/>
  <c r="H10" i="5"/>
  <c r="H9" i="5"/>
  <c r="H8" i="5"/>
  <c r="H6" i="5"/>
  <c r="H4" i="5"/>
  <c r="G75" i="5" l="1"/>
  <c r="H75" i="5" s="1"/>
  <c r="C170" i="5"/>
  <c r="G63" i="5"/>
  <c r="H63" i="5" s="1"/>
  <c r="F170" i="5"/>
  <c r="G90" i="5"/>
  <c r="H90" i="5" s="1"/>
  <c r="H169" i="5"/>
  <c r="K18" i="4"/>
  <c r="K17" i="4"/>
  <c r="K19" i="4" s="1"/>
  <c r="E42" i="4"/>
  <c r="C42" i="4"/>
  <c r="D42" i="4"/>
  <c r="B42" i="4"/>
  <c r="F41" i="4"/>
  <c r="F40" i="4"/>
  <c r="F42" i="4" s="1"/>
  <c r="J30" i="4"/>
  <c r="J29" i="4"/>
  <c r="J31" i="4" s="1"/>
  <c r="J18" i="4"/>
  <c r="J17" i="4"/>
  <c r="I31" i="4"/>
  <c r="H31" i="4"/>
  <c r="G31" i="4"/>
  <c r="F31" i="4"/>
  <c r="E31" i="4"/>
  <c r="D31" i="4"/>
  <c r="C31" i="4"/>
  <c r="B31" i="4"/>
  <c r="J19" i="4"/>
  <c r="I19" i="4"/>
  <c r="H19" i="4"/>
  <c r="G19" i="4"/>
  <c r="F19" i="4"/>
  <c r="E19" i="4"/>
  <c r="D19" i="4"/>
  <c r="C19" i="4"/>
  <c r="B19" i="4"/>
  <c r="J6" i="4"/>
  <c r="J7" i="4" s="1"/>
  <c r="J5" i="4"/>
  <c r="H7" i="4"/>
  <c r="F7" i="4"/>
  <c r="D7" i="4"/>
  <c r="B7" i="4"/>
  <c r="G170" i="5" l="1"/>
  <c r="H170" i="5" s="1"/>
  <c r="G41" i="4"/>
  <c r="K30" i="4"/>
  <c r="K29" i="4"/>
  <c r="K31" i="4" s="1"/>
  <c r="G40" i="4"/>
  <c r="F16" i="43"/>
  <c r="D16" i="43"/>
  <c r="B16" i="43"/>
  <c r="D10" i="43"/>
  <c r="B10" i="43"/>
  <c r="E10" i="42"/>
  <c r="C10" i="42"/>
  <c r="E9" i="42"/>
  <c r="C9" i="42"/>
  <c r="E8" i="42"/>
  <c r="C8" i="42"/>
  <c r="E7" i="42"/>
  <c r="C7" i="42"/>
  <c r="E6" i="42"/>
  <c r="C6" i="42"/>
  <c r="E5" i="42"/>
  <c r="C5" i="42"/>
  <c r="E4" i="42"/>
  <c r="C4" i="42"/>
  <c r="H26" i="37"/>
  <c r="C56" i="35"/>
  <c r="D8" i="35" s="1"/>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5"/>
  <c r="F26" i="34"/>
  <c r="E26" i="34"/>
  <c r="D26" i="34"/>
  <c r="C26" i="34"/>
  <c r="F17" i="34"/>
  <c r="E17" i="34"/>
  <c r="D17" i="34"/>
  <c r="C17" i="34"/>
  <c r="F14" i="34"/>
  <c r="E14" i="34"/>
  <c r="D14" i="34"/>
  <c r="C14" i="34"/>
  <c r="F10" i="34"/>
  <c r="E10" i="34"/>
  <c r="D10" i="34"/>
  <c r="C10" i="34"/>
  <c r="G4" i="34"/>
  <c r="F4" i="34"/>
  <c r="E4" i="34"/>
  <c r="D4" i="34"/>
  <c r="C4" i="34"/>
  <c r="B24" i="32"/>
  <c r="K6" i="4"/>
  <c r="K5" i="4"/>
  <c r="K7" i="4" s="1"/>
  <c r="I6" i="4"/>
  <c r="I7" i="4"/>
  <c r="I5" i="4"/>
  <c r="G6" i="4"/>
  <c r="G5" i="4"/>
  <c r="G7" i="4" s="1"/>
  <c r="E6" i="4"/>
  <c r="E5" i="4"/>
  <c r="C6" i="4"/>
  <c r="C5" i="4"/>
  <c r="B16" i="25"/>
  <c r="B10" i="25"/>
  <c r="B25" i="11"/>
  <c r="C24" i="11" s="1"/>
  <c r="D25" i="11"/>
  <c r="E21" i="11" s="1"/>
  <c r="E7" i="12"/>
  <c r="B11" i="12"/>
  <c r="C7" i="12" s="1"/>
  <c r="E5" i="12"/>
  <c r="E9" i="12"/>
  <c r="C56" i="17"/>
  <c r="D5" i="17" s="1"/>
  <c r="E56" i="17"/>
  <c r="H52" i="22"/>
  <c r="E4" i="24"/>
  <c r="C5" i="24"/>
  <c r="E5" i="24"/>
  <c r="C6" i="24"/>
  <c r="E6" i="24"/>
  <c r="C7" i="24"/>
  <c r="E7" i="24"/>
  <c r="C8" i="24"/>
  <c r="E8" i="24"/>
  <c r="C9" i="24"/>
  <c r="E9" i="24"/>
  <c r="C10" i="24"/>
  <c r="E10" i="24"/>
  <c r="D4" i="9"/>
  <c r="F4" i="9"/>
  <c r="D5" i="9"/>
  <c r="F5" i="9"/>
  <c r="D6" i="9"/>
  <c r="F6" i="9"/>
  <c r="D7" i="9"/>
  <c r="F7" i="9"/>
  <c r="D8" i="9"/>
  <c r="F8" i="9"/>
  <c r="D9" i="9"/>
  <c r="F9" i="9"/>
  <c r="D10" i="9"/>
  <c r="F10" i="9"/>
  <c r="D11" i="9"/>
  <c r="F11" i="9"/>
  <c r="D12" i="9"/>
  <c r="F12" i="9"/>
  <c r="D13" i="9"/>
  <c r="F13" i="9"/>
  <c r="D14" i="9"/>
  <c r="F14" i="9"/>
  <c r="D15" i="9"/>
  <c r="F15" i="9"/>
  <c r="D16" i="9"/>
  <c r="F16" i="9"/>
  <c r="D17" i="9"/>
  <c r="F17" i="9"/>
  <c r="D18" i="9"/>
  <c r="F18" i="9"/>
  <c r="D19" i="9"/>
  <c r="F19" i="9"/>
  <c r="D20" i="9"/>
  <c r="F20" i="9"/>
  <c r="D21" i="9"/>
  <c r="F21" i="9"/>
  <c r="D22" i="9"/>
  <c r="F22" i="9"/>
  <c r="D23" i="9"/>
  <c r="F23" i="9"/>
  <c r="D24" i="9"/>
  <c r="F24" i="9"/>
  <c r="D25" i="9"/>
  <c r="F25" i="9"/>
  <c r="D26" i="9"/>
  <c r="F26" i="9"/>
  <c r="D27" i="9"/>
  <c r="F27" i="9"/>
  <c r="D28" i="9"/>
  <c r="F28" i="9"/>
  <c r="D29" i="9"/>
  <c r="F29" i="9"/>
  <c r="D30" i="9"/>
  <c r="F30" i="9"/>
  <c r="D31" i="9"/>
  <c r="F31" i="9"/>
  <c r="D32" i="9"/>
  <c r="F32" i="9"/>
  <c r="D33" i="9"/>
  <c r="F33" i="9"/>
  <c r="D34" i="9"/>
  <c r="F34" i="9"/>
  <c r="D35" i="9"/>
  <c r="F35" i="9"/>
  <c r="D36" i="9"/>
  <c r="F36" i="9"/>
  <c r="D37" i="9"/>
  <c r="F37" i="9"/>
  <c r="D38" i="9"/>
  <c r="F38" i="9"/>
  <c r="D39" i="9"/>
  <c r="F39" i="9"/>
  <c r="D40" i="9"/>
  <c r="F40" i="9"/>
  <c r="D41" i="9"/>
  <c r="F41" i="9"/>
  <c r="D42" i="9"/>
  <c r="F42" i="9"/>
  <c r="D43" i="9"/>
  <c r="F43" i="9"/>
  <c r="D44" i="9"/>
  <c r="F44" i="9"/>
  <c r="E4" i="12"/>
  <c r="D53" i="35" l="1"/>
  <c r="C6" i="12"/>
  <c r="E23" i="11"/>
  <c r="D146" i="34"/>
  <c r="C146" i="34"/>
  <c r="E146" i="34"/>
  <c r="F146" i="34"/>
  <c r="C11" i="42"/>
  <c r="D55" i="35"/>
  <c r="D20" i="35"/>
  <c r="D9" i="35"/>
  <c r="D41" i="35"/>
  <c r="D43" i="35"/>
  <c r="D12" i="35"/>
  <c r="D31" i="35"/>
  <c r="D36" i="35"/>
  <c r="D35" i="35"/>
  <c r="D26" i="35"/>
  <c r="D54" i="35"/>
  <c r="D34" i="35"/>
  <c r="D27" i="35"/>
  <c r="D13" i="35"/>
  <c r="D18" i="35"/>
  <c r="D49" i="35"/>
  <c r="D10" i="35"/>
  <c r="D32" i="35"/>
  <c r="D44" i="35"/>
  <c r="D46" i="35"/>
  <c r="D40" i="35"/>
  <c r="D4" i="35"/>
  <c r="D15" i="35"/>
  <c r="D21" i="35"/>
  <c r="D14" i="35"/>
  <c r="D37" i="35"/>
  <c r="D7" i="35"/>
  <c r="D25" i="35"/>
  <c r="D47" i="35"/>
  <c r="D51" i="35"/>
  <c r="D22" i="35"/>
  <c r="D50" i="35"/>
  <c r="D38" i="35"/>
  <c r="D19" i="35"/>
  <c r="D5" i="35"/>
  <c r="D23" i="35"/>
  <c r="D30" i="35"/>
  <c r="D52" i="35"/>
  <c r="D29" i="35"/>
  <c r="D28" i="35"/>
  <c r="D17" i="35"/>
  <c r="D16" i="35"/>
  <c r="G17" i="34"/>
  <c r="G10" i="34"/>
  <c r="J16" i="43"/>
  <c r="F20" i="43"/>
  <c r="D20" i="43"/>
  <c r="E10" i="43" s="1"/>
  <c r="B20" i="43"/>
  <c r="C10" i="43" s="1"/>
  <c r="E11" i="42"/>
  <c r="G11" i="42"/>
  <c r="H51" i="40"/>
  <c r="D33" i="35"/>
  <c r="D6" i="35"/>
  <c r="D42" i="35"/>
  <c r="D45" i="35"/>
  <c r="D39" i="35"/>
  <c r="D11" i="35"/>
  <c r="D24" i="35"/>
  <c r="D48" i="35"/>
  <c r="H56" i="35"/>
  <c r="F56" i="35"/>
  <c r="G26" i="34"/>
  <c r="G14" i="34"/>
  <c r="H112" i="33"/>
  <c r="G68" i="32"/>
  <c r="C19" i="32"/>
  <c r="C18" i="32"/>
  <c r="C17" i="32"/>
  <c r="C23" i="32"/>
  <c r="C22" i="32"/>
  <c r="C21" i="32"/>
  <c r="C20" i="32"/>
  <c r="G24" i="32"/>
  <c r="H54" i="28"/>
  <c r="E22" i="11"/>
  <c r="C18" i="11"/>
  <c r="C19" i="11"/>
  <c r="C23" i="11"/>
  <c r="H45" i="9"/>
  <c r="F45" i="9"/>
  <c r="D45" i="9"/>
  <c r="B20" i="25"/>
  <c r="C6" i="25" s="1"/>
  <c r="C14" i="25"/>
  <c r="C11" i="25"/>
  <c r="C5" i="25"/>
  <c r="C8" i="25"/>
  <c r="C16" i="25"/>
  <c r="C10" i="25"/>
  <c r="G20" i="25"/>
  <c r="G47" i="24"/>
  <c r="E47" i="24"/>
  <c r="C11" i="24"/>
  <c r="G11" i="24"/>
  <c r="E11" i="24"/>
  <c r="H26" i="19"/>
  <c r="H56" i="17"/>
  <c r="F55" i="17"/>
  <c r="F47" i="17"/>
  <c r="F39" i="17"/>
  <c r="F31" i="17"/>
  <c r="F23" i="17"/>
  <c r="F15" i="17"/>
  <c r="F7" i="17"/>
  <c r="F6" i="17"/>
  <c r="F42" i="17"/>
  <c r="F33" i="17"/>
  <c r="F40" i="17"/>
  <c r="F8" i="17"/>
  <c r="F54" i="17"/>
  <c r="F46" i="17"/>
  <c r="F38" i="17"/>
  <c r="F30" i="17"/>
  <c r="F22" i="17"/>
  <c r="F14" i="17"/>
  <c r="F50" i="17"/>
  <c r="F49" i="17"/>
  <c r="F17" i="17"/>
  <c r="F24" i="17"/>
  <c r="F53" i="17"/>
  <c r="F45" i="17"/>
  <c r="F37" i="17"/>
  <c r="F29" i="17"/>
  <c r="F21" i="17"/>
  <c r="F13" i="17"/>
  <c r="F5" i="17"/>
  <c r="F26" i="17"/>
  <c r="F10" i="17"/>
  <c r="F41" i="17"/>
  <c r="F9" i="17"/>
  <c r="F32" i="17"/>
  <c r="F52" i="17"/>
  <c r="F44" i="17"/>
  <c r="F36" i="17"/>
  <c r="F28" i="17"/>
  <c r="F20" i="17"/>
  <c r="F12" i="17"/>
  <c r="F4" i="17"/>
  <c r="F51" i="17"/>
  <c r="F43" i="17"/>
  <c r="F35" i="17"/>
  <c r="F27" i="17"/>
  <c r="F19" i="17"/>
  <c r="F11" i="17"/>
  <c r="F34" i="17"/>
  <c r="F18" i="17"/>
  <c r="F25" i="17"/>
  <c r="F48" i="17"/>
  <c r="F16" i="17"/>
  <c r="D37" i="17"/>
  <c r="D26" i="17"/>
  <c r="D19" i="17"/>
  <c r="D13" i="17"/>
  <c r="D11" i="17"/>
  <c r="D36" i="17"/>
  <c r="D52" i="17"/>
  <c r="D17" i="17"/>
  <c r="D28" i="17"/>
  <c r="D39" i="17"/>
  <c r="D33" i="17"/>
  <c r="D29" i="17"/>
  <c r="D15" i="17"/>
  <c r="D38" i="17"/>
  <c r="D51" i="17"/>
  <c r="D7" i="17"/>
  <c r="D22" i="17"/>
  <c r="D12" i="17"/>
  <c r="D50" i="17"/>
  <c r="D42" i="17"/>
  <c r="D55" i="17"/>
  <c r="D45" i="17"/>
  <c r="D47" i="17"/>
  <c r="D35" i="17"/>
  <c r="D34" i="17"/>
  <c r="D43" i="17"/>
  <c r="D44" i="17"/>
  <c r="C10" i="12"/>
  <c r="G11" i="12"/>
  <c r="C8" i="12"/>
  <c r="C5" i="12"/>
  <c r="C9" i="12"/>
  <c r="G25" i="11"/>
  <c r="E24" i="11"/>
  <c r="C7" i="4"/>
  <c r="G42" i="4"/>
  <c r="E7" i="4"/>
  <c r="D48" i="17"/>
  <c r="D21" i="17"/>
  <c r="D6" i="17"/>
  <c r="D14" i="17"/>
  <c r="D4" i="17"/>
  <c r="D27" i="17"/>
  <c r="D9" i="17"/>
  <c r="E8" i="12"/>
  <c r="D40" i="17"/>
  <c r="D20" i="17"/>
  <c r="C22" i="11"/>
  <c r="D16" i="17"/>
  <c r="C20" i="11"/>
  <c r="D31" i="17"/>
  <c r="D46" i="17"/>
  <c r="D24" i="17"/>
  <c r="D41" i="17"/>
  <c r="C21" i="11"/>
  <c r="D32" i="17"/>
  <c r="D30" i="17"/>
  <c r="E18" i="11"/>
  <c r="D8" i="17"/>
  <c r="C4" i="12"/>
  <c r="D54" i="17"/>
  <c r="E20" i="11"/>
  <c r="D49" i="17"/>
  <c r="E6" i="12"/>
  <c r="E10" i="12"/>
  <c r="D25" i="17"/>
  <c r="D53" i="17"/>
  <c r="E19" i="11"/>
  <c r="D18" i="17"/>
  <c r="D10" i="17"/>
  <c r="D23" i="17"/>
  <c r="G146" i="34" l="1"/>
  <c r="D56" i="35"/>
  <c r="E19" i="43"/>
  <c r="E11" i="43"/>
  <c r="E17" i="43"/>
  <c r="E14" i="43"/>
  <c r="E6" i="43"/>
  <c r="E8" i="43"/>
  <c r="E18" i="43"/>
  <c r="E12" i="43"/>
  <c r="E15" i="43"/>
  <c r="E13" i="43"/>
  <c r="E9" i="43"/>
  <c r="E5" i="43"/>
  <c r="E4" i="43"/>
  <c r="E7" i="43"/>
  <c r="E16" i="43"/>
  <c r="C18" i="43"/>
  <c r="C16" i="43"/>
  <c r="C8" i="43"/>
  <c r="C13" i="43"/>
  <c r="C11" i="43"/>
  <c r="C9" i="43"/>
  <c r="C6" i="43"/>
  <c r="C15" i="43"/>
  <c r="C12" i="43"/>
  <c r="C17" i="43"/>
  <c r="C5" i="43"/>
  <c r="C14" i="43"/>
  <c r="C19" i="43"/>
  <c r="C7" i="43"/>
  <c r="C4" i="43"/>
  <c r="C20" i="43" s="1"/>
  <c r="C24" i="32"/>
  <c r="C4" i="25"/>
  <c r="C17" i="25"/>
  <c r="C13" i="25"/>
  <c r="C9" i="25"/>
  <c r="C12" i="25"/>
  <c r="C15" i="25"/>
  <c r="C7" i="25"/>
  <c r="C18" i="25"/>
  <c r="C19" i="25"/>
  <c r="F56" i="17"/>
  <c r="D56" i="17"/>
  <c r="C11" i="12"/>
  <c r="E11" i="12"/>
  <c r="C25" i="11"/>
  <c r="E25" i="11"/>
  <c r="G20" i="43" l="1"/>
  <c r="E20" i="43"/>
  <c r="C20" i="25"/>
  <c r="D88" i="21"/>
  <c r="C47" i="24"/>
  <c r="G67" i="34"/>
  <c r="I20" i="43"/>
  <c r="K4" i="22"/>
  <c r="J52" i="22"/>
</calcChain>
</file>

<file path=xl/sharedStrings.xml><?xml version="1.0" encoding="utf-8"?>
<sst xmlns="http://schemas.openxmlformats.org/spreadsheetml/2006/main" count="3349" uniqueCount="978">
  <si>
    <t>Objets personnels, vêtements</t>
  </si>
  <si>
    <t>Instruments de musique</t>
  </si>
  <si>
    <t>Appareillage, ustensiles, objets, linge de type domestique (usage professionnel)</t>
  </si>
  <si>
    <t xml:space="preserve">Autres équipements de bureau et personnels, matériel de sport, armes connus du groupe 17 mais non listés ci-dessus </t>
  </si>
  <si>
    <t>Organismes vivants et êtres humains - Non précisé</t>
  </si>
  <si>
    <t>Arbres, plantes, cultures</t>
  </si>
  <si>
    <t>Animaux - domestiques et d'élevage</t>
  </si>
  <si>
    <t>Animaux - sauvages, insectes, serpents</t>
  </si>
  <si>
    <t>Micro-organismes</t>
  </si>
  <si>
    <t>Agents infectieux viraux</t>
  </si>
  <si>
    <t>Humains</t>
  </si>
  <si>
    <t xml:space="preserve">Autres organismes vivants connus du groupe 18 mais non listés ci-dessus </t>
  </si>
  <si>
    <t>% total</t>
  </si>
  <si>
    <t>Collision avec un objet y compris les véhicules - collision avec une personne (la victime est en mouvement)</t>
  </si>
  <si>
    <t>Autre Contact - Modalité de la blessure connu du groupe 40 mais non listé ci-dessus</t>
  </si>
  <si>
    <t>Contact avec Agent matériel coupant, pointu, dur, rugueux - Non précisé</t>
  </si>
  <si>
    <t>Contact avec Agent matériel coupant (couteau, lame)</t>
  </si>
  <si>
    <t>Contact avec Agent matériel pointu (clou, outil acéré)</t>
  </si>
  <si>
    <t>Contact avec Agent matériel dur ou rugueux</t>
  </si>
  <si>
    <t>Autre Contact - Modalité de la blessure connu du groupe 50 mais non listé ci-dessus</t>
  </si>
  <si>
    <t>Coincement, écrasement, etc. - Non précisé</t>
  </si>
  <si>
    <t>Coincement, écrasement - dans</t>
  </si>
  <si>
    <t>Coincement, écrasement - sous</t>
  </si>
  <si>
    <t>Coincement, écrasement - entre</t>
  </si>
  <si>
    <t>Arrachement, sectionnement d'un membre, d'une main, d'un doigt</t>
  </si>
  <si>
    <t>Autre Contact - Modalité de la blessure connu du groupe 60 mais non listé ci-dessus</t>
  </si>
  <si>
    <t>Contrainte physique du corps, contrainte psychique - Non précisé</t>
  </si>
  <si>
    <t>Contrainte physique - sur le système musculo-squelettique</t>
  </si>
  <si>
    <t>Contrainte physique - causée par des radiations, par le bruit, la lumière, la pression</t>
  </si>
  <si>
    <t>Contrainte psychique, choc mental</t>
  </si>
  <si>
    <t>Autre Contact - Modalité de la blessure connu du groupe 70 mais non listé ci-dessus</t>
  </si>
  <si>
    <t>Morsure, coup de pied, etc., (animal ou humain) - Non précisé</t>
  </si>
  <si>
    <t>Morsure par</t>
  </si>
  <si>
    <t>Piqûre par un insecte, un poisson</t>
  </si>
  <si>
    <t>Coup, coup de pied, coup de tête, étranglement</t>
  </si>
  <si>
    <t>Autre Contact - Modalité de la blessure connu du groupe 80 mais non listé ci-dessus</t>
  </si>
  <si>
    <t>Autre Contact - Modalité de la blessure non listé dans cette classification</t>
  </si>
  <si>
    <t>Inconnus / Pas d'information</t>
  </si>
  <si>
    <t xml:space="preserve">Bâtiments, constructions, surfaces – en hauteur (intérieur ou extérieur) </t>
  </si>
  <si>
    <t>Organismes vivants et êtres humains</t>
  </si>
  <si>
    <t>Situation du dossier</t>
  </si>
  <si>
    <t>Accepté</t>
  </si>
  <si>
    <t>Refusé</t>
  </si>
  <si>
    <t>50 59 ans</t>
  </si>
  <si>
    <t xml:space="preserve">Nature de la blessure </t>
  </si>
  <si>
    <t>Codes SEAT
SAO code</t>
  </si>
  <si>
    <t>Phénomènes physiques et éléments naturels – Non précisé</t>
  </si>
  <si>
    <t>Pas d'agent matériel</t>
  </si>
  <si>
    <t>Autre situation connue du groupe 00 mais non listée ci-dessus</t>
  </si>
  <si>
    <t>Bâtiments, constructions, surfaces – à niveau (intérieur ou extérieur, fixes ou mobiles, temporaires ou non) – Non précisé</t>
  </si>
  <si>
    <t>Éléments de bâtiments, de constructions - portes, murs, cloisons … et obstacles par destination (fenêtres, baies vitrées, …)</t>
  </si>
  <si>
    <t xml:space="preserve">Surfaces ou circulation à niveau - sols (intérieur ou extérieur, terrains agricoles, terrains de sport, sols glissants, sols encombrés, planche à clous, …) </t>
  </si>
  <si>
    <t>Surfaces ou circulation à niveau - flottantes</t>
  </si>
  <si>
    <t xml:space="preserve">Autres bâtiments, constructions, surfaces à niveau connus du groupe 01 mais non listés ci-dessus </t>
  </si>
  <si>
    <t>Bâtiments, constructions, surfaces – en hauteur (intérieur ou extérieur) - Non précisé</t>
  </si>
  <si>
    <t>Parties de bâtiment en hauteur - fixes (toitures, terrasses, ouvertures, escaliers, quais)</t>
  </si>
  <si>
    <t>Constructions, surfaces en hauteur - fixes (comprend les passerelles, échelles fixes, pylônes)</t>
  </si>
  <si>
    <t>Constructions, surfaces en hauteur - mobiles (comprend échafaudages roulant, échelles mobiles, nacelle, plate-forme élévatrice)</t>
  </si>
  <si>
    <t>Constructions, surfaces en hauteur - temporaires (comprend les échafaudages temporaires, harnais, balançoires)</t>
  </si>
  <si>
    <t>Constructions, surfaces en hauteur - flottantes (comprend les plates-formes de forage, les échafaudages sur barges)</t>
  </si>
  <si>
    <t xml:space="preserve">Autres bâtiments, constructions, surfaces en hauteur connus du groupe 02 mais non listés ci-dessus </t>
  </si>
  <si>
    <t>Outils à main, non motorisés - Non précisé</t>
  </si>
  <si>
    <t>Outils à main non motorisés - pour scier</t>
  </si>
  <si>
    <t>Outils à main non motorisés - pour couper, séparer (comprend ciseaux, cisailles, sécateurs)</t>
  </si>
  <si>
    <t>Outils à main non motorisés - pour tailler, mortaiser, ciseler, rogner, tondre</t>
  </si>
  <si>
    <t>Outils à main non motorisés - pour gratter, polir, poncer</t>
  </si>
  <si>
    <t>Outils à main non motorisés - pour percer, tourner, visser</t>
  </si>
  <si>
    <t>Outils à main non motorisés - pour clouer, riveter, agrafer</t>
  </si>
  <si>
    <t>Outils à main non motorisés - pour coudre, tricoter</t>
  </si>
  <si>
    <t>Outils à main non motorisés - pour souder, coller</t>
  </si>
  <si>
    <t>Outils à main non motorisés - pour extraction de matériaux et travail du sol (comprend les outils agricoles)</t>
  </si>
  <si>
    <t>Outils à main non motorisés - pour cirer, lubrifier, laver, nettoyer</t>
  </si>
  <si>
    <t>Outils à main non motorisés - pour peindre</t>
  </si>
  <si>
    <t>Outils à main non motorisés - pour maintenir, saisir</t>
  </si>
  <si>
    <t>Outils à main non motorisés - pour travaux de cuisine (sauf couteaux)</t>
  </si>
  <si>
    <t>Outils à main non motorisés - pour travaux médicaux et chirurgicaux - piquants, coupants</t>
  </si>
  <si>
    <t>Outils à main non motorisés - pour travaux médicaux et chirurgicaux - non coupants, autres</t>
  </si>
  <si>
    <t xml:space="preserve">Autres outils à main non motorisés connus du groupe 06 mais non listés ci-dessus </t>
  </si>
  <si>
    <t>02</t>
  </si>
  <si>
    <t>06</t>
  </si>
  <si>
    <t>Bâtiments, constructions, surfaces – en hauteur (intérieur ou extérieur)</t>
  </si>
  <si>
    <t xml:space="preserve">Outils à main – sans précision sur la motorisation </t>
  </si>
  <si>
    <t>Machines et équipements - portables ou mobiles</t>
  </si>
  <si>
    <t>Autres véhicules de  transport</t>
  </si>
  <si>
    <t xml:space="preserve">Matériaux, objets, produits, éléments constitutifs de machines, bris, poussières </t>
  </si>
  <si>
    <t>00.00</t>
  </si>
  <si>
    <t>01.00</t>
  </si>
  <si>
    <t>02.00</t>
  </si>
  <si>
    <t>03.00</t>
  </si>
  <si>
    <t>04.00</t>
  </si>
  <si>
    <t>05.00</t>
  </si>
  <si>
    <t>06.00</t>
  </si>
  <si>
    <t>07.00</t>
  </si>
  <si>
    <t>08.00</t>
  </si>
  <si>
    <t>09.00</t>
  </si>
  <si>
    <t>10.00</t>
  </si>
  <si>
    <t>11.00</t>
  </si>
  <si>
    <t>12.00</t>
  </si>
  <si>
    <t>00.01</t>
  </si>
  <si>
    <t>00.02</t>
  </si>
  <si>
    <t>00.99</t>
  </si>
  <si>
    <t>01.01</t>
  </si>
  <si>
    <t>01.02</t>
  </si>
  <si>
    <t>01.03</t>
  </si>
  <si>
    <t>01.99</t>
  </si>
  <si>
    <t>02.01</t>
  </si>
  <si>
    <t>02.02</t>
  </si>
  <si>
    <t>02.03</t>
  </si>
  <si>
    <t>02.04</t>
  </si>
  <si>
    <t>02.05</t>
  </si>
  <si>
    <t>02.99</t>
  </si>
  <si>
    <t>06.01</t>
  </si>
  <si>
    <t>06.02</t>
  </si>
  <si>
    <t>06.03</t>
  </si>
  <si>
    <t>06.04</t>
  </si>
  <si>
    <t>06.05</t>
  </si>
  <si>
    <t>06.06</t>
  </si>
  <si>
    <t>06.07</t>
  </si>
  <si>
    <t>06.08</t>
  </si>
  <si>
    <t>06.09</t>
  </si>
  <si>
    <t>06.10</t>
  </si>
  <si>
    <t>06.11</t>
  </si>
  <si>
    <t>06.12</t>
  </si>
  <si>
    <t>06.13</t>
  </si>
  <si>
    <t>06.14</t>
  </si>
  <si>
    <t>06.15</t>
  </si>
  <si>
    <t>06.99</t>
  </si>
  <si>
    <t>12.01</t>
  </si>
  <si>
    <t>12.02</t>
  </si>
  <si>
    <t>12.03</t>
  </si>
  <si>
    <t>12.04</t>
  </si>
  <si>
    <t>12.99</t>
  </si>
  <si>
    <t>14.01</t>
  </si>
  <si>
    <t>14.02</t>
  </si>
  <si>
    <t>14.03</t>
  </si>
  <si>
    <t>14.04</t>
  </si>
  <si>
    <t>14.05</t>
  </si>
  <si>
    <t>14.06</t>
  </si>
  <si>
    <t>14.07</t>
  </si>
  <si>
    <t>14.08</t>
  </si>
  <si>
    <t>14.09</t>
  </si>
  <si>
    <t>14.10</t>
  </si>
  <si>
    <t>14.11</t>
  </si>
  <si>
    <t>14.12</t>
  </si>
  <si>
    <t>14.99</t>
  </si>
  <si>
    <t>17.01</t>
  </si>
  <si>
    <t>17.02</t>
  </si>
  <si>
    <t>17.03</t>
  </si>
  <si>
    <t>17.04</t>
  </si>
  <si>
    <t>17.05</t>
  </si>
  <si>
    <t>17.06</t>
  </si>
  <si>
    <t>17.07</t>
  </si>
  <si>
    <t>17.08</t>
  </si>
  <si>
    <t>17.99</t>
  </si>
  <si>
    <t>18.01</t>
  </si>
  <si>
    <t>18.02</t>
  </si>
  <si>
    <t>18.03</t>
  </si>
  <si>
    <t>18.04</t>
  </si>
  <si>
    <t>18.05</t>
  </si>
  <si>
    <t>18.06</t>
  </si>
  <si>
    <t>18.99</t>
  </si>
  <si>
    <t>20.01</t>
  </si>
  <si>
    <t>20.02</t>
  </si>
  <si>
    <t>20.99</t>
  </si>
  <si>
    <t>13.00</t>
  </si>
  <si>
    <t>14.00</t>
  </si>
  <si>
    <t>15.00</t>
  </si>
  <si>
    <t>16.00</t>
  </si>
  <si>
    <t>17.00</t>
  </si>
  <si>
    <t>18.00</t>
  </si>
  <si>
    <t>19.00</t>
  </si>
  <si>
    <t>20.00</t>
  </si>
  <si>
    <t>99.00</t>
  </si>
  <si>
    <t xml:space="preserve">Bâtiments, constructions, surfaces - à niveau (intérieur ou extérieur, fixes ou mobiles, temporaires ou non) </t>
  </si>
  <si>
    <t>Outils à main, non motorisés</t>
  </si>
  <si>
    <t xml:space="preserve">Organismes vivants et êtres humains </t>
  </si>
  <si>
    <t>Équipements de bureau et personnels, matériel de sport, armes, appareillage domestique</t>
  </si>
  <si>
    <t>Contact - modalité blessure</t>
  </si>
  <si>
    <t>Codes SEAT</t>
  </si>
  <si>
    <t>Déviation</t>
  </si>
  <si>
    <t>Pas d'information</t>
  </si>
  <si>
    <t>Déviation par problème électrique, explosion, feu - Non précisé</t>
  </si>
  <si>
    <t>Problème électrique par défaillance dans l'installation - entraînant un contact indirect</t>
  </si>
  <si>
    <t>Problème électrique - entraînant un contact direct</t>
  </si>
  <si>
    <t>Explosion</t>
  </si>
  <si>
    <t>Incendie, embrasement</t>
  </si>
  <si>
    <t>Autre Déviation connue du groupe 10 mais non listée ci-dessus</t>
  </si>
  <si>
    <t>Déviation par débordement, renversement, fuite, écoulement, vaporisation, dégagement - Non précisé</t>
  </si>
  <si>
    <t>A l'état de solide - débordement, renversement</t>
  </si>
  <si>
    <t>A l'état de liquide - fuite, suintement, écoulement, éclaboussure, aspersion</t>
  </si>
  <si>
    <t>A l'état gazeux - vaporisation, formation d'aérosol, formation de gaz</t>
  </si>
  <si>
    <t>Pulvérulent - génération de fumée, émission de poussières, particules</t>
  </si>
  <si>
    <t>Autre Déviation connue du groupe 20 mais non listée ci-dessus</t>
  </si>
  <si>
    <t>Rupture, bris, éclatement, glissade, chute, effondrement d'Agent matériel - Non précisé</t>
  </si>
  <si>
    <t>Rupture de matériel, aux joints, aux connexions</t>
  </si>
  <si>
    <t>Rupture, éclatement, causant des éclats (bois, verre, métal, pierre, plastique, autres)</t>
  </si>
  <si>
    <t>Glissade, chute, effondrement d'Agent matériel - supérieur (tombant sur la victime)</t>
  </si>
  <si>
    <t>Glissade, chute, effondrement d'Agent matériel - inférieur (entraînant la victime)</t>
  </si>
  <si>
    <t>Glissade, chute, effondrement d'Agent matériel - de plain-pied</t>
  </si>
  <si>
    <t>Autre Déviation connue du groupe 30 mais non listée ci-dessus</t>
  </si>
  <si>
    <t>Perte, totale ou partielle, de contrôle de machine, moyen de transport - équipement de manutention, outil à main, objet, animal - Non précisé</t>
  </si>
  <si>
    <t>Perte, totale ou partielle, de contrôle - de machine (y compris le démarrage intempestif) ainsi que de la matière travaillée par la machine</t>
  </si>
  <si>
    <t>Perte, totale ou partielle, de contrôle de moyen de transport - d'équipement de manutention (motorisé ou non)</t>
  </si>
  <si>
    <t>Perte, totale ou partielle, de contrôle d'outil à main (motorisé ou non) ainsi que de la matière travaillée par l'outil</t>
  </si>
  <si>
    <t>Perte, totale ou partielle, de contrôle d'objet (porté, déplacé, manipulé, etc.)</t>
  </si>
  <si>
    <t>Perte, totale ou partielle, de contrôle d'animal</t>
  </si>
  <si>
    <t>Autre Déviation connue du groupe 40 mais non listée ci-dessus</t>
  </si>
  <si>
    <t>Glissade ou trébuchement avec chute, chute de personne - Non précisé</t>
  </si>
  <si>
    <t>Chute de personne - de hauteur</t>
  </si>
  <si>
    <t>Glissade ou trébuchement avec chute, chute de personne - de plain-pied</t>
  </si>
  <si>
    <t>Autre Déviation connue du groupe 50 mais non listée ci-dessus</t>
  </si>
  <si>
    <t>Mouvement du corps sans contrainte physique (conduisant généralement à une blessure externe) - Non précisé</t>
  </si>
  <si>
    <t>En marchant sur un objet coupant</t>
  </si>
  <si>
    <t>En s'agenouillant, s'asseyant, s'appuyant contre</t>
  </si>
  <si>
    <t>En étant attrapé, entraîné, par quelque chose ou par son élan</t>
  </si>
  <si>
    <t>Mouvements non coordonnés, gestes intempestifs, inopportuns</t>
  </si>
  <si>
    <t>Autre Déviation connue du groupe 60 mais non listée ci-dessus</t>
  </si>
  <si>
    <t>Mouvement du corps sous ou avec contrainte physique (conduisant généralement à une blessure interne) - Non précisé</t>
  </si>
  <si>
    <t>En soulevant, en portant, en se levant</t>
  </si>
  <si>
    <t>En poussant, en tractant</t>
  </si>
  <si>
    <t>En déposant, en se baissant</t>
  </si>
  <si>
    <t>En torsion, en rotation, en se tournant</t>
  </si>
  <si>
    <t>En marchant lourdement, faux pas, glissade - sans chute</t>
  </si>
  <si>
    <t>Autre Déviation connue du groupe 70 mais non listée ci-dessus</t>
  </si>
  <si>
    <t>Surprise, frayeur, violence, agression, menace, présence - Non précisé</t>
  </si>
  <si>
    <t>Surprise, frayeur</t>
  </si>
  <si>
    <t>Violence, agression, menace entre membres de l'entreprise soumis à l'autorité de l'employeur</t>
  </si>
  <si>
    <t>Violence, agression, menace - provenant de personnes externes à l'entreprise envers les victimes dans le cadre de leur fonction (attaque de banque, chauffeurs de bus, etc.)</t>
  </si>
  <si>
    <t>Agression, bousculade - par animal</t>
  </si>
  <si>
    <t>Présence de la victime ou d'un tiers créant en soi un danger pour elle/lui-même et le cas échéant pour autrui</t>
  </si>
  <si>
    <t>Autre Déviation connue du groupe 80 mais non listée ci-dessus</t>
  </si>
  <si>
    <t>Autre Déviation non listée dans cette classification.</t>
  </si>
  <si>
    <t>Agent matériel lié à la déviation</t>
  </si>
  <si>
    <t>Pas d’agent matériel ou pas d’information</t>
  </si>
  <si>
    <t>Autres agents matériels non listés dans cette classification</t>
  </si>
  <si>
    <t>Bâtiments, constructions, surfaces – en profondeur (intérieur ou extérieur)</t>
  </si>
  <si>
    <t xml:space="preserve">Dispositifs de distribution de matière, d’alimentation, canalisations </t>
  </si>
  <si>
    <t xml:space="preserve">Moteurs, dispositifs de  transmission et de stockage d’énergie </t>
  </si>
  <si>
    <t xml:space="preserve">Outils à main, non motorisés </t>
  </si>
  <si>
    <t>Outils tenus ou guidés à la main, mécaniques</t>
  </si>
  <si>
    <t>Outils à main - sans précision sur la motorisation</t>
  </si>
  <si>
    <t xml:space="preserve">Machines et équipements - portables ou mobiles </t>
  </si>
  <si>
    <t xml:space="preserve">Machines et équipements - fixes </t>
  </si>
  <si>
    <t>Dispositifs de convoyage, de transport et de stockage</t>
  </si>
  <si>
    <t>Véhicules terrestres</t>
  </si>
  <si>
    <t xml:space="preserve">Autres véhicules de transport </t>
  </si>
  <si>
    <t xml:space="preserve">Matériaux, objets, produits, éléments constitutifs de machine - bris, poussières </t>
  </si>
  <si>
    <t xml:space="preserve">Substances chimiques, explosives, radioactives, biologiques </t>
  </si>
  <si>
    <t xml:space="preserve">Dispositifs et équipements de sécurité </t>
  </si>
  <si>
    <t xml:space="preserve">Équipements de bureau et personnels, matériel de sport, armes, appareillage domestique </t>
  </si>
  <si>
    <t xml:space="preserve">Déchets en vrac </t>
  </si>
  <si>
    <t xml:space="preserve">Phénomènes physiques et éléments naturels </t>
  </si>
  <si>
    <t>CSS : cas sans suites,  IT : incapacité temporaire,  IP : incapacité permanente prévue</t>
  </si>
  <si>
    <t>Contact-modalité blessure</t>
  </si>
  <si>
    <t>Contact avec courant électrique, température, substance dangereuse - Non précisé</t>
  </si>
  <si>
    <t>Contact indirect avec un arc électrique, foudre (passif)</t>
  </si>
  <si>
    <t>Contact direct avec l'électricité, recevoir une décharge électrique dans le corps</t>
  </si>
  <si>
    <t>Contact avec flamme nue ou objet, environnement - chaud ou en feu</t>
  </si>
  <si>
    <t>Contact avec objet, environnement - froid ou glacé</t>
  </si>
  <si>
    <t>Contact avec des substances dangereuses - via nez, bouche, par inhalation de</t>
  </si>
  <si>
    <t>Contact avec des substances dangereuses - sur ou au travers de la peau et des yeux</t>
  </si>
  <si>
    <t>Contact avec des substances dangereuses - via le système digestif en avalant, mangeant</t>
  </si>
  <si>
    <t>Autre Contact - Modalité de la blessure connu du groupe 10 mais non listé ci-dessus</t>
  </si>
  <si>
    <t>Noyade, ensevelissement, enveloppement - Non précisé</t>
  </si>
  <si>
    <t>Noyade dans liquide</t>
  </si>
  <si>
    <t>Ensevelissement sous solide</t>
  </si>
  <si>
    <t>Enveloppement par, entouré de gaz ou de particules en suspension</t>
  </si>
  <si>
    <t>Autre Contact - Modalité de la blessure connu du groupe 20 mais non listé ci-dessus</t>
  </si>
  <si>
    <t>Écrasement en mouvement vertical ou horizontal sur, contre un objet immobile (la victime est en mouvement) - Non précisé</t>
  </si>
  <si>
    <t>Mouvement vertical, écrasement sur, contre (résultat d'une chute)</t>
  </si>
  <si>
    <t>Mouvement horizontal, écrasement sur, contre</t>
  </si>
  <si>
    <t>Autre Contact - Modalité de la blessure connu du groupe 30 mais non listé ci-dessus</t>
  </si>
  <si>
    <t>Heurt par objet en mouvement, collision avec - Non précisé</t>
  </si>
  <si>
    <t>Heurt - par objet projeté</t>
  </si>
  <si>
    <t>Heurt - par objet qui chute</t>
  </si>
  <si>
    <t>Heurt - par objet en balancement</t>
  </si>
  <si>
    <t>Heurt par objet y compris les véhicules - en rotation, mouvement, déplacement</t>
  </si>
  <si>
    <t>Genre de la victime</t>
  </si>
  <si>
    <t>Hommes</t>
  </si>
  <si>
    <t>Femmes</t>
  </si>
  <si>
    <t>Âge de la victime</t>
  </si>
  <si>
    <t>15-19 ans</t>
  </si>
  <si>
    <t>20-29 ans</t>
  </si>
  <si>
    <t>30-39 ans</t>
  </si>
  <si>
    <t>40-49 ans</t>
  </si>
  <si>
    <t>Inconnu</t>
  </si>
  <si>
    <t>60 ans et plus</t>
  </si>
  <si>
    <t>Catégorie professionnelle</t>
  </si>
  <si>
    <t>Agent définitif</t>
  </si>
  <si>
    <t>Contractuel</t>
  </si>
  <si>
    <t>Stagiaire</t>
  </si>
  <si>
    <t>Autre</t>
  </si>
  <si>
    <t>Membres de l'exécutif et des corps législatifs</t>
  </si>
  <si>
    <t>Cadres supérieurs de l'administration publique</t>
  </si>
  <si>
    <t>Dirigeants et cadres supérieurs d'organisations spécialisées</t>
  </si>
  <si>
    <t>Directeurs</t>
  </si>
  <si>
    <t>Cadres de direction, production et opérations</t>
  </si>
  <si>
    <t>Autres cadres de direction</t>
  </si>
  <si>
    <t>Dirigeants et gérants</t>
  </si>
  <si>
    <t>Physiciens, chimistes et assimilés</t>
  </si>
  <si>
    <t>Mathématiciens, statisticien et assimilés</t>
  </si>
  <si>
    <t>Spécialistes de l'informatique</t>
  </si>
  <si>
    <t>Architectes, ingénieurs et assimilés</t>
  </si>
  <si>
    <t>Spécialistes des sciences de la vie</t>
  </si>
  <si>
    <t>Médecins et assimilés ( à l'exception des cadres infirmiers )</t>
  </si>
  <si>
    <t>Cadres infirmiers et sages-femmes</t>
  </si>
  <si>
    <t>Professeurs d'université et d'établissements d'enseignement supérieur</t>
  </si>
  <si>
    <t>Professeurs de l'enseignement secondaire</t>
  </si>
  <si>
    <t>Instituteurs de l'enseignement primaire et préprimaire</t>
  </si>
  <si>
    <t>Enseignants spécialisés dans l'éducation des handicapés</t>
  </si>
  <si>
    <t>Autres spécialistes de l'enseignement</t>
  </si>
  <si>
    <t>Spécialistes des fonctions administratives et commerciales des entreprises</t>
  </si>
  <si>
    <t>Juristes</t>
  </si>
  <si>
    <t>Archivistes, bibliothécaires, documentalistes et assimilés</t>
  </si>
  <si>
    <t>Spécialistes des sciences sociales et humaines</t>
  </si>
  <si>
    <t>Ecrivains et artistes créateurs et exécutants</t>
  </si>
  <si>
    <t>Membres du clergé</t>
  </si>
  <si>
    <t>Techniciens des sciences physiques et techniques</t>
  </si>
  <si>
    <t>Pupitreurs et autres opérateurs de matériels informatiques</t>
  </si>
  <si>
    <t>Techniciens d'appareils optiques et électroniques</t>
  </si>
  <si>
    <t>Techniciens des moyens de transport maritime et aérien</t>
  </si>
  <si>
    <t>Inspecteurs d'immeubles, de sécurité, d'hygiène et de qualité</t>
  </si>
  <si>
    <t>Techniciens et travailleurs assimilés des sciences de la vie et de la santé</t>
  </si>
  <si>
    <t>Professions intermédiaires de la médecine moderne (excepté pers. infirmier)</t>
  </si>
  <si>
    <t>Personnel infirmier et sages-femmes ( niveau intermédiaire )</t>
  </si>
  <si>
    <t>Praticiens de la médecine traditionnelle et guérisseurs</t>
  </si>
  <si>
    <t>Vendeurs et démonstrateurs en magasin</t>
  </si>
  <si>
    <t>50-59 ans</t>
  </si>
  <si>
    <t>Codes CITP</t>
  </si>
  <si>
    <t>Activités artistiques, récréatives et de loisirs</t>
  </si>
  <si>
    <t>Administration publique communale, sauf Centres Publics d'Action Sociale (C.P.A.S.) (1)</t>
  </si>
  <si>
    <t>Centres Publics d'Action Sociale (C.P.A.S.) (1)</t>
  </si>
  <si>
    <t>Conduct. machines fabrication de denrées alimentaires et de produits connexes</t>
  </si>
  <si>
    <t>% du groupe</t>
  </si>
  <si>
    <t>03</t>
  </si>
  <si>
    <t>04</t>
  </si>
  <si>
    <t>05</t>
  </si>
  <si>
    <t xml:space="preserve">Bâtiments, constructions, surfaces – en profondeur (intérieur ou extérieur) </t>
  </si>
  <si>
    <t xml:space="preserve">Moteurs, dispositifs de transmission et de stockage d’énergie </t>
  </si>
  <si>
    <t>07</t>
  </si>
  <si>
    <t>08</t>
  </si>
  <si>
    <t>09</t>
  </si>
  <si>
    <t xml:space="preserve">Outils tenus ou guidés à la main, mécaniques </t>
  </si>
  <si>
    <t>Outils à main – sans précision sur la motorisation</t>
  </si>
  <si>
    <t xml:space="preserve">Dispositifs de convoyage, de transport et de stockage </t>
  </si>
  <si>
    <t xml:space="preserve">Autres véhicules de  transport </t>
  </si>
  <si>
    <t>Substances chimiques, explosives, radioactives, biologiques</t>
  </si>
  <si>
    <t>Dispositifs et équipements de sécurité</t>
  </si>
  <si>
    <t>Déchets en vrac</t>
  </si>
  <si>
    <t>* Les codes à 2 positions sont uniquement montrés à condition que le groupe représente 5% des accidents au moins.</t>
  </si>
  <si>
    <t>(1) Les chiffres presentés sont une surestimation pour le Nace en question, vu qu'il ne s'agit pas uniquement de tâches purement administratives, mais également des tâches sur des plans comme l'action sociale (Nace 87-88) et les activités artistiques, récréatives et de loisirs (Nace 90-93).</t>
  </si>
  <si>
    <t>Nace</t>
  </si>
  <si>
    <t>N total</t>
  </si>
  <si>
    <t>N chemin du travail</t>
  </si>
  <si>
    <t>N lieu de travail</t>
  </si>
  <si>
    <t>% lieu de travail</t>
  </si>
  <si>
    <t>Total</t>
  </si>
  <si>
    <t>Activités des agences de placement de main-d'oeuvre</t>
  </si>
  <si>
    <t>Administration publique et défense; sécurité sociale obligatoire</t>
  </si>
  <si>
    <t>Administration générale, économique et sociale</t>
  </si>
  <si>
    <t>Administration publique générale</t>
  </si>
  <si>
    <t>Administration publique fédérale</t>
  </si>
  <si>
    <t>Administration publique communautaire et régionale</t>
  </si>
  <si>
    <t>Administration publique provinciale</t>
  </si>
  <si>
    <t>Autre administration publique générale</t>
  </si>
  <si>
    <t>Administration publique (tutelle) de la santé, de la formation, de la culture et des autres services sociaux, à l'exclusion de la sécurité sociale</t>
  </si>
  <si>
    <t>Administration publique (tutelle) des activités économiques</t>
  </si>
  <si>
    <t>Services de prérogative publique</t>
  </si>
  <si>
    <t>Affaires étrangères</t>
  </si>
  <si>
    <t>Justice</t>
  </si>
  <si>
    <t>Tribunaux</t>
  </si>
  <si>
    <t>Etablissements pénitentiaires</t>
  </si>
  <si>
    <t>Activités d'ordre public et de sécurité civile</t>
  </si>
  <si>
    <t>Police fédérale</t>
  </si>
  <si>
    <t>Police locale</t>
  </si>
  <si>
    <t>Autres activités d'ordre public et de sécurité civile</t>
  </si>
  <si>
    <t>Services du feu</t>
  </si>
  <si>
    <t>Sécurité sociale obligatoire, à l'exclusion des mutuelles</t>
  </si>
  <si>
    <t>Enseignement</t>
  </si>
  <si>
    <t>Enseignement maternel</t>
  </si>
  <si>
    <t>Enseignement maternel ordinaire communautaire</t>
  </si>
  <si>
    <t>Enseignement maternel ordinaire provincial subventionné</t>
  </si>
  <si>
    <t>Enseignement maternel ordinaire communal subventionné</t>
  </si>
  <si>
    <t>Enseignement maternel ordinaire libre subventionné</t>
  </si>
  <si>
    <t>Enseignement maternel spécialisé organisé par les pouvoirs publics</t>
  </si>
  <si>
    <t>Enseignement maternel spécialisé libre subventionné</t>
  </si>
  <si>
    <t>Enseignement maternel n.c.a.</t>
  </si>
  <si>
    <t>Enseignement primaire</t>
  </si>
  <si>
    <t>Enseignement primaire ordinaire communautaire</t>
  </si>
  <si>
    <t>Enseignement primaire ordinaire provincial subventionné</t>
  </si>
  <si>
    <t>Enseignement primaire ordinaire communal subventionné</t>
  </si>
  <si>
    <t>Enseignement primaire ordinaire libre subventionné</t>
  </si>
  <si>
    <t>Enseignement primaire spécialisé organisé par les pouvoirs publics</t>
  </si>
  <si>
    <t>Enseignement primaire spécialisé libre subventionné</t>
  </si>
  <si>
    <t>Alphabétisation des adultes</t>
  </si>
  <si>
    <t>Enseignement primaire ordinaire n.c.a.</t>
  </si>
  <si>
    <t>Enseignement secondaire</t>
  </si>
  <si>
    <t>Enseignement secondaire général ordinaire communautaire</t>
  </si>
  <si>
    <t>Enseignement secondaire général ordinaire provincial subventionné</t>
  </si>
  <si>
    <t>Enseignement secondaire général ordinaire communal subventionné</t>
  </si>
  <si>
    <t>Enseignement secondaire général ordinaire libre subventionné</t>
  </si>
  <si>
    <t xml:space="preserve">Enseignement secondaire ordinaire général n.c.a. </t>
  </si>
  <si>
    <t>Enseignement secondaire technique et professionnel ordinaire communautaire</t>
  </si>
  <si>
    <t>Enseignement secondaire technique et professionnel ordinaire provincial subventionné</t>
  </si>
  <si>
    <t>Enseignement secondaire technique et professionnel ordinaire communal subventionné</t>
  </si>
  <si>
    <t>Enseignement secondaire technique et professionnel ordinaire libre subventionné</t>
  </si>
  <si>
    <t>Enseignement secondaire spécialisé organisé par les pouvoirs publics</t>
  </si>
  <si>
    <t>Enseignement secondaire spécialisé libre subventionné</t>
  </si>
  <si>
    <t>Enseignement secondaire technique, professionnel et spécialisé n.c.a.</t>
  </si>
  <si>
    <t>Enseignement supérieur et post-secondaire non supérieur</t>
  </si>
  <si>
    <t>Enseignement post-secondaire non supérieur</t>
  </si>
  <si>
    <t>Enseignement supérieur organisé par les pouvoirs publics</t>
  </si>
  <si>
    <t>Enseignement supérieur libre subventionné</t>
  </si>
  <si>
    <t xml:space="preserve">Enseignement supérieur n.c.a. </t>
  </si>
  <si>
    <t>Autres activités d'enseignement</t>
  </si>
  <si>
    <t>Enseignement culturel</t>
  </si>
  <si>
    <t>Enseignement de promotion sociale</t>
  </si>
  <si>
    <t>Formation professionnelle</t>
  </si>
  <si>
    <t>Autres formes d'enseignement</t>
  </si>
  <si>
    <t>Activités de soutien à l'enseignement</t>
  </si>
  <si>
    <t>Activités des Centres Psycho-Médico-Sociaux (P.M.S.)</t>
  </si>
  <si>
    <t>Activités pour la santé humaine</t>
  </si>
  <si>
    <t>Activités des hôpitaux généraux, sauf hôpitaux gériatriques et spécialisés</t>
  </si>
  <si>
    <t>Activités des médecins spécialistes</t>
  </si>
  <si>
    <t>Transport ferroviaire de voyageurs autre qu'urbain et suburbain</t>
  </si>
  <si>
    <t>Activités de poste dans le cadre d'une obligation de service universel</t>
  </si>
  <si>
    <t>Production et distribution d'électricité, de gaz, de vapeur et d'air conditionné</t>
  </si>
  <si>
    <t>Captage, traitement et distribution d'eau</t>
  </si>
  <si>
    <t>Collecte, traitement et élimination des déchets; récupération</t>
  </si>
  <si>
    <t>Intitulé</t>
  </si>
  <si>
    <t>Type de travail</t>
  </si>
  <si>
    <t>Production, transformation, traitement, stockage - De tout type - Non précisé</t>
  </si>
  <si>
    <t>Production, transformation, traitement - de tout type</t>
  </si>
  <si>
    <t>Stockage - de tout type</t>
  </si>
  <si>
    <t>Autre Type de travail connu du groupe 10 non listé ci-dessus</t>
  </si>
  <si>
    <t>Terrassement, construction, entretien, démolition - Non précisé</t>
  </si>
  <si>
    <t>Terrassement</t>
  </si>
  <si>
    <t>Construction nouvelle - bâtiment</t>
  </si>
  <si>
    <t>Construction nouvelle - ouvrages d'art, infrastructure, routes, ponts, barrages, ports</t>
  </si>
  <si>
    <t>Rénovation, réparation, addition, entretien - de tout type de construction</t>
  </si>
  <si>
    <t>Démolition - de tout type de construction</t>
  </si>
  <si>
    <t>Autre Type de travail connu du groupe 20 mais non listé ci-dessus</t>
  </si>
  <si>
    <t>Tâche de type agricole, forestière, horticole, piscicole, avec des animaux vivants - Non précisé</t>
  </si>
  <si>
    <t>Tâche de type agricole - travaux du sol</t>
  </si>
  <si>
    <t>Tâche de type agricole - avec des végétaux, horticole</t>
  </si>
  <si>
    <t>Tâche de type agricole - sur/avec des animaux vivants</t>
  </si>
  <si>
    <t>Tâche de type forestier</t>
  </si>
  <si>
    <t>Tâche de type piscicole, pêche</t>
  </si>
  <si>
    <t>Autre Type de travail connu du groupe 30 mais non listé ci-dessus</t>
  </si>
  <si>
    <t>Tâche de service à l'entreprise et/ou à la personne humaine; travail intellectuel - Non précisé</t>
  </si>
  <si>
    <t>Tâche de service, soin, assistance, à la personne humaine</t>
  </si>
  <si>
    <t>Tâche intellectuelle - enseignement, formation, traitement de l'information, travail de bureau, d'organisation, de gestion</t>
  </si>
  <si>
    <t>Tâche commerciale - achat, vente, services associés</t>
  </si>
  <si>
    <t>Autre Type de travail connu du groupe 40 mais non listé ci-dessus</t>
  </si>
  <si>
    <t>Travaux connexes aux tâches codées en 10, 20, 30 et 40 - Non précisé</t>
  </si>
  <si>
    <t>Mise en place, préparation, installation, montage, désassemblage, démontage</t>
  </si>
  <si>
    <t>Maintenance, réparation, réglage, mise au point</t>
  </si>
  <si>
    <t>Nettoyage de locaux, de machines - industriel ou manuel</t>
  </si>
  <si>
    <t>Gestion des déchets, mise au rebut, traitement de déchets de toute nature</t>
  </si>
  <si>
    <t>Surveillance, inspection, de procédé de fabrication, de locaux, de moyens de transport, d'équipements - avec ou sans matériel de contrôle</t>
  </si>
  <si>
    <t>Autre Type de travail connu du groupe 50 mais non listé ci-dessus</t>
  </si>
  <si>
    <t>Circulation, activité sportive, artistique - Non précisé</t>
  </si>
  <si>
    <t>Circulation y compris dans les moyens de transport</t>
  </si>
  <si>
    <t>Activité sportive, artistique</t>
  </si>
  <si>
    <t>Autre Type de travail connu du groupe 60 mais non listé ci-dessus</t>
  </si>
  <si>
    <t>Suite de l'accident</t>
  </si>
  <si>
    <t xml:space="preserve">Suite de l'accident      
</t>
  </si>
  <si>
    <t>Autre Type de travail, non listé dans cette classification</t>
  </si>
  <si>
    <t>84.1</t>
  </si>
  <si>
    <t>84.11</t>
  </si>
  <si>
    <t>84.111</t>
  </si>
  <si>
    <t>84.112</t>
  </si>
  <si>
    <t>84.113</t>
  </si>
  <si>
    <t>84.115</t>
  </si>
  <si>
    <t>84.119</t>
  </si>
  <si>
    <t>84.120</t>
  </si>
  <si>
    <t>84.130</t>
  </si>
  <si>
    <t>84.2</t>
  </si>
  <si>
    <t>84.210</t>
  </si>
  <si>
    <t>84.23</t>
  </si>
  <si>
    <t>84.231</t>
  </si>
  <si>
    <t>84.232</t>
  </si>
  <si>
    <t>84.24</t>
  </si>
  <si>
    <t>84.241</t>
  </si>
  <si>
    <t>84.242</t>
  </si>
  <si>
    <t>84.250</t>
  </si>
  <si>
    <t>84.301</t>
  </si>
  <si>
    <t>85.1</t>
  </si>
  <si>
    <t>85.101</t>
  </si>
  <si>
    <t>85.103</t>
  </si>
  <si>
    <t>85.104</t>
  </si>
  <si>
    <t>85.106</t>
  </si>
  <si>
    <t>85.2</t>
  </si>
  <si>
    <t>85.201</t>
  </si>
  <si>
    <t>85.202</t>
  </si>
  <si>
    <t>85.203</t>
  </si>
  <si>
    <t>85.204</t>
  </si>
  <si>
    <t>85.205</t>
  </si>
  <si>
    <t>85.206</t>
  </si>
  <si>
    <t>85.207</t>
  </si>
  <si>
    <t>85.3</t>
  </si>
  <si>
    <t>85.311</t>
  </si>
  <si>
    <t>85.312</t>
  </si>
  <si>
    <t>85.313</t>
  </si>
  <si>
    <t>85.314</t>
  </si>
  <si>
    <t>85.321</t>
  </si>
  <si>
    <t>85.322</t>
  </si>
  <si>
    <t>85.323</t>
  </si>
  <si>
    <t>85.324</t>
  </si>
  <si>
    <t>85.325</t>
  </si>
  <si>
    <t>85.326</t>
  </si>
  <si>
    <t>85.329</t>
  </si>
  <si>
    <t>85.4</t>
  </si>
  <si>
    <t>85.410</t>
  </si>
  <si>
    <t>85.421</t>
  </si>
  <si>
    <t>85.422</t>
  </si>
  <si>
    <t>85.429</t>
  </si>
  <si>
    <t>85.5</t>
  </si>
  <si>
    <t>85.520</t>
  </si>
  <si>
    <t>85.591</t>
  </si>
  <si>
    <t>85.592</t>
  </si>
  <si>
    <t>85.599</t>
  </si>
  <si>
    <t>85.6</t>
  </si>
  <si>
    <t>85.601</t>
  </si>
  <si>
    <t>86.101</t>
  </si>
  <si>
    <t>86.220</t>
  </si>
  <si>
    <t>90-93</t>
  </si>
  <si>
    <t>53.100</t>
  </si>
  <si>
    <t>78.100</t>
  </si>
  <si>
    <t>TOTAAL</t>
  </si>
  <si>
    <t>N</t>
  </si>
  <si>
    <t>%</t>
  </si>
  <si>
    <t>00</t>
  </si>
  <si>
    <t>10</t>
  </si>
  <si>
    <t>11</t>
  </si>
  <si>
    <t>Professions intermédiaires de l'enseignement primaire</t>
  </si>
  <si>
    <t>Professions intermédiaires de l'enseignement préprimaire</t>
  </si>
  <si>
    <t>Professions intermédiaires de l'éducation des handicapés</t>
  </si>
  <si>
    <t>Autres professions intermédiaires de l'enseignement</t>
  </si>
  <si>
    <t>Professions intermédiaires des finances et de la vente</t>
  </si>
  <si>
    <t>Agents commerciaux et courtiers</t>
  </si>
  <si>
    <t>Professions intermédiaires de la gestion administrative</t>
  </si>
  <si>
    <t>Professions intermédiaires de l'admin. publique des douanes et impôts, e.a.</t>
  </si>
  <si>
    <t>Inspecteurs de la police judiciaire et détectives</t>
  </si>
  <si>
    <t>Professions intermédiaires du travail social</t>
  </si>
  <si>
    <t>Professions intermédiaires de la création artistique, du spectacle du sport</t>
  </si>
  <si>
    <t>Assistants laïcs des cultes</t>
  </si>
  <si>
    <t>Secrétaires et opérateurs sur clavier</t>
  </si>
  <si>
    <t>Employés des services comptables et financiers</t>
  </si>
  <si>
    <t>Employés d'approvisionnement, d'ordonnancement et des transports</t>
  </si>
  <si>
    <t>Employés de bibliothèque, de service du courrier et assimilés</t>
  </si>
  <si>
    <t>Autres employés de bureau</t>
  </si>
  <si>
    <t>Caissiers, guichetiers et assimilés</t>
  </si>
  <si>
    <t>Employés de réception et d'information de la clientèle</t>
  </si>
  <si>
    <t>Agents d'accompagnement et assimilés</t>
  </si>
  <si>
    <t>Intendants et personnel des services de restauration</t>
  </si>
  <si>
    <t>Personnel soignant et assimilé</t>
  </si>
  <si>
    <t>Autre personnel des services directs aux particuliers</t>
  </si>
  <si>
    <t>Personnel des services de protection et de sécurité</t>
  </si>
  <si>
    <t>Agriculteurs et ouvriers qualifiés des cultures destinées aux marchés</t>
  </si>
  <si>
    <t>Eleveurs et ouvriers qualifiés de l'élevage destiné aux marchés et assimil.</t>
  </si>
  <si>
    <t>Ouvriers qualifiés de polyculture et d'élevage destinés aux marchés et ass.</t>
  </si>
  <si>
    <t>Professions du forestage et assimilés</t>
  </si>
  <si>
    <t>Pêcheurs, chasseurs et trappeurs</t>
  </si>
  <si>
    <t>Agriculteurs et ouvriers de l'agriculture et de la pêche de subsistance</t>
  </si>
  <si>
    <t>Mineurs, carriers, boutefeux et tailleurs de pierre</t>
  </si>
  <si>
    <t>Ouvriers du bâtiment ( gros oeuvre ) et assimilés</t>
  </si>
  <si>
    <t>Ouvriers du bâtiment ( finitions ) et assimilés</t>
  </si>
  <si>
    <t>Ouvriers peintres, ravaleurs de façades et assimilés</t>
  </si>
  <si>
    <t>Soudeurs, tôliers-chaudronniers, monteurs de charpentes métalliques et ass.</t>
  </si>
  <si>
    <t>Forgerons, outilleurs et assimilés</t>
  </si>
  <si>
    <t>Mécaniciens et ajusteurs de machines</t>
  </si>
  <si>
    <t>Mécaniciens et ajusteurs d'appareils électriques et électroniques</t>
  </si>
  <si>
    <t>Mécaniciens de précision sur métaux et matériaux similaires</t>
  </si>
  <si>
    <t>Ouvriers des métiers d'artisanat bois, textile, cuir et matériaux similair.</t>
  </si>
  <si>
    <t>Artisans et ouvriers de l'imprimerie et assimilés</t>
  </si>
  <si>
    <t>Artisans et ouvriers de l'alimentation et assimilés</t>
  </si>
  <si>
    <t>Artisans et ouvriers du traitement du bois, ébénistes et assimilés</t>
  </si>
  <si>
    <t>Artisans et ouvriers des métiers du textile et de l'habillement e.a.</t>
  </si>
  <si>
    <t>Conducteurs d'installations de transformation des métaux</t>
  </si>
  <si>
    <t>Conducteurs d'installations de verrerie et de céramique et assimilés</t>
  </si>
  <si>
    <t>Conduct d'installations pour le travail du bois et la fabrication du papier</t>
  </si>
  <si>
    <t>Conducteurs d'installations de traitement chimique</t>
  </si>
  <si>
    <t>Conducteurs d'installations de production d'énergie et assimilés</t>
  </si>
  <si>
    <t>Conducteurs de machines à travailler les métaux et les produits minéraux</t>
  </si>
  <si>
    <t>Conducteurs de machines à bois</t>
  </si>
  <si>
    <t>Conduct. machines d'imprimerie, machines à relier et machines de papeterie</t>
  </si>
  <si>
    <t>Ouvriers de l'assemblage</t>
  </si>
  <si>
    <t>Autres conducteurs de machines et ouvriers de l'assemblage</t>
  </si>
  <si>
    <t>Conducteurs de locomotives et assimilés</t>
  </si>
  <si>
    <t>Conducteurs de véhicules à moteur</t>
  </si>
  <si>
    <t>Conducteurs de matériels mobiles agricoles et d'autres engins mobiles</t>
  </si>
  <si>
    <t>Matelots de pont et assimilés</t>
  </si>
  <si>
    <t>Vendeurs ambulants et assimilés</t>
  </si>
  <si>
    <t>Cireurs de chaussures et autres travailleurs des petits métiers des rues</t>
  </si>
  <si>
    <t>Aides de ménage et autres aides, nettoyeurs et blanchisseurs</t>
  </si>
  <si>
    <t>Personnel du service d'immeuble, laveurs de vitres et assimilés</t>
  </si>
  <si>
    <t>Messagers, porteurs, gardiens, portiers et assimilés</t>
  </si>
  <si>
    <t>Eboueurs et manoeuvres assimilés</t>
  </si>
  <si>
    <t>Manoeuvres de l'agriculture, de la pêche et assimilés</t>
  </si>
  <si>
    <t>Manoeuvres des mines, du bâtiment et des travaux publics</t>
  </si>
  <si>
    <t>Manoeuvres des industries manufacturières</t>
  </si>
  <si>
    <t>Manoeuvres des transports et manutentionnaires</t>
  </si>
  <si>
    <t>Profession de la victime</t>
  </si>
  <si>
    <t>Jour de la semaine</t>
  </si>
  <si>
    <t xml:space="preserve">Lundi </t>
  </si>
  <si>
    <t>Mardi</t>
  </si>
  <si>
    <t>Mercredi</t>
  </si>
  <si>
    <t>Jeudi</t>
  </si>
  <si>
    <t>Vendredi</t>
  </si>
  <si>
    <t>Samedi</t>
  </si>
  <si>
    <t>Dimanche</t>
  </si>
  <si>
    <t>Janvier</t>
  </si>
  <si>
    <t>Février</t>
  </si>
  <si>
    <t>Mars</t>
  </si>
  <si>
    <t>Avril</t>
  </si>
  <si>
    <t>Mai</t>
  </si>
  <si>
    <t>Juin</t>
  </si>
  <si>
    <t>Juillet</t>
  </si>
  <si>
    <t>Août</t>
  </si>
  <si>
    <t>Septembre</t>
  </si>
  <si>
    <t>Octobre</t>
  </si>
  <si>
    <t>Novembre</t>
  </si>
  <si>
    <t>Décembre</t>
  </si>
  <si>
    <t>Mois</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</si>
  <si>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</si>
  <si>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</si>
  <si>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</si>
  <si>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</si>
  <si>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</si>
  <si>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</si>
  <si>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</si>
  <si>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</si>
  <si>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</si>
  <si>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</si>
  <si>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</si>
  <si>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</si>
  <si>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</si>
  <si>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</si>
  <si>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Bateau</t>
  </si>
  <si>
    <t>Région et province</t>
  </si>
  <si>
    <t>Moins de 1 an</t>
  </si>
  <si>
    <t>de 1 à &lt; 5 ans</t>
  </si>
  <si>
    <t>de 5 à &lt; 10 ans</t>
  </si>
  <si>
    <t>de 10 à &lt; 20 ans</t>
  </si>
  <si>
    <t>de 20 à &lt; 30 ans</t>
  </si>
  <si>
    <t>30 ans et plus</t>
  </si>
  <si>
    <t>Ancienneté dans l'administration</t>
  </si>
  <si>
    <t>TOTAL</t>
  </si>
  <si>
    <t>Commentaires</t>
  </si>
  <si>
    <t>CSS : cas sans suites,  IT :  incapacité temporaire,  IP : incapacité permanente prévue</t>
  </si>
  <si>
    <t>CSS</t>
  </si>
  <si>
    <t>IT</t>
  </si>
  <si>
    <t>IP</t>
  </si>
  <si>
    <t>Mortels</t>
  </si>
  <si>
    <t>Nature de la blessure inconnue ou non précisée</t>
  </si>
  <si>
    <t>Plaies et blessures superficielles</t>
  </si>
  <si>
    <t>Blessures superficielles</t>
  </si>
  <si>
    <t>Plaies ouvertes</t>
  </si>
  <si>
    <t>Plaies avec pertes de substance</t>
  </si>
  <si>
    <t>Autres types de plaies et de blessures superficielles</t>
  </si>
  <si>
    <t>Fractures osseuses</t>
  </si>
  <si>
    <t>Fractures fermées</t>
  </si>
  <si>
    <t>Fractures ouvertes</t>
  </si>
  <si>
    <t>Autres types de fractures osseuses</t>
  </si>
  <si>
    <t>Luxations, entorses et foulures</t>
  </si>
  <si>
    <t>Luxations et sub-luxations</t>
  </si>
  <si>
    <t>Entorses et foulures</t>
  </si>
  <si>
    <t>Autres types de luxations, d'entorses et de foulures</t>
  </si>
  <si>
    <t xml:space="preserve">Amputations traumatiques </t>
  </si>
  <si>
    <t xml:space="preserve">Amputations  </t>
  </si>
  <si>
    <t>Commotions et traumatismes internes</t>
  </si>
  <si>
    <t>Traumatismes internes</t>
  </si>
  <si>
    <t>Commotions  et traumatismes internes qui, en l'absence de traitement, peuvent mettre la survie en cause</t>
  </si>
  <si>
    <t>Effets nocifs de l'électricité</t>
  </si>
  <si>
    <t>Autres types de commotions et de traumatismes internes</t>
  </si>
  <si>
    <t>Brûlures, brûlures par exposition à un liquide bouillant et gelures</t>
  </si>
  <si>
    <t>Brûlures et brûlures par exposition à un liquide bouillant (thermiques)</t>
  </si>
  <si>
    <t>Brûlures chimiques (corrosions)</t>
  </si>
  <si>
    <t>Gelures</t>
  </si>
  <si>
    <t>Autres types de brûlures, de brûlures par exposition à un liquide bouillant et de gelures</t>
  </si>
  <si>
    <t>Empoisonnements et infections</t>
  </si>
  <si>
    <t>Empoisonnements aigus</t>
  </si>
  <si>
    <t>Infections aigues</t>
  </si>
  <si>
    <t>Autres types d'empoisonnements et d'infections</t>
  </si>
  <si>
    <t>Noyade et asphyxie</t>
  </si>
  <si>
    <t>Asphyxies</t>
  </si>
  <si>
    <t>Noyades et submersions non mortelles</t>
  </si>
  <si>
    <t>Autres types de noyades et d'asphyxies</t>
  </si>
  <si>
    <t>Effets du bruit, des vibrations et de la pression</t>
  </si>
  <si>
    <t>Perte auditive aigüe</t>
  </si>
  <si>
    <t>Effets de la pression (barotrauma)</t>
  </si>
  <si>
    <t>Autres effets du bruit, des vibrations et de la pression</t>
  </si>
  <si>
    <t>Effets des extrêmes de température, de la lumière et des radiations</t>
  </si>
  <si>
    <t>Chaleur et coups de soleil</t>
  </si>
  <si>
    <t>Effets des radiations (non thermiques)</t>
  </si>
  <si>
    <t>Effets du froid</t>
  </si>
  <si>
    <t>Autres effets des extrêmes de température, de la lumière et des radiations</t>
  </si>
  <si>
    <t>Choc</t>
  </si>
  <si>
    <t>Chocs consécutifs à des agressions et menaces</t>
  </si>
  <si>
    <t>Chocs traumatiques</t>
  </si>
  <si>
    <t>Autres types de chocs</t>
  </si>
  <si>
    <t>Blessures multiples</t>
  </si>
  <si>
    <t>Autres blessures déterminées non classées sous d'autres rubriques</t>
  </si>
  <si>
    <t>Nature de la blessure</t>
  </si>
  <si>
    <t>Codes</t>
  </si>
  <si>
    <t>Localisation de la blessure</t>
  </si>
  <si>
    <t>Localisation de la blessure non déterminée</t>
  </si>
  <si>
    <t>Tête, sans autre spécification</t>
  </si>
  <si>
    <t>Tête (caput), cerveau, nerfs crâniens et vaisseaux cérébraux</t>
  </si>
  <si>
    <t>Zone faciale</t>
  </si>
  <si>
    <t>Œil / yeux</t>
  </si>
  <si>
    <t>Oreille(s)</t>
  </si>
  <si>
    <t>Dentition</t>
  </si>
  <si>
    <t>Têtes, multiples endroits affectés</t>
  </si>
  <si>
    <t>Autres parties de la tête</t>
  </si>
  <si>
    <t>Cou, y compris colonne vertébrale, vertèbres du cou</t>
  </si>
  <si>
    <t>Autres parties du cou</t>
  </si>
  <si>
    <t>Dos, y compris colonne vertébrale et vertèbres du dos</t>
  </si>
  <si>
    <t>Autres parties du dos</t>
  </si>
  <si>
    <t>Torse et organes, sans autre spécification</t>
  </si>
  <si>
    <t>Cage thoracique, côtes y compris omoplates et articulations</t>
  </si>
  <si>
    <t>Poitrine, y compris organes</t>
  </si>
  <si>
    <t>Abdomen et pelvis, y compris organes</t>
  </si>
  <si>
    <t>Torse, multiples endroits affectés</t>
  </si>
  <si>
    <t>Autres parties du torse</t>
  </si>
  <si>
    <t>Membres supérieurs, sans autre spécification</t>
  </si>
  <si>
    <t>Epaule et articulations de l'épaule</t>
  </si>
  <si>
    <t>Bras, y compris coude</t>
  </si>
  <si>
    <t>Main</t>
  </si>
  <si>
    <t>Doigt(s)</t>
  </si>
  <si>
    <t>Poignet</t>
  </si>
  <si>
    <t>Membres supérieurs, multiples endroits affectés</t>
  </si>
  <si>
    <t>Autres parties des membres supérieurs</t>
  </si>
  <si>
    <t>Membres inférieurs, sans autre spécification</t>
  </si>
  <si>
    <t>Hanche et articulation de la hanche</t>
  </si>
  <si>
    <t>Jambe, y compris le genou</t>
  </si>
  <si>
    <t>Cheville</t>
  </si>
  <si>
    <t>Pied</t>
  </si>
  <si>
    <t>Orteil(s)</t>
  </si>
  <si>
    <t>Membres inférieurs, multiples endroits affectés</t>
  </si>
  <si>
    <t>Autres parties des membres inférieurs</t>
  </si>
  <si>
    <t>Ensemble du corps et endroits multiples, sans autre spécification</t>
  </si>
  <si>
    <t>Ensemble du corps (effets systémiques)</t>
  </si>
  <si>
    <t>Multiples endroits du corps affectés</t>
  </si>
  <si>
    <t>Autres parties du corps blessées</t>
  </si>
  <si>
    <t>12</t>
  </si>
  <si>
    <t>13</t>
  </si>
  <si>
    <t>14</t>
  </si>
  <si>
    <t>15</t>
  </si>
  <si>
    <t>18</t>
  </si>
  <si>
    <t>19</t>
  </si>
  <si>
    <t>20</t>
  </si>
  <si>
    <t>21</t>
  </si>
  <si>
    <t>29</t>
  </si>
  <si>
    <t>30</t>
  </si>
  <si>
    <t>31</t>
  </si>
  <si>
    <t>39</t>
  </si>
  <si>
    <t>40</t>
  </si>
  <si>
    <t>41</t>
  </si>
  <si>
    <t>42</t>
  </si>
  <si>
    <t>43</t>
  </si>
  <si>
    <t>48</t>
  </si>
  <si>
    <t>49</t>
  </si>
  <si>
    <t>50</t>
  </si>
  <si>
    <t>51</t>
  </si>
  <si>
    <t>52</t>
  </si>
  <si>
    <t>53</t>
  </si>
  <si>
    <t>54</t>
  </si>
  <si>
    <t>58</t>
  </si>
  <si>
    <t>59</t>
  </si>
  <si>
    <t>60</t>
  </si>
  <si>
    <t>61</t>
  </si>
  <si>
    <t>62</t>
  </si>
  <si>
    <t>63</t>
  </si>
  <si>
    <t>64</t>
  </si>
  <si>
    <t>65</t>
  </si>
  <si>
    <t>68</t>
  </si>
  <si>
    <t>69</t>
  </si>
  <si>
    <t>70</t>
  </si>
  <si>
    <t>71</t>
  </si>
  <si>
    <t>78</t>
  </si>
  <si>
    <t>99</t>
  </si>
  <si>
    <t>Phénomènes physiques - bruit, radiation naturelle, lumière, arc lumineux, pressurisation, dépressurisation, pression</t>
  </si>
  <si>
    <t>Éléments naturels et atmosphériques (comprend étendues d'eau, boue, pluie, grêle, neige, verglas, coup de vent, ...)</t>
  </si>
  <si>
    <t xml:space="preserve">Autres phénomènes physiques et éléments connus du groupe 20 mais non listés ci-dessus </t>
  </si>
  <si>
    <t>Véhicules terrestres – Non précisé</t>
  </si>
  <si>
    <t>Véhicules - poids lourds: camions de charges, bus et autocars (transport de passagers)</t>
  </si>
  <si>
    <t>Véhicules – légers: charges ou passagers</t>
  </si>
  <si>
    <t>Véhicules - deux, trois roues, motorisés ou non</t>
  </si>
  <si>
    <t>Autres véhicules terrestres: skis, patins à roulettes, …</t>
  </si>
  <si>
    <t xml:space="preserve">Autres véhicules terrestres connus du groupe 12 mais non listés ci-dessus </t>
  </si>
  <si>
    <t>Matériaux, objets, produits, éléments constitutifs de machines, bris, poussières – Non précisé</t>
  </si>
  <si>
    <t>Matériaux de construction - gros et petits: agent préfabriqué, coffrage, poutrelle, brique, tuile,…</t>
  </si>
  <si>
    <t>Éléments de construction ou éléments constitutifs de machine, de véhicule: châssis, carter, manivelle, roue, …</t>
  </si>
  <si>
    <t xml:space="preserve">Pièces travaillées ou éléments, outils de machines (y compris les fragments et éclats en provenance de ces Agents matériels)  </t>
  </si>
  <si>
    <t>Éléments d'assemblage: visserie, clou, boulon, …</t>
  </si>
  <si>
    <t>Particules, poussières, éclats, morceaux, projections, échardes et autres éléments brisés</t>
  </si>
  <si>
    <t>Produits - de l'agriculture (comprend grains, paille, autres productions agricoles)</t>
  </si>
  <si>
    <t>Produits - pour l'agriculture, l'élevage (comprend engrais, aliments pour le bétail)</t>
  </si>
  <si>
    <t>Produits stockés - comprend les objets et emballages disposés dans un stockage</t>
  </si>
  <si>
    <t xml:space="preserve">Produits stockés - en rouleaux, bobines </t>
  </si>
  <si>
    <t>Charges - transportées sur dispositif de manutention mécanique, de transport</t>
  </si>
  <si>
    <t>Charges - suspendues à dispositif de mise à niveau, une grue</t>
  </si>
  <si>
    <t>Charges - manutentionnées à la main</t>
  </si>
  <si>
    <t xml:space="preserve">Autres matériaux, objets, produits, éléments de machines connus du groupe 14 mais non listés ci-dessus </t>
  </si>
  <si>
    <t xml:space="preserve">Équipements de bureau et personnels, matériel de sport, armes, appareillage domestique – Non précisé </t>
  </si>
  <si>
    <t>Mobilier</t>
  </si>
  <si>
    <t>Équipements - informatiques, bureautique, reprographie, communication</t>
  </si>
  <si>
    <t>Équipements - pour enseignement, écriture, dessin – comprend: machine à écrire, timbrer, agrandisseur, horodateur, …</t>
  </si>
  <si>
    <t>Objets et équipements pour le sport et les jeux</t>
  </si>
  <si>
    <t>Armes</t>
  </si>
  <si>
    <t>N AT en dehors des fonctions</t>
  </si>
  <si>
    <t>N Inconnu</t>
  </si>
  <si>
    <t>Transformation et conservation de la viande de boucherie, à l'exclusion de la viande de volaille</t>
  </si>
  <si>
    <t>Production d'électricité</t>
  </si>
  <si>
    <t>Transport d'électricité</t>
  </si>
  <si>
    <t>Distribution d'électricité</t>
  </si>
  <si>
    <t>Commerce d'électricité</t>
  </si>
  <si>
    <t>Collecte et traitement des eaux usées</t>
  </si>
  <si>
    <t>Collecte des déchets non dangereux</t>
  </si>
  <si>
    <t>Traitement et élimination des déchets non dangereux, sauf boues et déchets liquides</t>
  </si>
  <si>
    <t>Autre traitement et élimination des déchets non dangereux</t>
  </si>
  <si>
    <t>Autres transports terrestres de voyageurs n.c.a.</t>
  </si>
  <si>
    <t>Services auxiliaires des transports par eau</t>
  </si>
  <si>
    <t>Services auxiliaires des transports aériens</t>
  </si>
  <si>
    <t>Autres hébergements</t>
  </si>
  <si>
    <t>Programmation de télévision et télédiffusion</t>
  </si>
  <si>
    <t>Télécommunications filaires</t>
  </si>
  <si>
    <t>Conseil informatique</t>
  </si>
  <si>
    <t>Autres activités des services financiers</t>
  </si>
  <si>
    <t>Location et exploitation de logements sociaux</t>
  </si>
  <si>
    <t>Activités d'ingénierie et de conseils techniques, sauf activités des géomètres</t>
  </si>
  <si>
    <t>Recherche-développement en autres sciences physiques et naturelles</t>
  </si>
  <si>
    <t>Recherche-développement en sciences humaines et sociales</t>
  </si>
  <si>
    <t>Autres activités spécialisées, scientifiques et techniques</t>
  </si>
  <si>
    <t>Activités vétérinaires</t>
  </si>
  <si>
    <t>Activités des centres d'appels</t>
  </si>
  <si>
    <t>Autres activités relatives à la justice</t>
  </si>
  <si>
    <t>Mutuelles et caisses d'assurance soins</t>
  </si>
  <si>
    <t>Autres services de soutien à l'enseignement</t>
  </si>
  <si>
    <t>Activités des hôpitaux psychiatriques</t>
  </si>
  <si>
    <t>Activités des praticiens de l'art infirmier</t>
  </si>
  <si>
    <t>Activités des maisons de repos et de soins (M.R.S.)</t>
  </si>
  <si>
    <t>Activités de soins résidentiels pour mineurs avec un handicap mental</t>
  </si>
  <si>
    <t>Activités des maisons de repos pour personnes âgées (M.R.P.A.)</t>
  </si>
  <si>
    <t>Activités des résidences services pour personnes âgées</t>
  </si>
  <si>
    <t>Services sociaux généraux avec hébergement</t>
  </si>
  <si>
    <t>Activités des crèches et des garderies d'enfants</t>
  </si>
  <si>
    <t>Autre action sociale sans hébergement pour jeunes enfants</t>
  </si>
  <si>
    <t>Réalisation de spectacles par des ensembles artistiques</t>
  </si>
  <si>
    <t>Promotion et organisation de spectacles vivants</t>
  </si>
  <si>
    <t>Organisation de jeux de hasard et d'argent</t>
  </si>
  <si>
    <t>Gestion d'installations sportives</t>
  </si>
  <si>
    <t>Activités des organisations religieuses et philisophiques</t>
  </si>
  <si>
    <t>Associations de jeunesse</t>
  </si>
  <si>
    <t>Gestion des cimetières et services des crématoriums</t>
  </si>
  <si>
    <t>Transformation et conservation de la viande de boucherie</t>
  </si>
  <si>
    <t>Services auxiliaires des transports</t>
  </si>
  <si>
    <t>Diffusion et programmation</t>
  </si>
  <si>
    <t>Télécommunications</t>
  </si>
  <si>
    <t>Informatique</t>
  </si>
  <si>
    <t>Services financiers</t>
  </si>
  <si>
    <t>Location et exploitation</t>
  </si>
  <si>
    <t>Activités d'ingénierie et de conseils techniques</t>
  </si>
  <si>
    <t>Activités spécialisées, scientifiques et techniques</t>
  </si>
  <si>
    <t>Forces armées</t>
  </si>
  <si>
    <t>Chefs traditionnels et chefs de village</t>
  </si>
  <si>
    <t>Astrologues, diseurs de bonne aventure et assimilés</t>
  </si>
  <si>
    <t>Mannequins et autres modèles</t>
  </si>
  <si>
    <t>Vendeurs à l'étal et sur les marchés</t>
  </si>
  <si>
    <t>Potiers, souffleurs de verre et essimilés</t>
  </si>
  <si>
    <t>Cadres traditionnels et chefs de village</t>
  </si>
  <si>
    <t>Vendeurs et demonstrateurs en magasin</t>
  </si>
  <si>
    <t>Potiers, souffleurs de verre et assimilés</t>
  </si>
  <si>
    <t>conducteurs d'installations de transformation de métaux</t>
  </si>
  <si>
    <t>Conducteurs de machine pour la fabrication des produits chimiques</t>
  </si>
  <si>
    <t>Conducteurs de chaînes de montage automatiques et de robots industriels</t>
  </si>
  <si>
    <t>Conducteurs de machines pour la fabrication de produits chimiques</t>
  </si>
  <si>
    <t>Sécurité sociale obligatoire</t>
  </si>
  <si>
    <t>Activités médico-sociales avec hébergement</t>
  </si>
  <si>
    <t>Action sociale sans hébergement</t>
  </si>
  <si>
    <t>Activités médico-sociales et sociales avec hébergement</t>
  </si>
  <si>
    <t>1.  Total des accidents</t>
  </si>
  <si>
    <t>2.  Accidents sur le lieu de travail</t>
  </si>
  <si>
    <t>3.  Accidents sur le chemin du travail</t>
  </si>
  <si>
    <t>Tableau B1: Distribution des suites des accidents du travail (lieu et chemin du travail), selon la situation du dossier - 2011</t>
  </si>
  <si>
    <t>Tableau B4: Distribution des suites des accidents survenus en dehors des fonctions, causé par un tiers du fait des fonctions exercées par la victime, selon la situation du dossier - 2011</t>
  </si>
  <si>
    <t>Tableau B3: Distribution des suites des accidents sur le chemin du travail, selon la situation du dossier - 2011</t>
  </si>
  <si>
    <t>Tableau B2: Distribution des suites des accidents sur le lieu du travail, selon la situation du dossier - 2011</t>
  </si>
  <si>
    <t>84.3</t>
  </si>
  <si>
    <t>Activités des agences de travail temporaire</t>
  </si>
  <si>
    <t>Services relatifs au bâtiment; aménagement paysager</t>
  </si>
  <si>
    <t>Services d'aménagement paysager</t>
  </si>
  <si>
    <t>Photocopie,  préparation de documents et autres activités spécialisées de soutien de bureau</t>
  </si>
  <si>
    <t>Imprimerie et reproduction d'enregistrements</t>
  </si>
  <si>
    <t>Autre imprimerie (labeur)</t>
  </si>
  <si>
    <t>Travaux de construction spécialisés</t>
  </si>
  <si>
    <t>Travaux de démolition</t>
  </si>
  <si>
    <t>Transports ferroviaires de fret</t>
  </si>
  <si>
    <t>Hôtels et hébergement similaire</t>
  </si>
  <si>
    <t>Restauration</t>
  </si>
  <si>
    <t>Services des traiteurs</t>
  </si>
  <si>
    <t>Activités des marchands de biens immobiliers</t>
  </si>
  <si>
    <t>Autres activités de contrôle et analyses techniques</t>
  </si>
  <si>
    <t>Enseignement secondaire général</t>
  </si>
  <si>
    <t>Enseignement secondaire technique, professionnel et spécialisé</t>
  </si>
  <si>
    <t>Enseignement de disciplines sportives et d'activités de loisirs</t>
  </si>
  <si>
    <t>Autres activités hospitalières</t>
  </si>
  <si>
    <t>Gestion de salles de spectacle</t>
  </si>
  <si>
    <t xml:space="preserve">Gestion des sites et monuments historiques et des attractions touristiques similaires </t>
  </si>
  <si>
    <t xml:space="preserve">Gestion des réserves naturelles </t>
  </si>
  <si>
    <t>Activités des organisations associatives</t>
  </si>
  <si>
    <t>Activités des organisations patronales et économiques</t>
  </si>
  <si>
    <t>Autres associations n.c.a</t>
  </si>
  <si>
    <t xml:space="preserve">Autres services personnels </t>
  </si>
  <si>
    <t>Tableau B5: Distribution des accidents selon le secteur d'activité de l'administration (Nace-Bel-code), sur le lieu ou le chemin du travail - 2011</t>
  </si>
  <si>
    <t>Tableau B6: Distribution des accidents du travail selon la nature de la blessure - 2007 à 2011</t>
  </si>
  <si>
    <t>Tableau B7: Distribution des accidents du travail selon la nature de la blessure et les suites de l'accident - 2011</t>
  </si>
  <si>
    <t>Tableau B8: Distribution des accidents du travail selon la localisation de la blessure - 2007 à 2011</t>
  </si>
  <si>
    <t>Tableau B9: Distribution des accidents du travail selon la localisation de la blessure et les suites de l'accident - 2011</t>
  </si>
  <si>
    <t>Tableau B10: Distribution des accidents du travail selon le genre de la victime et les suites de l'accident - 2011</t>
  </si>
  <si>
    <t>Tableau B11: Distribution des accidents du travail selon l'âge de la victime - 2007 à 2011</t>
  </si>
  <si>
    <t>Tableau B12: Distribution des accidents du travail selon l'âge de la victime et les suites de l'accident - 2011</t>
  </si>
  <si>
    <t xml:space="preserve">Tableau B13: Distribution des accidents du travail selon l'ancienneté de la victime - 2007 à 2011 </t>
  </si>
  <si>
    <t>Tableau B14: Distribution des accidents du travail selon l'ancienneté de la victime et les suites de l'accident - 2011</t>
  </si>
  <si>
    <t>Tableau B15: Distribution des accidents du travail selon la catégorie professionnelle de la victime - 2007 à 2011</t>
  </si>
  <si>
    <t xml:space="preserve">Tableau B16: Distribution des accidents du travail selon la profession de la victime - 2007 à 2011 </t>
  </si>
  <si>
    <t>011</t>
  </si>
  <si>
    <t>Artisans et ouvriers du travail du cuir, des peaux et de la chaussure</t>
  </si>
  <si>
    <t xml:space="preserve">Conducteurs de machines pour la fabrication de produits en caoutchouc et en matières plastiques </t>
  </si>
  <si>
    <t>Tableau B17: Distribution des accidents du travail selon la profession de la victime et les suites - 2011</t>
  </si>
  <si>
    <t>Tableau B18: Distribution des accidents selon le secteur d'activité de l'administration (Nace-Bel-code) et les suites de l'accident - 2011</t>
  </si>
  <si>
    <t>Tableau B19: Distribution des accidents du travail selon le type de travail et les suites de l'accident - 2011</t>
  </si>
  <si>
    <t>Tableau B20: Distribution des accidents du travail selon la déviation - 2007 à 2011</t>
  </si>
  <si>
    <t>Tableau B21: Distribution des accidents du travail selon la déviation et les suites de l'accident - 2011</t>
  </si>
  <si>
    <t>Tableau B23: Distribution des accidents du travail selon l'agent matériel lié à la déviation et les suites de l'acccident - 2011</t>
  </si>
  <si>
    <t>Tableau B25: Distribution des accidents du travail selon le contact-modalité de la blessure - 2007 à 2011</t>
  </si>
  <si>
    <t>Tableau B26: Distribution des accidents du travail selon le contact-modalité de la blessure et les suites de l'accident - 2011</t>
  </si>
  <si>
    <t>Tableau B27: Distribution des accidents du travail selon le jour de la semaine au cours duquel l'accident est survenu - 2007 à 2011</t>
  </si>
  <si>
    <t>Tableau B28: Distribution des accidents du travail selon le jour de la semaine au cours duquel l'accident est survenu et les suites - 2011</t>
  </si>
  <si>
    <t>Tableau B29: Distribution des accidents du travail selon le mois au cours duquel l'accident est survenu - 2007 à 2011</t>
  </si>
  <si>
    <t>Tableau B30: Distribution des accidents du travail selon le mois au cours duquel l'accident est survenu et les suites - 2011</t>
  </si>
  <si>
    <t>Tableau B31: Distribution des accidents du travail selon la province de survenance - 2007 à 2011</t>
  </si>
  <si>
    <t>Tableau B32: Distribution des accidents du travail selon la province de survenance et les suites - 2011</t>
  </si>
  <si>
    <t>Tableau B42: Distribution des accidents sur le chemin du travail selon l'ancienneté de la victime et les suites de l'accident - 2011</t>
  </si>
  <si>
    <t>Tableau B43: Distribution des accidents sur le chemin du travail selon la catégorie professionnelle de la victime - 2007 à 2011</t>
  </si>
  <si>
    <t>Tableau B24: Distribution des accidents du travail selon l'agent matériel lié à la déviation codé à 2 positions * - 2011</t>
  </si>
  <si>
    <t xml:space="preserve">Mannequins et autres modèles </t>
  </si>
  <si>
    <t>Conducteurs de machines pour la fabrication de denrées alimentaires et de produits connexes</t>
  </si>
  <si>
    <t>Photocopie, préparation de documents et autres activités spécialisées de soutien de bureau</t>
  </si>
  <si>
    <t>Gestion des sites et monuments historiques et des attractions touristiques</t>
  </si>
  <si>
    <t>Autres associations n.c.a.</t>
  </si>
  <si>
    <t>Administration publique communale, sauf C.P.A.S.</t>
  </si>
  <si>
    <t>Tableau B22: Distribution des accidents du travail selon l'agent matériel lié à la déviation - 2007 à 2011</t>
  </si>
  <si>
    <t>Tableau B33: Distribution des accidents sur le chemin du travail selon la nature de la blessure - 2007 à 2011</t>
  </si>
  <si>
    <t>Tableau B34: Distribution des accidents sur le chemin du travail selon la nature de la blessure et les suites - 2011</t>
  </si>
  <si>
    <t>Tableau B35: Distribution des accidents sur le chemin du travail selon la localisation de la blessure - 2007 à 2011</t>
  </si>
  <si>
    <t>Tableau B36: Distribution des accidents sur le chemin du travail selon la localisation de la blessure et les suites - 2011</t>
  </si>
  <si>
    <t>Tableau B37: Distribution des accidents sur le chemin du travail selon le genre de la victime et les suites de l'accident - 2011</t>
  </si>
  <si>
    <t>Tableau B38: Distribution des accidents sur le chemin du travail selon l'âge de la victime  - 2007 à 2011</t>
  </si>
  <si>
    <t>Tableau B39: Distribution des accidents sur le chemin du travail selon l'âge de la victime et les suites - 2011</t>
  </si>
  <si>
    <t>Variation 2009-2011 (en %)</t>
  </si>
  <si>
    <t>Tableau B40: Distribution des accidents sur le chemin du travail selon la profession de la victime - 2007 à 2011</t>
  </si>
  <si>
    <t>Tableau B41: Distribution des accidents selon le secteur d'activité de l'administration (Nace-Bel-code) et les suites de l'accident - 2011</t>
  </si>
  <si>
    <t>Tableau B42: Distribution des accidents sur le chemin du travail selon la déviation - 2007 à 2011</t>
  </si>
  <si>
    <t>Tableau B43: Distribution des accidents sur le chemin du travail selon la déviation et les suites de l'accident - 2011</t>
  </si>
  <si>
    <t>Tableau B44: Distribution des accidents sur le chemin du travail selon l'agent matériel lié à la déviation - 2007 à 2011</t>
  </si>
  <si>
    <t>Tableau B45: Distribution des accidents sur le chemin du travail selon l'agent matériel lié à la déviation et les suites de l'accident - 2011</t>
  </si>
  <si>
    <t>Tableau B46: Distribution des accidents sur le chemin du travail selon l'agent matériel lié à la déviation codé à 2 positions * - 2011</t>
  </si>
  <si>
    <t>Tableau B47: Distribution des accidents sur le chemin du travail selon le contact-modalité de la blessure - 2007 à 2011</t>
  </si>
  <si>
    <t>Tableau B48: Distribution des accidents sur le chemin du travail selon le contact-modalité de la blessure et les suites de l'accident - 2011</t>
  </si>
  <si>
    <t xml:space="preserve">Tableau B49: Distribution des accidents sur le chemin du travail selon le jour de la semaine au cours duquel l'accident est survenu - 2007 à 2011 </t>
  </si>
  <si>
    <t>Tableau B50: Distribution des accidents sur le chemin du travail selon le jour de la semaine au cours duquel l'accident est survenu et les suites de l'accident - 2011</t>
  </si>
  <si>
    <t xml:space="preserve">Tableau B51: Distribution des accidents sur le chemin du travail selon le mois au cours duquel l'accident est survenu - 2007 à 2011 </t>
  </si>
  <si>
    <t>Tableau B52: Distribution des accidents sur le chemin du travail selon le mois au cours duquel l'accident est survenu et les suites de l'accident - 2011</t>
  </si>
  <si>
    <t>Tableau B53: Distribution des accidents du travail selon la province de survenance - 2007 à 2011</t>
  </si>
  <si>
    <t>Tableau B54: Distribution des accidents du travail selon la province de survenance et les suites de l'accident - 2011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</si>
</sst>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0"/>
      <name val="Arial"/>
    </font>
    <font>
      <sz val="11"/>
      <color theme="1"/>
      <name val="Calibri"/>
      <family val="2"/>
      <scheme val="minor"/>
    </font>
    <font>
      <sz val="10"/>
      <name val="Arial"/>
      <family val="2"/>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i/>
      <sz val="11"/>
      <color indexed="8"/>
      <name val="Microsoft Sans Serif"/>
      <family val="2"/>
    </font>
    <font>
      <sz val="11"/>
      <name val="Arial"/>
      <family val="2"/>
    </font>
    <font>
      <u/>
      <sz val="10"/>
      <name val="Microsoft Sans Serif"/>
      <family val="2"/>
    </font>
    <font>
      <sz val="10"/>
      <name val="Microsoft Sans Serif"/>
      <family val="2"/>
    </font>
    <font>
      <b/>
      <sz val="10"/>
      <name val="Microsoft Sans Serif"/>
      <family val="2"/>
    </font>
    <font>
      <b/>
      <u/>
      <sz val="11"/>
      <name val="Microsoft Sans Serif"/>
      <family val="2"/>
    </font>
    <font>
      <b/>
      <sz val="10"/>
      <name val="Arial"/>
      <family val="2"/>
    </font>
    <font>
      <b/>
      <i/>
      <sz val="10"/>
      <name val="Microsoft Sans Serif"/>
      <family val="2"/>
    </font>
    <font>
      <b/>
      <u/>
      <sz val="10"/>
      <name val="Microsoft Sans Serif"/>
      <family val="2"/>
    </font>
    <font>
      <b/>
      <sz val="11"/>
      <name val="Arial"/>
      <family val="2"/>
    </font>
    <font>
      <sz val="10"/>
      <color indexed="8"/>
      <name val="Arial"/>
      <family val="2"/>
    </font>
    <font>
      <b/>
      <sz val="10"/>
      <name val="MS Sans Serif"/>
      <family val="2"/>
    </font>
    <font>
      <sz val="10"/>
      <name val="MS Sans Serif"/>
      <family val="2"/>
    </font>
    <font>
      <sz val="10"/>
      <color indexed="8"/>
      <name val="MS Sans Serif"/>
      <family val="2"/>
    </font>
    <font>
      <sz val="10"/>
      <color indexed="12"/>
      <name val="MS Sans Serif"/>
      <family val="2"/>
    </font>
    <font>
      <b/>
      <sz val="10"/>
      <color indexed="8"/>
      <name val="MS Sans Serif"/>
      <family val="2"/>
    </font>
    <font>
      <b/>
      <sz val="9"/>
      <name val="MS Sans Serif"/>
      <family val="2"/>
    </font>
    <font>
      <sz val="10"/>
      <color indexed="8"/>
      <name val="Microsoft Sans Serif"/>
      <family val="2"/>
    </font>
    <font>
      <b/>
      <sz val="10"/>
      <color indexed="8"/>
      <name val="Microsoft Sans Serif"/>
      <family val="2"/>
    </font>
    <font>
      <sz val="9"/>
      <name val="Microsoft Sans Serif"/>
      <family val="2"/>
    </font>
    <font>
      <b/>
      <i/>
      <sz val="9"/>
      <name val="Microsoft Sans Serif"/>
      <family val="2"/>
    </font>
    <font>
      <sz val="10"/>
      <name val="Tahoma"/>
      <family val="2"/>
    </font>
    <font>
      <b/>
      <sz val="10"/>
      <color indexed="8"/>
      <name val="Tahoma"/>
      <family val="2"/>
    </font>
    <font>
      <b/>
      <sz val="10"/>
      <name val="Tahoma"/>
      <family val="2"/>
    </font>
    <font>
      <b/>
      <u/>
      <sz val="9"/>
      <name val="Microsoft Sans Serif"/>
      <family val="2"/>
    </font>
    <font>
      <b/>
      <sz val="9"/>
      <name val="Microsoft Sans Serif"/>
      <family val="2"/>
    </font>
    <font>
      <i/>
      <sz val="10"/>
      <name val="MS Sans Serif"/>
      <family val="2"/>
    </font>
    <font>
      <sz val="10"/>
      <color indexed="10"/>
      <name val="Microsoft Sans Serif"/>
      <family val="2"/>
    </font>
    <font>
      <sz val="11"/>
      <color indexed="10"/>
      <name val="Microsoft Sans Serif"/>
      <family val="2"/>
    </font>
    <font>
      <b/>
      <sz val="12"/>
      <name val="Microsoft Sans Serif"/>
      <family val="2"/>
    </font>
    <font>
      <sz val="10"/>
      <color theme="0"/>
      <name val="Arial"/>
      <family val="2"/>
    </font>
    <font>
      <sz val="10"/>
      <color theme="1"/>
      <name val="Arial"/>
      <family val="2"/>
    </font>
    <font>
      <sz val="11"/>
      <color indexed="8"/>
      <name val="Calibri"/>
      <family val="2"/>
    </font>
    <font>
      <u/>
      <sz val="10"/>
      <color theme="10"/>
      <name val="Arial"/>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5"/>
      </patternFill>
    </fill>
    <fill>
      <patternFill patternType="solid">
        <fgColor theme="9"/>
      </patternFill>
    </fill>
  </fills>
  <borders count="130">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style="medium">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medium">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thin">
        <color indexed="64"/>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medium">
        <color indexed="64"/>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style="thin">
        <color indexed="64"/>
      </left>
      <right style="medium">
        <color indexed="8"/>
      </right>
      <top style="medium">
        <color indexed="8"/>
      </top>
      <bottom style="thin">
        <color indexed="8"/>
      </bottom>
      <diagonal/>
    </border>
    <border>
      <left style="thin">
        <color indexed="8"/>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indexed="64"/>
      </top>
      <bottom/>
      <diagonal/>
    </border>
    <border>
      <left style="medium">
        <color indexed="64"/>
      </left>
      <right style="medium">
        <color indexed="64"/>
      </right>
      <top/>
      <bottom style="thin">
        <color indexed="64"/>
      </bottom>
      <diagonal/>
    </border>
    <border>
      <left style="medium">
        <color indexed="8"/>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8"/>
      </left>
      <right style="medium">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medium">
        <color indexed="8"/>
      </top>
      <bottom style="medium">
        <color indexed="8"/>
      </bottom>
      <diagonal/>
    </border>
    <border>
      <left/>
      <right/>
      <top style="medium">
        <color indexed="8"/>
      </top>
      <bottom/>
      <diagonal/>
    </border>
    <border>
      <left style="medium">
        <color indexed="8"/>
      </left>
      <right/>
      <top style="thin">
        <color indexed="64"/>
      </top>
      <bottom style="thin">
        <color indexed="64"/>
      </bottom>
      <diagonal/>
    </border>
    <border>
      <left/>
      <right style="medium">
        <color indexed="64"/>
      </right>
      <top/>
      <bottom/>
      <diagonal/>
    </border>
  </borders>
  <cellStyleXfs count="14">
    <xf numFmtId="0" fontId="0" fillId="0" borderId="0"/>
    <xf numFmtId="0" fontId="2" fillId="0" borderId="0" applyProtection="0"/>
    <xf numFmtId="0" fontId="2" fillId="0" borderId="0" applyProtection="0"/>
    <xf numFmtId="9" fontId="2" fillId="0" borderId="0" applyFont="0" applyFill="0" applyBorder="0" applyAlignment="0" applyProtection="0"/>
    <xf numFmtId="0" fontId="18" fillId="0" borderId="0"/>
    <xf numFmtId="0" fontId="1" fillId="0" borderId="0"/>
    <xf numFmtId="0" fontId="38" fillId="6" borderId="0" applyNumberFormat="0" applyBorder="0" applyAlignment="0" applyProtection="0"/>
    <xf numFmtId="0" fontId="38" fillId="7" borderId="0" applyNumberFormat="0" applyBorder="0" applyAlignment="0" applyProtection="0"/>
    <xf numFmtId="0" fontId="2" fillId="0" borderId="0" applyProtection="0"/>
    <xf numFmtId="0" fontId="2" fillId="0" borderId="0"/>
    <xf numFmtId="0" fontId="39" fillId="0" borderId="0"/>
    <xf numFmtId="0" fontId="40" fillId="0" borderId="0" applyFill="0" applyProtection="0"/>
    <xf numFmtId="0" fontId="2" fillId="0" borderId="0" applyProtection="0"/>
    <xf numFmtId="0" fontId="41" fillId="0" borderId="0" applyNumberFormat="0" applyFill="0" applyBorder="0" applyAlignment="0" applyProtection="0"/>
  </cellStyleXfs>
  <cellXfs count="1046">
    <xf numFmtId="0" fontId="0" fillId="0" borderId="0" xfId="0"/>
    <xf numFmtId="0" fontId="4" fillId="0" borderId="0" xfId="0" applyFont="1" applyAlignment="1">
      <alignment vertical="center"/>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vertical="center" wrapText="1"/>
    </xf>
    <xf numFmtId="3" fontId="4" fillId="2" borderId="3" xfId="0" applyNumberFormat="1" applyFont="1" applyFill="1" applyBorder="1" applyAlignment="1">
      <alignment horizontal="right" vertical="center" wrapText="1"/>
    </xf>
    <xf numFmtId="164" fontId="5" fillId="2" borderId="6" xfId="0" applyNumberFormat="1" applyFont="1" applyFill="1" applyBorder="1" applyAlignment="1">
      <alignment vertical="center" wrapText="1"/>
    </xf>
    <xf numFmtId="164" fontId="5" fillId="2" borderId="6"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3" fontId="4" fillId="0" borderId="9" xfId="0" applyNumberFormat="1" applyFont="1" applyFill="1" applyBorder="1" applyAlignment="1">
      <alignment horizontal="right" vertical="center" wrapText="1"/>
    </xf>
    <xf numFmtId="164" fontId="5" fillId="0" borderId="12" xfId="0" applyNumberFormat="1" applyFont="1" applyFill="1" applyBorder="1" applyAlignment="1">
      <alignment vertical="center" wrapText="1"/>
    </xf>
    <xf numFmtId="164" fontId="5" fillId="0" borderId="12"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3" xfId="0" applyFont="1" applyFill="1" applyBorder="1" applyAlignment="1">
      <alignment vertical="center" wrapText="1"/>
    </xf>
    <xf numFmtId="3" fontId="4" fillId="0" borderId="1" xfId="0" applyNumberFormat="1" applyFont="1" applyFill="1" applyBorder="1" applyAlignment="1">
      <alignment horizontal="right" vertical="center" wrapText="1"/>
    </xf>
    <xf numFmtId="164" fontId="5" fillId="0" borderId="2" xfId="0" applyNumberFormat="1" applyFont="1" applyFill="1" applyBorder="1" applyAlignment="1">
      <alignment vertical="center" wrapText="1"/>
    </xf>
    <xf numFmtId="164" fontId="5" fillId="0" borderId="2" xfId="0" applyNumberFormat="1"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wrapText="1"/>
    </xf>
    <xf numFmtId="3" fontId="4" fillId="2" borderId="17" xfId="0" applyNumberFormat="1"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19" xfId="0" applyFont="1" applyFill="1" applyBorder="1" applyAlignment="1">
      <alignment vertical="center" wrapText="1"/>
    </xf>
    <xf numFmtId="0" fontId="3" fillId="2" borderId="17" xfId="0" applyFont="1" applyFill="1" applyBorder="1" applyAlignment="1">
      <alignment horizontal="center" vertical="center"/>
    </xf>
    <xf numFmtId="0" fontId="3" fillId="2" borderId="20" xfId="0" applyFont="1" applyFill="1" applyBorder="1" applyAlignment="1">
      <alignment vertical="center" wrapText="1"/>
    </xf>
    <xf numFmtId="0" fontId="3" fillId="2" borderId="21" xfId="0" applyFont="1" applyFill="1" applyBorder="1" applyAlignment="1">
      <alignment horizontal="center" vertical="center"/>
    </xf>
    <xf numFmtId="0" fontId="3" fillId="2" borderId="22" xfId="0" applyFont="1" applyFill="1" applyBorder="1" applyAlignment="1">
      <alignment vertical="center" wrapText="1"/>
    </xf>
    <xf numFmtId="3" fontId="4" fillId="2" borderId="21" xfId="0" applyNumberFormat="1" applyFont="1" applyFill="1" applyBorder="1" applyAlignment="1">
      <alignment horizontal="right" vertical="center" wrapText="1"/>
    </xf>
    <xf numFmtId="3" fontId="3" fillId="0" borderId="21" xfId="0" applyNumberFormat="1" applyFont="1" applyFill="1" applyBorder="1" applyAlignment="1">
      <alignment horizontal="right" vertical="center"/>
    </xf>
    <xf numFmtId="9" fontId="5" fillId="0" borderId="24" xfId="0" applyNumberFormat="1" applyFont="1" applyFill="1" applyBorder="1" applyAlignment="1">
      <alignment vertical="center" wrapText="1"/>
    </xf>
    <xf numFmtId="9" fontId="5" fillId="0" borderId="24" xfId="0" applyNumberFormat="1" applyFont="1" applyFill="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3" xfId="0" applyFont="1" applyBorder="1" applyAlignment="1">
      <alignment horizontal="center" vertical="center" wrapText="1"/>
    </xf>
    <xf numFmtId="164" fontId="5" fillId="2" borderId="4" xfId="0" applyNumberFormat="1" applyFont="1" applyFill="1" applyBorder="1" applyAlignment="1">
      <alignment vertical="center" wrapText="1"/>
    </xf>
    <xf numFmtId="164" fontId="5" fillId="0" borderId="10" xfId="0" applyNumberFormat="1" applyFont="1" applyFill="1" applyBorder="1" applyAlignment="1">
      <alignment vertical="center" wrapText="1"/>
    </xf>
    <xf numFmtId="164" fontId="5" fillId="0" borderId="13" xfId="0" applyNumberFormat="1" applyFont="1" applyFill="1" applyBorder="1" applyAlignment="1">
      <alignment vertical="center" wrapText="1"/>
    </xf>
    <xf numFmtId="9" fontId="5" fillId="0" borderId="22" xfId="0" applyNumberFormat="1" applyFont="1" applyFill="1" applyBorder="1" applyAlignment="1">
      <alignment vertical="center" wrapText="1"/>
    </xf>
    <xf numFmtId="0" fontId="4" fillId="0" borderId="0" xfId="0" applyFont="1" applyFill="1" applyAlignment="1">
      <alignment vertical="center"/>
    </xf>
    <xf numFmtId="0" fontId="3" fillId="0" borderId="2" xfId="0" applyFont="1" applyBorder="1" applyAlignment="1">
      <alignment horizontal="center" vertical="center" wrapText="1"/>
    </xf>
    <xf numFmtId="0" fontId="3" fillId="0" borderId="28" xfId="0" applyFont="1" applyBorder="1" applyAlignment="1">
      <alignment horizontal="center" vertical="center" wrapText="1"/>
    </xf>
    <xf numFmtId="49" fontId="3" fillId="2" borderId="17" xfId="0" applyNumberFormat="1" applyFont="1" applyFill="1" applyBorder="1" applyAlignment="1">
      <alignment horizontal="center" vertical="center"/>
    </xf>
    <xf numFmtId="3" fontId="6" fillId="2" borderId="17" xfId="0" applyNumberFormat="1" applyFont="1" applyFill="1" applyBorder="1" applyAlignment="1">
      <alignment vertical="center"/>
    </xf>
    <xf numFmtId="164" fontId="5" fillId="2" borderId="24" xfId="0" applyNumberFormat="1" applyFont="1" applyFill="1" applyBorder="1" applyAlignment="1">
      <alignment vertical="center"/>
    </xf>
    <xf numFmtId="3" fontId="6" fillId="2" borderId="3" xfId="0" applyNumberFormat="1" applyFont="1" applyFill="1" applyBorder="1" applyAlignment="1">
      <alignment vertical="center"/>
    </xf>
    <xf numFmtId="49" fontId="3" fillId="2" borderId="7" xfId="0" applyNumberFormat="1" applyFont="1" applyFill="1" applyBorder="1" applyAlignment="1">
      <alignment horizontal="center" vertical="center"/>
    </xf>
    <xf numFmtId="164" fontId="5" fillId="2" borderId="29" xfId="0" applyNumberFormat="1" applyFont="1" applyFill="1" applyBorder="1" applyAlignment="1">
      <alignment vertical="center"/>
    </xf>
    <xf numFmtId="49" fontId="3" fillId="0" borderId="9" xfId="0" applyNumberFormat="1" applyFont="1" applyFill="1" applyBorder="1" applyAlignment="1">
      <alignment horizontal="center" vertical="center"/>
    </xf>
    <xf numFmtId="3" fontId="6" fillId="0" borderId="9" xfId="0" applyNumberFormat="1" applyFont="1" applyFill="1" applyBorder="1" applyAlignment="1">
      <alignment vertical="center"/>
    </xf>
    <xf numFmtId="49" fontId="3" fillId="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49" fontId="3" fillId="2" borderId="15" xfId="0" applyNumberFormat="1" applyFont="1" applyFill="1" applyBorder="1" applyAlignment="1">
      <alignment horizontal="center" vertical="center"/>
    </xf>
    <xf numFmtId="164" fontId="5" fillId="2" borderId="30" xfId="0" applyNumberFormat="1" applyFont="1" applyFill="1" applyBorder="1" applyAlignment="1">
      <alignment vertical="center"/>
    </xf>
    <xf numFmtId="49" fontId="3" fillId="0" borderId="18" xfId="0" applyNumberFormat="1" applyFont="1" applyFill="1" applyBorder="1" applyAlignment="1">
      <alignment horizontal="center" vertical="center"/>
    </xf>
    <xf numFmtId="0" fontId="3" fillId="0" borderId="0" xfId="0" applyFont="1" applyFill="1" applyAlignment="1">
      <alignment vertical="center" wrapText="1"/>
    </xf>
    <xf numFmtId="3" fontId="3" fillId="0" borderId="21" xfId="0" applyNumberFormat="1" applyFont="1" applyFill="1" applyBorder="1" applyAlignment="1">
      <alignment vertical="center"/>
    </xf>
    <xf numFmtId="49" fontId="4" fillId="0" borderId="0" xfId="0" applyNumberFormat="1" applyFont="1" applyFill="1" applyAlignment="1">
      <alignment horizontal="center" vertical="center"/>
    </xf>
    <xf numFmtId="3" fontId="6" fillId="0" borderId="18" xfId="0" applyNumberFormat="1" applyFont="1" applyFill="1" applyBorder="1" applyAlignment="1">
      <alignment vertical="center"/>
    </xf>
    <xf numFmtId="164" fontId="5" fillId="0" borderId="31" xfId="0" applyNumberFormat="1" applyFont="1" applyFill="1" applyBorder="1" applyAlignment="1">
      <alignment vertical="center"/>
    </xf>
    <xf numFmtId="3" fontId="7" fillId="0" borderId="21" xfId="0" applyNumberFormat="1" applyFont="1" applyFill="1" applyBorder="1" applyAlignment="1">
      <alignment vertical="center"/>
    </xf>
    <xf numFmtId="0" fontId="3" fillId="0" borderId="32" xfId="0" applyFont="1" applyBorder="1" applyAlignment="1">
      <alignment horizontal="left" vertical="center"/>
    </xf>
    <xf numFmtId="3" fontId="6" fillId="0" borderId="7" xfId="0" applyNumberFormat="1" applyFont="1" applyBorder="1" applyAlignment="1">
      <alignment vertical="center"/>
    </xf>
    <xf numFmtId="164" fontId="5" fillId="0" borderId="29" xfId="0" applyNumberFormat="1" applyFont="1" applyBorder="1" applyAlignment="1">
      <alignment vertical="center"/>
    </xf>
    <xf numFmtId="0" fontId="3" fillId="0" borderId="26" xfId="0" applyFont="1" applyBorder="1" applyAlignment="1">
      <alignment horizontal="left" vertical="center"/>
    </xf>
    <xf numFmtId="3" fontId="6" fillId="0" borderId="9" xfId="0" applyNumberFormat="1" applyFont="1" applyBorder="1" applyAlignment="1">
      <alignment vertical="center"/>
    </xf>
    <xf numFmtId="164" fontId="5" fillId="0" borderId="12" xfId="0" applyNumberFormat="1" applyFont="1" applyBorder="1" applyAlignment="1">
      <alignment vertical="center"/>
    </xf>
    <xf numFmtId="0" fontId="3" fillId="0" borderId="27" xfId="0" applyFont="1" applyBorder="1" applyAlignment="1">
      <alignment horizontal="left" vertical="center"/>
    </xf>
    <xf numFmtId="3" fontId="6" fillId="0" borderId="1" xfId="0" applyNumberFormat="1" applyFont="1" applyBorder="1" applyAlignment="1">
      <alignment vertical="center"/>
    </xf>
    <xf numFmtId="164" fontId="5" fillId="0" borderId="2" xfId="0" applyNumberFormat="1" applyFont="1" applyBorder="1" applyAlignment="1">
      <alignment vertical="center"/>
    </xf>
    <xf numFmtId="0" fontId="3" fillId="0" borderId="33" xfId="0" applyFont="1" applyBorder="1" applyAlignment="1">
      <alignment horizontal="center" vertical="center"/>
    </xf>
    <xf numFmtId="3" fontId="7" fillId="0" borderId="21" xfId="0" applyNumberFormat="1" applyFont="1" applyBorder="1" applyAlignment="1">
      <alignment vertical="center"/>
    </xf>
    <xf numFmtId="9" fontId="5" fillId="0" borderId="24" xfId="0" applyNumberFormat="1" applyFont="1" applyBorder="1" applyAlignment="1">
      <alignment vertical="center"/>
    </xf>
    <xf numFmtId="3" fontId="3" fillId="0" borderId="1"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4" xfId="0" applyNumberFormat="1" applyFont="1" applyBorder="1" applyAlignment="1">
      <alignment vertical="center"/>
    </xf>
    <xf numFmtId="0" fontId="7" fillId="0" borderId="9" xfId="0" applyFont="1" applyBorder="1" applyAlignment="1">
      <alignment horizontal="center" vertical="center"/>
    </xf>
    <xf numFmtId="0" fontId="7" fillId="0" borderId="12" xfId="0" applyFont="1" applyBorder="1" applyAlignment="1">
      <alignment vertical="center" wrapText="1"/>
    </xf>
    <xf numFmtId="3" fontId="4" fillId="0" borderId="9" xfId="0" applyNumberFormat="1" applyFont="1" applyBorder="1" applyAlignment="1">
      <alignment vertical="center"/>
    </xf>
    <xf numFmtId="3" fontId="4" fillId="0" borderId="18" xfId="0" applyNumberFormat="1" applyFont="1" applyBorder="1" applyAlignment="1">
      <alignment vertical="center"/>
    </xf>
    <xf numFmtId="0" fontId="3" fillId="0" borderId="1" xfId="0" applyFont="1" applyBorder="1" applyAlignment="1">
      <alignment horizontal="center" vertical="center"/>
    </xf>
    <xf numFmtId="0" fontId="7" fillId="0" borderId="2" xfId="0" applyFont="1" applyFill="1" applyBorder="1" applyAlignment="1">
      <alignment vertical="center" wrapText="1"/>
    </xf>
    <xf numFmtId="0" fontId="3" fillId="0" borderId="21" xfId="0" applyFont="1" applyBorder="1" applyAlignment="1">
      <alignment horizontal="center" vertical="center"/>
    </xf>
    <xf numFmtId="0" fontId="7" fillId="0" borderId="24" xfId="0" applyFont="1" applyFill="1" applyBorder="1" applyAlignment="1">
      <alignment horizontal="center" vertical="center" wrapText="1"/>
    </xf>
    <xf numFmtId="3" fontId="3" fillId="0" borderId="35" xfId="0" applyNumberFormat="1" applyFont="1" applyBorder="1" applyAlignment="1">
      <alignment vertical="center"/>
    </xf>
    <xf numFmtId="0" fontId="4" fillId="0" borderId="0" xfId="0" applyFont="1" applyAlignment="1">
      <alignment wrapText="1"/>
    </xf>
    <xf numFmtId="0" fontId="5" fillId="0" borderId="0" xfId="0" applyFont="1" applyAlignment="1">
      <alignment vertical="center"/>
    </xf>
    <xf numFmtId="3" fontId="6"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3" fontId="4" fillId="0" borderId="1" xfId="0" applyNumberFormat="1" applyFont="1" applyFill="1" applyBorder="1" applyAlignment="1">
      <alignment vertical="center"/>
    </xf>
    <xf numFmtId="164" fontId="5" fillId="0" borderId="36" xfId="0" applyNumberFormat="1" applyFont="1" applyBorder="1" applyAlignment="1">
      <alignment vertical="center"/>
    </xf>
    <xf numFmtId="3" fontId="4" fillId="0" borderId="1" xfId="0" applyNumberFormat="1" applyFont="1" applyBorder="1" applyAlignment="1">
      <alignment vertical="center"/>
    </xf>
    <xf numFmtId="0" fontId="9" fillId="0" borderId="0" xfId="0" applyFont="1"/>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3" fontId="3" fillId="2" borderId="21" xfId="0" applyNumberFormat="1" applyFont="1" applyFill="1" applyBorder="1" applyAlignment="1">
      <alignment vertical="center"/>
    </xf>
    <xf numFmtId="3" fontId="4" fillId="0" borderId="7" xfId="0" applyNumberFormat="1" applyFont="1" applyFill="1" applyBorder="1" applyAlignment="1">
      <alignment vertical="center"/>
    </xf>
    <xf numFmtId="164" fontId="5" fillId="0" borderId="29" xfId="0" applyNumberFormat="1" applyFont="1" applyFill="1" applyBorder="1" applyAlignment="1">
      <alignment vertical="center"/>
    </xf>
    <xf numFmtId="3" fontId="4" fillId="0" borderId="9" xfId="0" applyNumberFormat="1" applyFont="1" applyFill="1" applyBorder="1" applyAlignment="1">
      <alignment vertical="center"/>
    </xf>
    <xf numFmtId="0" fontId="7" fillId="0" borderId="35" xfId="0" applyFont="1" applyFill="1" applyBorder="1" applyAlignment="1">
      <alignment horizontal="center" vertical="center"/>
    </xf>
    <xf numFmtId="3" fontId="3" fillId="0" borderId="21" xfId="0" applyNumberFormat="1" applyFont="1" applyBorder="1" applyAlignment="1">
      <alignment vertical="center"/>
    </xf>
    <xf numFmtId="0" fontId="11" fillId="0" borderId="0" xfId="0" applyFont="1"/>
    <xf numFmtId="3" fontId="4" fillId="0" borderId="7" xfId="0" applyNumberFormat="1" applyFont="1" applyBorder="1" applyAlignment="1">
      <alignment vertical="center"/>
    </xf>
    <xf numFmtId="0" fontId="3" fillId="0" borderId="26"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32" xfId="0" applyFont="1" applyBorder="1"/>
    <xf numFmtId="3" fontId="4" fillId="0" borderId="7" xfId="0" applyNumberFormat="1" applyFont="1" applyBorder="1"/>
    <xf numFmtId="164" fontId="5" fillId="0" borderId="29" xfId="0" applyNumberFormat="1" applyFont="1" applyBorder="1"/>
    <xf numFmtId="0" fontId="3" fillId="0" borderId="26" xfId="0" applyFont="1" applyBorder="1"/>
    <xf numFmtId="3" fontId="4" fillId="0" borderId="9" xfId="0" applyNumberFormat="1" applyFont="1" applyBorder="1"/>
    <xf numFmtId="164" fontId="5" fillId="0" borderId="12" xfId="0" applyNumberFormat="1" applyFont="1" applyBorder="1"/>
    <xf numFmtId="3" fontId="4" fillId="0" borderId="1" xfId="0" applyNumberFormat="1" applyFont="1" applyBorder="1"/>
    <xf numFmtId="164" fontId="5" fillId="0" borderId="2" xfId="0" applyNumberFormat="1" applyFont="1" applyBorder="1"/>
    <xf numFmtId="0" fontId="3" fillId="0" borderId="33" xfId="0" applyFont="1" applyBorder="1" applyAlignment="1">
      <alignment horizontal="center"/>
    </xf>
    <xf numFmtId="3" fontId="3" fillId="0" borderId="21" xfId="0" applyNumberFormat="1" applyFont="1" applyBorder="1"/>
    <xf numFmtId="9" fontId="5" fillId="0" borderId="24" xfId="0" applyNumberFormat="1" applyFont="1" applyBorder="1"/>
    <xf numFmtId="0" fontId="4" fillId="0" borderId="0" xfId="0" applyFont="1"/>
    <xf numFmtId="0" fontId="5" fillId="0" borderId="0" xfId="0" applyFont="1"/>
    <xf numFmtId="164" fontId="5" fillId="0" borderId="32"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33" xfId="0" applyNumberFormat="1" applyFont="1" applyBorder="1" applyAlignment="1">
      <alignment horizontal="center" vertical="center"/>
    </xf>
    <xf numFmtId="164" fontId="5" fillId="0" borderId="32" xfId="0" applyNumberFormat="1" applyFont="1" applyBorder="1" applyAlignment="1">
      <alignment horizontal="center"/>
    </xf>
    <xf numFmtId="164" fontId="5" fillId="0" borderId="26" xfId="0" applyNumberFormat="1" applyFont="1" applyBorder="1" applyAlignment="1">
      <alignment horizontal="center"/>
    </xf>
    <xf numFmtId="3" fontId="4" fillId="0" borderId="18" xfId="0" applyNumberFormat="1" applyFont="1" applyBorder="1"/>
    <xf numFmtId="164" fontId="5" fillId="0" borderId="31" xfId="0" applyNumberFormat="1" applyFont="1" applyBorder="1"/>
    <xf numFmtId="164" fontId="5" fillId="0" borderId="33" xfId="0" applyNumberFormat="1" applyFont="1" applyBorder="1" applyAlignment="1">
      <alignment horizont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49" fontId="3" fillId="2" borderId="17" xfId="0" applyNumberFormat="1" applyFont="1" applyFill="1" applyBorder="1" applyAlignment="1">
      <alignment horizontal="center" vertical="center" wrapText="1"/>
    </xf>
    <xf numFmtId="164" fontId="8" fillId="2" borderId="6" xfId="0" applyNumberFormat="1" applyFont="1" applyFill="1" applyBorder="1" applyAlignment="1">
      <alignment vertical="center"/>
    </xf>
    <xf numFmtId="0" fontId="3" fillId="2" borderId="7" xfId="0" applyFont="1" applyFill="1" applyBorder="1" applyAlignment="1">
      <alignment horizontal="center" vertical="center" wrapText="1"/>
    </xf>
    <xf numFmtId="0" fontId="3" fillId="0" borderId="9" xfId="0" applyFont="1" applyBorder="1" applyAlignment="1">
      <alignment horizontal="center" vertical="center" wrapText="1"/>
    </xf>
    <xf numFmtId="164" fontId="8" fillId="0" borderId="12" xfId="0" applyNumberFormat="1" applyFont="1" applyFill="1" applyBorder="1" applyAlignment="1">
      <alignment vertical="center"/>
    </xf>
    <xf numFmtId="164" fontId="8" fillId="0" borderId="2" xfId="0" applyNumberFormat="1" applyFont="1" applyFill="1" applyBorder="1" applyAlignment="1">
      <alignment vertical="center"/>
    </xf>
    <xf numFmtId="0" fontId="3" fillId="2" borderId="15" xfId="0" applyFont="1" applyFill="1" applyBorder="1" applyAlignment="1">
      <alignment horizontal="center" vertical="center" wrapText="1"/>
    </xf>
    <xf numFmtId="3" fontId="6" fillId="2" borderId="7" xfId="0" applyNumberFormat="1" applyFont="1" applyFill="1" applyBorder="1" applyAlignment="1">
      <alignment vertical="center"/>
    </xf>
    <xf numFmtId="0" fontId="3" fillId="0" borderId="9" xfId="0" applyFont="1" applyFill="1" applyBorder="1" applyAlignment="1">
      <alignment horizontal="center" vertical="center" wrapText="1"/>
    </xf>
    <xf numFmtId="164" fontId="8" fillId="2" borderId="30" xfId="0" applyNumberFormat="1" applyFont="1" applyFill="1" applyBorder="1" applyAlignment="1">
      <alignment vertical="center"/>
    </xf>
    <xf numFmtId="3" fontId="4" fillId="0" borderId="0" xfId="0" applyNumberFormat="1" applyFont="1" applyAlignment="1">
      <alignment vertical="center"/>
    </xf>
    <xf numFmtId="164" fontId="8" fillId="0" borderId="31" xfId="0" applyNumberFormat="1" applyFont="1" applyFill="1" applyBorder="1" applyAlignment="1">
      <alignment vertical="center"/>
    </xf>
    <xf numFmtId="0" fontId="3" fillId="2" borderId="21" xfId="0" applyFont="1" applyFill="1" applyBorder="1" applyAlignment="1">
      <alignment horizontal="center" vertical="center" wrapText="1"/>
    </xf>
    <xf numFmtId="3" fontId="6" fillId="2" borderId="21" xfId="0" applyNumberFormat="1" applyFont="1" applyFill="1" applyBorder="1" applyAlignment="1">
      <alignment vertical="center"/>
    </xf>
    <xf numFmtId="164" fontId="8" fillId="2" borderId="24" xfId="0" applyNumberFormat="1" applyFont="1" applyFill="1" applyBorder="1" applyAlignment="1">
      <alignment vertical="center"/>
    </xf>
    <xf numFmtId="0" fontId="13" fillId="0" borderId="0" xfId="0" applyFont="1" applyAlignment="1">
      <alignment vertical="center"/>
    </xf>
    <xf numFmtId="164" fontId="8" fillId="2" borderId="29" xfId="0" applyNumberFormat="1" applyFont="1" applyFill="1" applyBorder="1" applyAlignment="1">
      <alignment vertical="center"/>
    </xf>
    <xf numFmtId="3" fontId="3" fillId="0" borderId="2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0" fontId="3" fillId="0" borderId="15" xfId="0" applyFont="1" applyBorder="1" applyAlignment="1">
      <alignment horizontal="center" vertical="center" wrapText="1"/>
    </xf>
    <xf numFmtId="49" fontId="3" fillId="0" borderId="17" xfId="0" applyNumberFormat="1" applyFont="1" applyFill="1" applyBorder="1" applyAlignment="1">
      <alignment horizontal="center" vertical="center"/>
    </xf>
    <xf numFmtId="3" fontId="6" fillId="0" borderId="3" xfId="0" applyNumberFormat="1" applyFont="1" applyBorder="1" applyAlignment="1">
      <alignment vertical="center"/>
    </xf>
    <xf numFmtId="164" fontId="8" fillId="0" borderId="6" xfId="0" applyNumberFormat="1" applyFont="1" applyBorder="1" applyAlignment="1">
      <alignment vertical="center"/>
    </xf>
    <xf numFmtId="164" fontId="8" fillId="0" borderId="12" xfId="0" applyNumberFormat="1" applyFont="1" applyBorder="1" applyAlignment="1">
      <alignment vertical="center"/>
    </xf>
    <xf numFmtId="164" fontId="8" fillId="0" borderId="2" xfId="0" applyNumberFormat="1" applyFont="1" applyBorder="1" applyAlignment="1">
      <alignment vertical="center"/>
    </xf>
    <xf numFmtId="0" fontId="4" fillId="0" borderId="21" xfId="0" applyFont="1" applyBorder="1" applyAlignment="1">
      <alignment vertical="center"/>
    </xf>
    <xf numFmtId="0" fontId="3" fillId="0" borderId="22" xfId="0" applyFont="1" applyBorder="1" applyAlignment="1">
      <alignment horizontal="center" vertical="center"/>
    </xf>
    <xf numFmtId="9" fontId="8" fillId="0" borderId="24" xfId="0" applyNumberFormat="1" applyFont="1" applyBorder="1" applyAlignment="1">
      <alignment vertical="center"/>
    </xf>
    <xf numFmtId="3" fontId="9" fillId="0" borderId="0" xfId="0" applyNumberFormat="1" applyFont="1"/>
    <xf numFmtId="3" fontId="6" fillId="0" borderId="15" xfId="0" applyNumberFormat="1" applyFont="1" applyBorder="1" applyAlignment="1">
      <alignment vertical="center"/>
    </xf>
    <xf numFmtId="164" fontId="8" fillId="0" borderId="34" xfId="0" applyNumberFormat="1" applyFont="1" applyBorder="1" applyAlignment="1">
      <alignment vertical="center"/>
    </xf>
    <xf numFmtId="164" fontId="5" fillId="0" borderId="1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2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31" xfId="0" applyFont="1" applyBorder="1" applyAlignment="1">
      <alignment horizontal="center" vertical="center" wrapText="1"/>
    </xf>
    <xf numFmtId="0" fontId="12" fillId="0" borderId="41" xfId="0" applyFont="1" applyBorder="1" applyAlignment="1">
      <alignment horizontal="center"/>
    </xf>
    <xf numFmtId="0" fontId="12" fillId="0" borderId="38" xfId="0" applyFont="1" applyBorder="1" applyAlignment="1">
      <alignment horizontal="center"/>
    </xf>
    <xf numFmtId="0" fontId="12" fillId="0" borderId="42" xfId="0" applyFont="1" applyBorder="1" applyAlignment="1">
      <alignment horizontal="center"/>
    </xf>
    <xf numFmtId="0" fontId="14" fillId="0" borderId="0" xfId="0" applyFont="1"/>
    <xf numFmtId="0" fontId="16" fillId="0" borderId="0" xfId="0" applyFont="1" applyBorder="1" applyAlignment="1">
      <alignment horizontal="left"/>
    </xf>
    <xf numFmtId="0" fontId="11" fillId="0" borderId="0" xfId="0" applyFont="1" applyBorder="1" applyAlignment="1">
      <alignment horizontal="left"/>
    </xf>
    <xf numFmtId="0" fontId="3" fillId="0" borderId="35" xfId="0" applyFont="1" applyBorder="1" applyAlignment="1">
      <alignment horizontal="center" vertical="center"/>
    </xf>
    <xf numFmtId="0" fontId="3" fillId="0" borderId="0" xfId="0" applyFont="1" applyFill="1" applyAlignment="1">
      <alignment vertical="center"/>
    </xf>
    <xf numFmtId="0" fontId="5" fillId="0" borderId="36" xfId="0" applyFont="1" applyBorder="1" applyAlignment="1">
      <alignment horizontal="center" vertical="center"/>
    </xf>
    <xf numFmtId="0" fontId="3" fillId="0" borderId="43" xfId="0" applyFont="1" applyBorder="1" applyAlignment="1">
      <alignment horizontal="left" vertical="center"/>
    </xf>
    <xf numFmtId="3" fontId="7" fillId="0" borderId="7" xfId="0" applyNumberFormat="1" applyFont="1" applyBorder="1" applyAlignment="1">
      <alignment vertical="center"/>
    </xf>
    <xf numFmtId="0" fontId="3" fillId="0" borderId="44" xfId="0" applyFont="1" applyBorder="1" applyAlignment="1">
      <alignment horizontal="left" vertical="center"/>
    </xf>
    <xf numFmtId="164" fontId="5" fillId="0" borderId="24" xfId="0" applyNumberFormat="1" applyFont="1" applyBorder="1" applyAlignment="1">
      <alignment vertical="center"/>
    </xf>
    <xf numFmtId="0" fontId="3" fillId="0" borderId="43" xfId="0" applyFont="1" applyBorder="1" applyAlignment="1">
      <alignment vertical="center"/>
    </xf>
    <xf numFmtId="164" fontId="8" fillId="0" borderId="29" xfId="0" applyNumberFormat="1" applyFont="1" applyBorder="1" applyAlignment="1">
      <alignment vertical="center"/>
    </xf>
    <xf numFmtId="9" fontId="8" fillId="0" borderId="29" xfId="0" applyNumberFormat="1" applyFont="1" applyBorder="1" applyAlignment="1">
      <alignment vertical="center"/>
    </xf>
    <xf numFmtId="0" fontId="3" fillId="0" borderId="44" xfId="0" applyFont="1" applyBorder="1" applyAlignment="1">
      <alignment vertical="center"/>
    </xf>
    <xf numFmtId="3" fontId="7" fillId="0" borderId="9" xfId="0" applyNumberFormat="1" applyFont="1" applyBorder="1" applyAlignment="1">
      <alignment vertical="center"/>
    </xf>
    <xf numFmtId="9" fontId="8" fillId="0" borderId="12" xfId="0" applyNumberFormat="1" applyFont="1" applyBorder="1" applyAlignment="1">
      <alignment vertical="center"/>
    </xf>
    <xf numFmtId="164" fontId="8" fillId="0" borderId="31" xfId="0" applyNumberFormat="1" applyFont="1" applyBorder="1" applyAlignment="1">
      <alignment vertical="center"/>
    </xf>
    <xf numFmtId="164" fontId="8" fillId="0" borderId="24" xfId="0" applyNumberFormat="1" applyFont="1" applyBorder="1" applyAlignment="1">
      <alignment vertical="center"/>
    </xf>
    <xf numFmtId="0" fontId="3" fillId="0" borderId="0" xfId="0" applyFont="1" applyBorder="1" applyAlignment="1">
      <alignment horizontal="center" vertical="center"/>
    </xf>
    <xf numFmtId="3" fontId="3" fillId="0" borderId="0" xfId="0" applyNumberFormat="1" applyFont="1" applyBorder="1" applyAlignment="1">
      <alignment vertical="center"/>
    </xf>
    <xf numFmtId="9" fontId="8" fillId="0" borderId="0" xfId="0" applyNumberFormat="1" applyFont="1" applyBorder="1" applyAlignment="1">
      <alignment vertical="center"/>
    </xf>
    <xf numFmtId="164" fontId="8" fillId="0" borderId="0" xfId="0" applyNumberFormat="1" applyFont="1" applyBorder="1" applyAlignment="1">
      <alignment horizontal="center" vertical="center"/>
    </xf>
    <xf numFmtId="0" fontId="7" fillId="0" borderId="15" xfId="0" applyFont="1" applyBorder="1" applyAlignment="1">
      <alignment horizontal="center" vertical="center"/>
    </xf>
    <xf numFmtId="0" fontId="7" fillId="0" borderId="34" xfId="0" applyFont="1" applyBorder="1" applyAlignment="1">
      <alignment vertical="center" wrapText="1"/>
    </xf>
    <xf numFmtId="3" fontId="3" fillId="0" borderId="9" xfId="0" applyNumberFormat="1" applyFont="1" applyBorder="1" applyAlignment="1">
      <alignment vertical="center"/>
    </xf>
    <xf numFmtId="3" fontId="3" fillId="0" borderId="18" xfId="0" applyNumberFormat="1" applyFont="1" applyBorder="1" applyAlignment="1">
      <alignment vertical="center"/>
    </xf>
    <xf numFmtId="164" fontId="5" fillId="0" borderId="0" xfId="0" applyNumberFormat="1" applyFont="1" applyBorder="1" applyAlignment="1">
      <alignment vertical="center"/>
    </xf>
    <xf numFmtId="3" fontId="3" fillId="0" borderId="7" xfId="0" applyNumberFormat="1" applyFont="1" applyBorder="1" applyAlignment="1">
      <alignment vertical="center"/>
    </xf>
    <xf numFmtId="164" fontId="5" fillId="0" borderId="8" xfId="0" applyNumberFormat="1" applyFont="1" applyBorder="1" applyAlignment="1">
      <alignment vertical="center"/>
    </xf>
    <xf numFmtId="164" fontId="5" fillId="0" borderId="6" xfId="0" applyNumberFormat="1" applyFont="1" applyBorder="1" applyAlignment="1">
      <alignment vertical="center"/>
    </xf>
    <xf numFmtId="164" fontId="8" fillId="2" borderId="34" xfId="0" applyNumberFormat="1" applyFont="1" applyFill="1" applyBorder="1" applyAlignment="1">
      <alignment vertical="center"/>
    </xf>
    <xf numFmtId="164" fontId="5" fillId="2" borderId="34" xfId="0" applyNumberFormat="1" applyFont="1" applyFill="1" applyBorder="1" applyAlignment="1">
      <alignment vertical="center"/>
    </xf>
    <xf numFmtId="164" fontId="5" fillId="0" borderId="31" xfId="0" applyNumberFormat="1" applyFont="1" applyBorder="1" applyAlignment="1">
      <alignment vertical="center"/>
    </xf>
    <xf numFmtId="0" fontId="7" fillId="0" borderId="0" xfId="0" applyFont="1" applyFill="1" applyBorder="1" applyAlignment="1">
      <alignment horizontal="center" vertical="center"/>
    </xf>
    <xf numFmtId="9" fontId="5" fillId="0" borderId="0" xfId="0" applyNumberFormat="1" applyFont="1" applyBorder="1" applyAlignment="1">
      <alignment vertical="center"/>
    </xf>
    <xf numFmtId="164" fontId="5" fillId="0" borderId="0" xfId="0" applyNumberFormat="1" applyFont="1" applyFill="1" applyBorder="1" applyAlignment="1">
      <alignment horizontal="center" vertical="center"/>
    </xf>
    <xf numFmtId="0" fontId="0" fillId="0" borderId="0" xfId="0" applyNumberFormat="1"/>
    <xf numFmtId="3" fontId="12" fillId="0" borderId="21" xfId="0" applyNumberFormat="1" applyFont="1" applyBorder="1"/>
    <xf numFmtId="3" fontId="4" fillId="2" borderId="45" xfId="0" applyNumberFormat="1" applyFont="1" applyFill="1" applyBorder="1" applyAlignment="1">
      <alignment vertical="center"/>
    </xf>
    <xf numFmtId="3" fontId="4" fillId="2" borderId="46" xfId="0" applyNumberFormat="1" applyFont="1" applyFill="1" applyBorder="1" applyAlignment="1">
      <alignment vertical="center"/>
    </xf>
    <xf numFmtId="164" fontId="5" fillId="2" borderId="47" xfId="0" applyNumberFormat="1" applyFont="1" applyFill="1" applyBorder="1" applyAlignment="1">
      <alignment vertical="center" wrapText="1"/>
    </xf>
    <xf numFmtId="164" fontId="5" fillId="2" borderId="48" xfId="0" applyNumberFormat="1" applyFont="1" applyFill="1" applyBorder="1" applyAlignment="1">
      <alignment vertical="center" wrapText="1"/>
    </xf>
    <xf numFmtId="3" fontId="3" fillId="2" borderId="49" xfId="0" applyNumberFormat="1" applyFont="1" applyFill="1" applyBorder="1" applyAlignment="1">
      <alignment horizontal="right" vertical="center" wrapText="1"/>
    </xf>
    <xf numFmtId="164" fontId="5" fillId="2" borderId="50" xfId="0" applyNumberFormat="1" applyFont="1" applyFill="1" applyBorder="1" applyAlignment="1">
      <alignment vertical="center" wrapText="1"/>
    </xf>
    <xf numFmtId="3" fontId="4" fillId="2" borderId="51" xfId="0" applyNumberFormat="1" applyFont="1" applyFill="1" applyBorder="1" applyAlignment="1">
      <alignment vertical="center"/>
    </xf>
    <xf numFmtId="3" fontId="4" fillId="2" borderId="52" xfId="0" applyNumberFormat="1" applyFont="1" applyFill="1" applyBorder="1" applyAlignment="1">
      <alignment vertical="center"/>
    </xf>
    <xf numFmtId="164" fontId="5" fillId="2" borderId="53" xfId="0" applyNumberFormat="1" applyFont="1" applyFill="1" applyBorder="1" applyAlignment="1">
      <alignment vertical="center" wrapText="1"/>
    </xf>
    <xf numFmtId="164" fontId="5" fillId="2" borderId="54" xfId="0" applyNumberFormat="1" applyFont="1" applyFill="1" applyBorder="1" applyAlignment="1">
      <alignment vertical="center" wrapText="1"/>
    </xf>
    <xf numFmtId="3" fontId="3" fillId="2" borderId="55" xfId="0" applyNumberFormat="1" applyFont="1" applyFill="1" applyBorder="1" applyAlignment="1">
      <alignment horizontal="right" vertical="center" wrapText="1"/>
    </xf>
    <xf numFmtId="164" fontId="5" fillId="2" borderId="56" xfId="0" applyNumberFormat="1" applyFont="1" applyFill="1" applyBorder="1" applyAlignment="1">
      <alignment vertical="center" wrapText="1"/>
    </xf>
    <xf numFmtId="3" fontId="4" fillId="0" borderId="57" xfId="0" applyNumberFormat="1" applyFont="1" applyFill="1" applyBorder="1" applyAlignment="1">
      <alignment vertical="center"/>
    </xf>
    <xf numFmtId="3" fontId="4" fillId="0" borderId="58" xfId="0" applyNumberFormat="1" applyFont="1" applyFill="1" applyBorder="1" applyAlignment="1">
      <alignment vertical="center"/>
    </xf>
    <xf numFmtId="164" fontId="5" fillId="0" borderId="59" xfId="0" applyNumberFormat="1" applyFont="1" applyFill="1" applyBorder="1" applyAlignment="1">
      <alignment vertical="center" wrapText="1"/>
    </xf>
    <xf numFmtId="164" fontId="5" fillId="0" borderId="60" xfId="0" applyNumberFormat="1" applyFont="1" applyFill="1" applyBorder="1" applyAlignment="1">
      <alignment vertical="center" wrapText="1"/>
    </xf>
    <xf numFmtId="3" fontId="3" fillId="0" borderId="61" xfId="0" applyNumberFormat="1" applyFont="1" applyFill="1" applyBorder="1" applyAlignment="1">
      <alignment horizontal="right" vertical="center" wrapText="1"/>
    </xf>
    <xf numFmtId="3" fontId="4" fillId="0" borderId="62" xfId="0" applyNumberFormat="1" applyFont="1" applyFill="1" applyBorder="1" applyAlignment="1">
      <alignment vertical="center"/>
    </xf>
    <xf numFmtId="3" fontId="4" fillId="0" borderId="63" xfId="0" applyNumberFormat="1" applyFont="1" applyFill="1" applyBorder="1" applyAlignment="1">
      <alignment vertical="center"/>
    </xf>
    <xf numFmtId="164" fontId="5" fillId="0" borderId="64" xfId="0" applyNumberFormat="1" applyFont="1" applyFill="1" applyBorder="1" applyAlignment="1">
      <alignment vertical="center" wrapText="1"/>
    </xf>
    <xf numFmtId="164" fontId="5" fillId="0" borderId="65" xfId="0" applyNumberFormat="1" applyFont="1" applyFill="1" applyBorder="1" applyAlignment="1">
      <alignment vertical="center" wrapText="1"/>
    </xf>
    <xf numFmtId="3" fontId="3" fillId="0" borderId="66" xfId="0" applyNumberFormat="1" applyFont="1" applyFill="1" applyBorder="1" applyAlignment="1">
      <alignment horizontal="right" vertical="center" wrapText="1"/>
    </xf>
    <xf numFmtId="9" fontId="5" fillId="0" borderId="47" xfId="0" applyNumberFormat="1" applyFont="1" applyFill="1" applyBorder="1" applyAlignment="1">
      <alignment vertical="center" wrapText="1"/>
    </xf>
    <xf numFmtId="9" fontId="5" fillId="0" borderId="48" xfId="0" applyNumberFormat="1" applyFont="1" applyFill="1" applyBorder="1" applyAlignment="1">
      <alignment vertical="center" wrapText="1"/>
    </xf>
    <xf numFmtId="3" fontId="3" fillId="0" borderId="49" xfId="0" applyNumberFormat="1" applyFont="1" applyFill="1" applyBorder="1" applyAlignment="1">
      <alignment horizontal="right" vertical="center" wrapText="1"/>
    </xf>
    <xf numFmtId="9" fontId="5" fillId="0" borderId="50" xfId="0" applyNumberFormat="1" applyFont="1" applyFill="1" applyBorder="1" applyAlignment="1">
      <alignment vertical="center" wrapText="1"/>
    </xf>
    <xf numFmtId="3" fontId="3" fillId="0" borderId="45" xfId="0" applyNumberFormat="1" applyFont="1" applyFill="1" applyBorder="1" applyAlignment="1">
      <alignment vertical="center"/>
    </xf>
    <xf numFmtId="0" fontId="4" fillId="2" borderId="49" xfId="0" applyNumberFormat="1" applyFont="1" applyFill="1" applyBorder="1" applyAlignment="1">
      <alignment vertical="center"/>
    </xf>
    <xf numFmtId="9" fontId="5" fillId="2" borderId="48" xfId="0" applyNumberFormat="1" applyFont="1" applyFill="1" applyBorder="1" applyAlignment="1">
      <alignment vertical="center" wrapText="1"/>
    </xf>
    <xf numFmtId="0" fontId="4" fillId="2" borderId="55" xfId="0" applyNumberFormat="1" applyFont="1" applyFill="1" applyBorder="1" applyAlignment="1">
      <alignment vertical="center"/>
    </xf>
    <xf numFmtId="9" fontId="5" fillId="2" borderId="54" xfId="0" applyNumberFormat="1" applyFont="1" applyFill="1" applyBorder="1" applyAlignment="1">
      <alignment vertical="center" wrapText="1"/>
    </xf>
    <xf numFmtId="0" fontId="4" fillId="0" borderId="61" xfId="0" applyNumberFormat="1" applyFont="1" applyFill="1" applyBorder="1" applyAlignment="1">
      <alignment vertical="center"/>
    </xf>
    <xf numFmtId="9" fontId="5" fillId="0" borderId="60" xfId="0" applyNumberFormat="1" applyFont="1" applyFill="1" applyBorder="1" applyAlignment="1">
      <alignment vertical="center" wrapText="1"/>
    </xf>
    <xf numFmtId="0" fontId="4" fillId="0" borderId="66" xfId="0" applyNumberFormat="1" applyFont="1" applyFill="1" applyBorder="1" applyAlignment="1">
      <alignment vertical="center"/>
    </xf>
    <xf numFmtId="9" fontId="5" fillId="0" borderId="65" xfId="0" applyNumberFormat="1" applyFont="1" applyFill="1" applyBorder="1" applyAlignment="1">
      <alignment vertical="center" wrapText="1"/>
    </xf>
    <xf numFmtId="0" fontId="3" fillId="0" borderId="49" xfId="0" applyNumberFormat="1" applyFont="1" applyFill="1" applyBorder="1" applyAlignment="1">
      <alignment vertical="center"/>
    </xf>
    <xf numFmtId="3" fontId="4" fillId="2" borderId="49" xfId="0" applyNumberFormat="1" applyFont="1" applyFill="1" applyBorder="1" applyAlignment="1">
      <alignment vertical="center"/>
    </xf>
    <xf numFmtId="3" fontId="4" fillId="2" borderId="55" xfId="0" applyNumberFormat="1" applyFont="1" applyFill="1" applyBorder="1" applyAlignment="1">
      <alignment vertical="center"/>
    </xf>
    <xf numFmtId="3" fontId="4" fillId="0" borderId="61" xfId="0" applyNumberFormat="1" applyFont="1" applyFill="1" applyBorder="1" applyAlignment="1">
      <alignment vertical="center"/>
    </xf>
    <xf numFmtId="3" fontId="4" fillId="0" borderId="66" xfId="0" applyNumberFormat="1" applyFont="1" applyFill="1" applyBorder="1" applyAlignment="1">
      <alignment vertical="center"/>
    </xf>
    <xf numFmtId="164" fontId="5" fillId="0" borderId="67" xfId="0" applyNumberFormat="1" applyFont="1" applyFill="1" applyBorder="1" applyAlignment="1">
      <alignment vertical="center" wrapText="1"/>
    </xf>
    <xf numFmtId="3" fontId="4" fillId="0" borderId="68" xfId="0" applyNumberFormat="1" applyFont="1" applyFill="1" applyBorder="1" applyAlignment="1">
      <alignment vertical="center"/>
    </xf>
    <xf numFmtId="164" fontId="5" fillId="0" borderId="69" xfId="0" applyNumberFormat="1" applyFont="1" applyFill="1" applyBorder="1" applyAlignment="1">
      <alignment vertical="center" wrapText="1"/>
    </xf>
    <xf numFmtId="3" fontId="4" fillId="0" borderId="70" xfId="0" applyNumberFormat="1" applyFont="1" applyFill="1" applyBorder="1" applyAlignment="1">
      <alignment vertical="center"/>
    </xf>
    <xf numFmtId="164" fontId="5" fillId="0" borderId="71" xfId="0" applyNumberFormat="1" applyFont="1" applyFill="1" applyBorder="1" applyAlignment="1">
      <alignment vertical="center" wrapText="1"/>
    </xf>
    <xf numFmtId="3" fontId="4" fillId="0" borderId="72" xfId="0" applyNumberFormat="1" applyFont="1" applyFill="1" applyBorder="1" applyAlignment="1">
      <alignment vertical="center"/>
    </xf>
    <xf numFmtId="0" fontId="4" fillId="0" borderId="72" xfId="0" applyNumberFormat="1" applyFont="1" applyFill="1" applyBorder="1" applyAlignment="1">
      <alignment vertical="center"/>
    </xf>
    <xf numFmtId="9" fontId="5" fillId="0" borderId="69" xfId="0" applyNumberFormat="1" applyFont="1" applyFill="1" applyBorder="1" applyAlignment="1">
      <alignment vertical="center" wrapText="1"/>
    </xf>
    <xf numFmtId="3" fontId="3" fillId="0" borderId="72" xfId="0" applyNumberFormat="1" applyFont="1" applyFill="1" applyBorder="1" applyAlignment="1">
      <alignment horizontal="right" vertical="center" wrapText="1"/>
    </xf>
    <xf numFmtId="164" fontId="5" fillId="0" borderId="73" xfId="0" applyNumberFormat="1" applyFont="1" applyFill="1" applyBorder="1" applyAlignment="1">
      <alignment vertical="center" wrapText="1"/>
    </xf>
    <xf numFmtId="3" fontId="4" fillId="2" borderId="74" xfId="0" applyNumberFormat="1" applyFont="1" applyFill="1" applyBorder="1" applyAlignment="1">
      <alignment vertical="center"/>
    </xf>
    <xf numFmtId="164" fontId="5" fillId="2" borderId="75" xfId="0" applyNumberFormat="1" applyFont="1" applyFill="1" applyBorder="1" applyAlignment="1">
      <alignment vertical="center" wrapText="1"/>
    </xf>
    <xf numFmtId="3" fontId="4" fillId="2" borderId="76" xfId="0" applyNumberFormat="1" applyFont="1" applyFill="1" applyBorder="1" applyAlignment="1">
      <alignment vertical="center"/>
    </xf>
    <xf numFmtId="164" fontId="5" fillId="2" borderId="77" xfId="0" applyNumberFormat="1" applyFont="1" applyFill="1" applyBorder="1" applyAlignment="1">
      <alignment vertical="center" wrapText="1"/>
    </xf>
    <xf numFmtId="3" fontId="4" fillId="2" borderId="78" xfId="0" applyNumberFormat="1" applyFont="1" applyFill="1" applyBorder="1" applyAlignment="1">
      <alignment vertical="center"/>
    </xf>
    <xf numFmtId="0" fontId="4" fillId="2" borderId="78" xfId="0" applyNumberFormat="1" applyFont="1" applyFill="1" applyBorder="1" applyAlignment="1">
      <alignment vertical="center"/>
    </xf>
    <xf numFmtId="9" fontId="5" fillId="2" borderId="75" xfId="0" applyNumberFormat="1" applyFont="1" applyFill="1" applyBorder="1" applyAlignment="1">
      <alignment vertical="center" wrapText="1"/>
    </xf>
    <xf numFmtId="3" fontId="3" fillId="2" borderId="78" xfId="0" applyNumberFormat="1" applyFont="1" applyFill="1" applyBorder="1" applyAlignment="1">
      <alignment horizontal="right" vertical="center" wrapText="1"/>
    </xf>
    <xf numFmtId="164" fontId="5" fillId="2" borderId="79" xfId="0" applyNumberFormat="1" applyFont="1" applyFill="1" applyBorder="1" applyAlignment="1">
      <alignment vertical="center" wrapText="1"/>
    </xf>
    <xf numFmtId="3" fontId="3" fillId="0" borderId="35" xfId="0" applyNumberFormat="1" applyFont="1" applyFill="1" applyBorder="1" applyAlignment="1">
      <alignment vertical="center"/>
    </xf>
    <xf numFmtId="0" fontId="3" fillId="0" borderId="21" xfId="0" applyNumberFormat="1" applyFont="1" applyFill="1" applyBorder="1" applyAlignment="1">
      <alignment vertical="center"/>
    </xf>
    <xf numFmtId="3" fontId="3" fillId="0" borderId="21" xfId="0" applyNumberFormat="1" applyFont="1" applyFill="1" applyBorder="1" applyAlignment="1">
      <alignment horizontal="right" vertical="center" wrapText="1"/>
    </xf>
    <xf numFmtId="3" fontId="4" fillId="0" borderId="0" xfId="0" applyNumberFormat="1" applyFont="1" applyFill="1" applyAlignment="1">
      <alignment vertical="center"/>
    </xf>
    <xf numFmtId="3" fontId="3" fillId="0" borderId="81" xfId="0" applyNumberFormat="1" applyFont="1" applyFill="1" applyBorder="1" applyAlignment="1">
      <alignment vertical="center"/>
    </xf>
    <xf numFmtId="3" fontId="3" fillId="0" borderId="82" xfId="0" applyNumberFormat="1" applyFont="1" applyFill="1" applyBorder="1" applyAlignment="1">
      <alignment vertical="center"/>
    </xf>
    <xf numFmtId="3" fontId="4" fillId="0" borderId="44" xfId="0" applyNumberFormat="1" applyFont="1" applyFill="1" applyBorder="1" applyAlignment="1">
      <alignment vertical="center"/>
    </xf>
    <xf numFmtId="3" fontId="4" fillId="0" borderId="38" xfId="0" applyNumberFormat="1" applyFont="1" applyFill="1" applyBorder="1" applyAlignment="1">
      <alignment vertical="center"/>
    </xf>
    <xf numFmtId="3" fontId="4" fillId="0" borderId="81" xfId="0" applyNumberFormat="1" applyFont="1" applyFill="1" applyBorder="1" applyAlignment="1">
      <alignment vertical="center"/>
    </xf>
    <xf numFmtId="3" fontId="4" fillId="0" borderId="82" xfId="0" applyNumberFormat="1" applyFont="1" applyFill="1" applyBorder="1" applyAlignment="1">
      <alignment vertical="center"/>
    </xf>
    <xf numFmtId="3" fontId="4" fillId="2" borderId="41" xfId="0" applyNumberFormat="1" applyFont="1" applyFill="1" applyBorder="1" applyAlignment="1">
      <alignment vertical="center"/>
    </xf>
    <xf numFmtId="3" fontId="4" fillId="2" borderId="83" xfId="0" applyNumberFormat="1" applyFont="1" applyFill="1" applyBorder="1" applyAlignment="1">
      <alignment vertical="center"/>
    </xf>
    <xf numFmtId="3" fontId="3" fillId="2" borderId="83" xfId="0" applyNumberFormat="1" applyFont="1" applyFill="1" applyBorder="1" applyAlignment="1">
      <alignment vertical="center"/>
    </xf>
    <xf numFmtId="3" fontId="4" fillId="2" borderId="84" xfId="0" applyNumberFormat="1" applyFont="1" applyFill="1" applyBorder="1" applyAlignment="1">
      <alignment vertical="center"/>
    </xf>
    <xf numFmtId="3" fontId="4" fillId="2" borderId="85" xfId="0" applyNumberFormat="1" applyFont="1" applyFill="1" applyBorder="1" applyAlignment="1">
      <alignment vertical="center"/>
    </xf>
    <xf numFmtId="3" fontId="3" fillId="2" borderId="85" xfId="0" applyNumberFormat="1" applyFont="1" applyFill="1" applyBorder="1" applyAlignment="1">
      <alignment vertical="center"/>
    </xf>
    <xf numFmtId="3" fontId="4" fillId="2" borderId="43" xfId="0" applyNumberFormat="1" applyFont="1" applyFill="1" applyBorder="1" applyAlignment="1">
      <alignment vertical="center"/>
    </xf>
    <xf numFmtId="3" fontId="4" fillId="2" borderId="86" xfId="0" applyNumberFormat="1" applyFont="1" applyFill="1" applyBorder="1" applyAlignment="1">
      <alignment vertical="center"/>
    </xf>
    <xf numFmtId="3" fontId="3" fillId="2" borderId="86" xfId="0" applyNumberFormat="1" applyFont="1" applyFill="1" applyBorder="1" applyAlignment="1">
      <alignment vertical="center"/>
    </xf>
    <xf numFmtId="3" fontId="4" fillId="0" borderId="87" xfId="0" applyNumberFormat="1" applyFont="1" applyFill="1" applyBorder="1" applyAlignment="1">
      <alignment vertical="center"/>
    </xf>
    <xf numFmtId="3" fontId="4" fillId="0" borderId="88" xfId="0" applyNumberFormat="1" applyFont="1" applyFill="1" applyBorder="1" applyAlignment="1">
      <alignment vertical="center"/>
    </xf>
    <xf numFmtId="3" fontId="3" fillId="0" borderId="88" xfId="0" applyNumberFormat="1" applyFont="1" applyFill="1" applyBorder="1" applyAlignment="1">
      <alignment vertical="center"/>
    </xf>
    <xf numFmtId="9" fontId="8" fillId="0" borderId="36" xfId="0" applyNumberFormat="1" applyFont="1" applyFill="1" applyBorder="1" applyAlignment="1">
      <alignment vertical="center"/>
    </xf>
    <xf numFmtId="3" fontId="3" fillId="0" borderId="89" xfId="0" applyNumberFormat="1" applyFont="1" applyFill="1" applyBorder="1" applyAlignment="1">
      <alignment vertical="center"/>
    </xf>
    <xf numFmtId="9" fontId="5" fillId="0" borderId="36" xfId="0" applyNumberFormat="1" applyFont="1" applyFill="1" applyBorder="1" applyAlignment="1">
      <alignment vertical="center"/>
    </xf>
    <xf numFmtId="3" fontId="4" fillId="2" borderId="35" xfId="0" applyNumberFormat="1" applyFont="1" applyFill="1" applyBorder="1" applyAlignment="1">
      <alignment vertical="center"/>
    </xf>
    <xf numFmtId="3" fontId="4" fillId="2" borderId="90" xfId="0" applyNumberFormat="1" applyFont="1" applyFill="1" applyBorder="1" applyAlignment="1">
      <alignment vertical="center"/>
    </xf>
    <xf numFmtId="3" fontId="3" fillId="2" borderId="90" xfId="0" applyNumberFormat="1" applyFont="1" applyFill="1" applyBorder="1" applyAlignment="1">
      <alignment vertical="center"/>
    </xf>
    <xf numFmtId="3" fontId="3" fillId="0" borderId="42" xfId="0" applyNumberFormat="1" applyFont="1" applyFill="1" applyBorder="1" applyAlignment="1">
      <alignment vertical="center"/>
    </xf>
    <xf numFmtId="0" fontId="4" fillId="0" borderId="88" xfId="0" applyFont="1" applyBorder="1" applyAlignment="1">
      <alignment vertical="center"/>
    </xf>
    <xf numFmtId="0" fontId="3" fillId="0" borderId="90" xfId="0" applyFont="1" applyBorder="1" applyAlignment="1">
      <alignment vertical="center"/>
    </xf>
    <xf numFmtId="3" fontId="4" fillId="0" borderId="41" xfId="0" applyNumberFormat="1" applyFont="1" applyBorder="1" applyAlignment="1">
      <alignment vertical="center"/>
    </xf>
    <xf numFmtId="3" fontId="4" fillId="0" borderId="44" xfId="0" applyNumberFormat="1" applyFont="1" applyBorder="1" applyAlignment="1">
      <alignment vertical="center"/>
    </xf>
    <xf numFmtId="3" fontId="4" fillId="0" borderId="87" xfId="0" applyNumberFormat="1" applyFont="1" applyBorder="1" applyAlignment="1">
      <alignment vertical="center"/>
    </xf>
    <xf numFmtId="3" fontId="4" fillId="0" borderId="83" xfId="0" applyNumberFormat="1" applyFont="1" applyBorder="1" applyAlignment="1">
      <alignment vertical="center"/>
    </xf>
    <xf numFmtId="3" fontId="4" fillId="0" borderId="81" xfId="0" applyNumberFormat="1" applyFont="1" applyBorder="1" applyAlignment="1">
      <alignment vertical="center"/>
    </xf>
    <xf numFmtId="3" fontId="4" fillId="0" borderId="88" xfId="0" applyNumberFormat="1" applyFont="1" applyBorder="1" applyAlignment="1">
      <alignment vertical="center"/>
    </xf>
    <xf numFmtId="3" fontId="3" fillId="0" borderId="90" xfId="0" applyNumberFormat="1" applyFont="1" applyBorder="1" applyAlignment="1">
      <alignment vertical="center"/>
    </xf>
    <xf numFmtId="3" fontId="3" fillId="0" borderId="83" xfId="0" applyNumberFormat="1" applyFont="1" applyBorder="1" applyAlignment="1">
      <alignment vertical="center"/>
    </xf>
    <xf numFmtId="3" fontId="3" fillId="0" borderId="81" xfId="0" applyNumberFormat="1" applyFont="1" applyBorder="1" applyAlignment="1">
      <alignment vertical="center"/>
    </xf>
    <xf numFmtId="3" fontId="3" fillId="0" borderId="88" xfId="0" applyNumberFormat="1" applyFont="1" applyBorder="1" applyAlignment="1">
      <alignment vertical="center"/>
    </xf>
    <xf numFmtId="3" fontId="3" fillId="0" borderId="0" xfId="0" applyNumberFormat="1" applyFont="1" applyAlignment="1">
      <alignment vertical="center"/>
    </xf>
    <xf numFmtId="3" fontId="17" fillId="0" borderId="0" xfId="0" applyNumberFormat="1" applyFont="1"/>
    <xf numFmtId="9" fontId="8" fillId="0" borderId="36" xfId="0" applyNumberFormat="1" applyFont="1" applyBorder="1" applyAlignment="1">
      <alignment vertical="center"/>
    </xf>
    <xf numFmtId="9" fontId="5" fillId="0" borderId="36" xfId="0" applyNumberFormat="1" applyFont="1" applyBorder="1" applyAlignment="1">
      <alignment vertical="center"/>
    </xf>
    <xf numFmtId="164" fontId="5" fillId="0" borderId="10" xfId="0" applyNumberFormat="1" applyFont="1" applyBorder="1" applyAlignment="1">
      <alignment vertical="center"/>
    </xf>
    <xf numFmtId="3" fontId="4" fillId="0" borderId="91" xfId="0" applyNumberFormat="1" applyFont="1" applyBorder="1" applyAlignment="1">
      <alignment vertical="center"/>
    </xf>
    <xf numFmtId="3" fontId="4" fillId="0" borderId="92" xfId="0" applyNumberFormat="1" applyFont="1" applyBorder="1" applyAlignment="1">
      <alignment vertical="center"/>
    </xf>
    <xf numFmtId="0" fontId="4" fillId="0" borderId="93" xfId="0" applyNumberFormat="1" applyFont="1" applyBorder="1" applyAlignment="1">
      <alignment vertical="center"/>
    </xf>
    <xf numFmtId="0" fontId="4" fillId="0" borderId="94" xfId="0" applyNumberFormat="1" applyFont="1" applyBorder="1" applyAlignment="1">
      <alignment vertical="center"/>
    </xf>
    <xf numFmtId="0" fontId="3" fillId="0" borderId="96" xfId="0" applyFont="1" applyBorder="1" applyAlignment="1">
      <alignment vertical="center"/>
    </xf>
    <xf numFmtId="3" fontId="4" fillId="0" borderId="41" xfId="0" applyNumberFormat="1" applyFont="1" applyBorder="1"/>
    <xf numFmtId="3" fontId="4" fillId="0" borderId="91" xfId="0" applyNumberFormat="1" applyFont="1" applyBorder="1"/>
    <xf numFmtId="0" fontId="4" fillId="0" borderId="91" xfId="0" applyNumberFormat="1" applyFont="1" applyBorder="1"/>
    <xf numFmtId="3" fontId="4" fillId="0" borderId="44" xfId="0" applyNumberFormat="1" applyFont="1" applyBorder="1"/>
    <xf numFmtId="3" fontId="4" fillId="0" borderId="92" xfId="0" applyNumberFormat="1" applyFont="1" applyBorder="1"/>
    <xf numFmtId="0" fontId="4" fillId="0" borderId="92" xfId="0" applyNumberFormat="1" applyFont="1" applyBorder="1"/>
    <xf numFmtId="3" fontId="4" fillId="0" borderId="87" xfId="0" applyNumberFormat="1" applyFont="1" applyBorder="1"/>
    <xf numFmtId="3" fontId="4" fillId="0" borderId="97" xfId="0" applyNumberFormat="1" applyFont="1" applyBorder="1"/>
    <xf numFmtId="0" fontId="4" fillId="0" borderId="97" xfId="0" applyNumberFormat="1" applyFont="1" applyBorder="1"/>
    <xf numFmtId="3" fontId="3" fillId="0" borderId="35" xfId="0" applyNumberFormat="1" applyFont="1" applyBorder="1"/>
    <xf numFmtId="3" fontId="3" fillId="0" borderId="80" xfId="0" applyNumberFormat="1" applyFont="1" applyBorder="1"/>
    <xf numFmtId="0" fontId="3" fillId="0" borderId="80" xfId="0" applyNumberFormat="1" applyFont="1" applyBorder="1"/>
    <xf numFmtId="3" fontId="6" fillId="2" borderId="15" xfId="0" applyNumberFormat="1" applyFont="1" applyFill="1" applyBorder="1" applyAlignment="1">
      <alignment vertical="center"/>
    </xf>
    <xf numFmtId="3" fontId="6" fillId="2" borderId="40" xfId="0" applyNumberFormat="1" applyFont="1" applyFill="1" applyBorder="1" applyAlignment="1">
      <alignment vertical="center"/>
    </xf>
    <xf numFmtId="3" fontId="4" fillId="0" borderId="84" xfId="0" applyNumberFormat="1" applyFont="1" applyBorder="1" applyAlignment="1">
      <alignment vertical="center"/>
    </xf>
    <xf numFmtId="3" fontId="4" fillId="0" borderId="85" xfId="0" applyNumberFormat="1" applyFont="1" applyBorder="1" applyAlignment="1">
      <alignment vertical="center"/>
    </xf>
    <xf numFmtId="3" fontId="3" fillId="0" borderId="85" xfId="0" applyNumberFormat="1" applyFont="1" applyBorder="1" applyAlignment="1">
      <alignment vertical="center"/>
    </xf>
    <xf numFmtId="3" fontId="4" fillId="0" borderId="38" xfId="0" applyNumberFormat="1" applyFont="1" applyBorder="1" applyAlignment="1">
      <alignment vertical="center"/>
    </xf>
    <xf numFmtId="3" fontId="4" fillId="0" borderId="82" xfId="0" applyNumberFormat="1" applyFont="1" applyBorder="1" applyAlignment="1">
      <alignment vertical="center"/>
    </xf>
    <xf numFmtId="3" fontId="3" fillId="0" borderId="82" xfId="0" applyNumberFormat="1" applyFont="1" applyBorder="1" applyAlignment="1">
      <alignment vertical="center"/>
    </xf>
    <xf numFmtId="3" fontId="3" fillId="0" borderId="42" xfId="0" applyNumberFormat="1" applyFont="1" applyBorder="1" applyAlignment="1">
      <alignment vertical="center"/>
    </xf>
    <xf numFmtId="3" fontId="3" fillId="0" borderId="89" xfId="0" applyNumberFormat="1" applyFont="1" applyBorder="1" applyAlignment="1">
      <alignment vertical="center"/>
    </xf>
    <xf numFmtId="164" fontId="5" fillId="0" borderId="29"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31" xfId="0" applyNumberFormat="1" applyFont="1" applyBorder="1" applyAlignment="1">
      <alignment horizontal="right" vertical="center"/>
    </xf>
    <xf numFmtId="9" fontId="5" fillId="0" borderId="24" xfId="0" applyNumberFormat="1" applyFont="1" applyBorder="1" applyAlignment="1">
      <alignment horizontal="right" vertical="center"/>
    </xf>
    <xf numFmtId="3" fontId="4" fillId="0" borderId="15" xfId="0" applyNumberFormat="1" applyFont="1" applyBorder="1" applyAlignment="1">
      <alignment vertical="center"/>
    </xf>
    <xf numFmtId="0" fontId="12" fillId="0" borderId="4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6" xfId="0" applyFont="1" applyBorder="1" applyAlignment="1">
      <alignment horizontal="center" vertical="center" wrapText="1"/>
    </xf>
    <xf numFmtId="3" fontId="6" fillId="0" borderId="83" xfId="0" applyNumberFormat="1" applyFont="1" applyBorder="1"/>
    <xf numFmtId="3" fontId="6" fillId="0" borderId="82" xfId="0" applyNumberFormat="1" applyFont="1" applyBorder="1"/>
    <xf numFmtId="3" fontId="6" fillId="0" borderId="100" xfId="0" applyNumberFormat="1" applyFont="1" applyBorder="1"/>
    <xf numFmtId="3" fontId="6" fillId="0" borderId="81" xfId="0" applyNumberFormat="1" applyFont="1" applyBorder="1"/>
    <xf numFmtId="3" fontId="6" fillId="0" borderId="101" xfId="0" applyNumberFormat="1" applyFont="1" applyBorder="1"/>
    <xf numFmtId="3" fontId="6" fillId="0" borderId="102" xfId="0" applyNumberFormat="1" applyFont="1" applyBorder="1"/>
    <xf numFmtId="164" fontId="5" fillId="0" borderId="30" xfId="0" applyNumberFormat="1" applyFont="1" applyBorder="1" applyAlignment="1">
      <alignment vertical="center"/>
    </xf>
    <xf numFmtId="0" fontId="12" fillId="0" borderId="32" xfId="0" applyFont="1" applyBorder="1" applyAlignment="1">
      <alignment horizontal="center" vertical="center" wrapText="1"/>
    </xf>
    <xf numFmtId="0" fontId="12" fillId="0" borderId="27" xfId="0" applyFont="1" applyBorder="1" applyAlignment="1">
      <alignment horizontal="center" vertical="center" wrapText="1"/>
    </xf>
    <xf numFmtId="3" fontId="6" fillId="0" borderId="103" xfId="0" applyNumberFormat="1" applyFont="1" applyBorder="1"/>
    <xf numFmtId="3" fontId="6" fillId="0" borderId="104" xfId="0" applyNumberFormat="1" applyFont="1" applyBorder="1"/>
    <xf numFmtId="3" fontId="7" fillId="0" borderId="90" xfId="0" applyNumberFormat="1" applyFont="1" applyBorder="1"/>
    <xf numFmtId="164" fontId="5" fillId="0" borderId="27" xfId="0" applyNumberFormat="1" applyFont="1" applyBorder="1" applyAlignment="1">
      <alignment horizontal="center"/>
    </xf>
    <xf numFmtId="0" fontId="12" fillId="0" borderId="87" xfId="0" applyFont="1" applyBorder="1" applyAlignment="1">
      <alignment horizontal="center" vertical="center" wrapText="1"/>
    </xf>
    <xf numFmtId="3" fontId="6" fillId="0" borderId="7" xfId="0" applyNumberFormat="1" applyFont="1" applyBorder="1"/>
    <xf numFmtId="3" fontId="6" fillId="0" borderId="9" xfId="0" applyNumberFormat="1" applyFont="1" applyBorder="1"/>
    <xf numFmtId="3" fontId="6" fillId="0" borderId="1" xfId="0" applyNumberFormat="1" applyFont="1" applyBorder="1"/>
    <xf numFmtId="3" fontId="7" fillId="0" borderId="21" xfId="0" applyNumberFormat="1" applyFont="1" applyBorder="1"/>
    <xf numFmtId="164" fontId="5" fillId="0" borderId="29" xfId="0" applyNumberFormat="1" applyFont="1" applyFill="1" applyBorder="1" applyAlignment="1">
      <alignment horizontal="center" vertical="center"/>
    </xf>
    <xf numFmtId="3" fontId="4" fillId="0" borderId="32"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7" xfId="0" applyNumberFormat="1" applyFont="1" applyFill="1" applyBorder="1" applyAlignment="1">
      <alignment vertical="center"/>
    </xf>
    <xf numFmtId="164" fontId="8" fillId="2" borderId="6" xfId="0" applyNumberFormat="1" applyFont="1" applyFill="1" applyBorder="1" applyAlignment="1">
      <alignment horizontal="center" vertical="center"/>
    </xf>
    <xf numFmtId="164" fontId="8" fillId="2" borderId="29"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2" borderId="30" xfId="0" applyNumberFormat="1" applyFont="1" applyFill="1" applyBorder="1" applyAlignment="1">
      <alignment horizontal="center" vertical="center"/>
    </xf>
    <xf numFmtId="164" fontId="5" fillId="0" borderId="24" xfId="0" applyNumberFormat="1" applyFont="1" applyBorder="1" applyAlignment="1">
      <alignment horizontal="center" vertical="center"/>
    </xf>
    <xf numFmtId="0" fontId="4" fillId="2" borderId="25" xfId="0" applyFont="1" applyFill="1" applyBorder="1" applyAlignment="1">
      <alignment vertical="center"/>
    </xf>
    <xf numFmtId="0" fontId="4" fillId="2" borderId="32"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2" borderId="98" xfId="0" applyFont="1" applyFill="1" applyBorder="1" applyAlignment="1">
      <alignment vertical="center"/>
    </xf>
    <xf numFmtId="0" fontId="4" fillId="0" borderId="96" xfId="0" applyFont="1" applyFill="1" applyBorder="1" applyAlignment="1">
      <alignment vertical="center"/>
    </xf>
    <xf numFmtId="0" fontId="4" fillId="2" borderId="33" xfId="0" applyFont="1" applyFill="1" applyBorder="1" applyAlignment="1">
      <alignment vertical="center"/>
    </xf>
    <xf numFmtId="0" fontId="3" fillId="0" borderId="105" xfId="0" applyFont="1" applyFill="1" applyBorder="1" applyAlignment="1">
      <alignment vertical="center"/>
    </xf>
    <xf numFmtId="3" fontId="3" fillId="0" borderId="96" xfId="0" applyNumberFormat="1" applyFont="1" applyBorder="1" applyAlignment="1">
      <alignment horizontal="center" vertical="center" wrapText="1"/>
    </xf>
    <xf numFmtId="0" fontId="4" fillId="0" borderId="32" xfId="0" applyFont="1" applyBorder="1" applyAlignment="1">
      <alignment vertical="center"/>
    </xf>
    <xf numFmtId="0" fontId="4" fillId="0" borderId="26" xfId="0" applyFont="1" applyBorder="1" applyAlignment="1">
      <alignment vertical="center"/>
    </xf>
    <xf numFmtId="0" fontId="4" fillId="0" borderId="96" xfId="0" applyFont="1" applyBorder="1" applyAlignment="1">
      <alignment vertical="center"/>
    </xf>
    <xf numFmtId="0" fontId="3" fillId="0" borderId="33" xfId="0" applyFont="1" applyBorder="1" applyAlignment="1">
      <alignment vertical="center"/>
    </xf>
    <xf numFmtId="164" fontId="8" fillId="0" borderId="4" xfId="0" applyNumberFormat="1" applyFont="1" applyBorder="1" applyAlignment="1">
      <alignment vertical="center"/>
    </xf>
    <xf numFmtId="164" fontId="8" fillId="2" borderId="8" xfId="0" applyNumberFormat="1" applyFont="1" applyFill="1" applyBorder="1" applyAlignment="1">
      <alignment vertical="center"/>
    </xf>
    <xf numFmtId="164" fontId="8" fillId="0" borderId="10" xfId="0" applyNumberFormat="1" applyFont="1" applyBorder="1" applyAlignment="1">
      <alignment vertical="center"/>
    </xf>
    <xf numFmtId="164" fontId="8" fillId="0" borderId="13" xfId="0" applyNumberFormat="1" applyFont="1" applyBorder="1" applyAlignment="1">
      <alignment vertical="center"/>
    </xf>
    <xf numFmtId="164" fontId="8" fillId="0" borderId="10" xfId="0" applyNumberFormat="1" applyFont="1" applyFill="1" applyBorder="1" applyAlignment="1">
      <alignment vertical="center"/>
    </xf>
    <xf numFmtId="164" fontId="8" fillId="0" borderId="13" xfId="0" applyNumberFormat="1" applyFont="1" applyFill="1" applyBorder="1" applyAlignment="1">
      <alignment vertical="center"/>
    </xf>
    <xf numFmtId="164" fontId="8" fillId="2" borderId="4" xfId="0" applyNumberFormat="1" applyFont="1" applyFill="1" applyBorder="1" applyAlignment="1">
      <alignment vertical="center"/>
    </xf>
    <xf numFmtId="164" fontId="8" fillId="0" borderId="6"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2"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105" xfId="0" applyFont="1" applyBorder="1" applyAlignment="1">
      <alignment vertical="center"/>
    </xf>
    <xf numFmtId="164" fontId="5" fillId="2" borderId="24" xfId="0" applyNumberFormat="1" applyFont="1" applyFill="1" applyBorder="1" applyAlignment="1">
      <alignment horizontal="center" vertical="center"/>
    </xf>
    <xf numFmtId="164" fontId="5" fillId="0" borderId="0" xfId="0" applyNumberFormat="1" applyFont="1" applyBorder="1" applyAlignment="1">
      <alignment horizontal="center" vertical="center"/>
    </xf>
    <xf numFmtId="3" fontId="3" fillId="0" borderId="7"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1" xfId="0" applyNumberFormat="1" applyFont="1" applyFill="1" applyBorder="1" applyAlignment="1">
      <alignment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20" fillId="0" borderId="0" xfId="0" applyFont="1"/>
    <xf numFmtId="0" fontId="22" fillId="0" borderId="0" xfId="0" applyFont="1"/>
    <xf numFmtId="0" fontId="19" fillId="0" borderId="0" xfId="0" applyFont="1"/>
    <xf numFmtId="3" fontId="23" fillId="0" borderId="35" xfId="0" applyNumberFormat="1" applyFont="1" applyFill="1" applyBorder="1" applyAlignment="1">
      <alignment vertical="center"/>
    </xf>
    <xf numFmtId="3" fontId="25" fillId="2" borderId="7" xfId="0" applyNumberFormat="1" applyFont="1" applyFill="1" applyBorder="1" applyAlignment="1">
      <alignment vertical="center"/>
    </xf>
    <xf numFmtId="3" fontId="25" fillId="2" borderId="106" xfId="0" applyNumberFormat="1" applyFont="1" applyFill="1" applyBorder="1" applyAlignment="1">
      <alignment vertical="center"/>
    </xf>
    <xf numFmtId="3" fontId="26" fillId="2" borderId="7" xfId="0" applyNumberFormat="1" applyFont="1" applyFill="1" applyBorder="1" applyAlignment="1">
      <alignment vertical="center"/>
    </xf>
    <xf numFmtId="3" fontId="25" fillId="0" borderId="9" xfId="0" applyNumberFormat="1" applyFont="1" applyBorder="1" applyAlignment="1">
      <alignment vertical="center"/>
    </xf>
    <xf numFmtId="3" fontId="25" fillId="0" borderId="107" xfId="0" applyNumberFormat="1" applyFont="1" applyFill="1" applyBorder="1" applyAlignment="1">
      <alignment vertical="center"/>
    </xf>
    <xf numFmtId="3" fontId="25" fillId="0" borderId="9" xfId="0" applyNumberFormat="1" applyFont="1" applyFill="1" applyBorder="1" applyAlignment="1">
      <alignment vertical="center"/>
    </xf>
    <xf numFmtId="3" fontId="26" fillId="0" borderId="9" xfId="0" applyNumberFormat="1" applyFont="1" applyFill="1" applyBorder="1" applyAlignment="1">
      <alignment vertical="center"/>
    </xf>
    <xf numFmtId="3" fontId="25" fillId="0" borderId="1" xfId="0" applyNumberFormat="1" applyFont="1" applyBorder="1" applyAlignment="1">
      <alignment vertical="center"/>
    </xf>
    <xf numFmtId="3" fontId="25" fillId="0" borderId="37" xfId="0" applyNumberFormat="1" applyFont="1" applyFill="1" applyBorder="1" applyAlignment="1">
      <alignment vertical="center"/>
    </xf>
    <xf numFmtId="3" fontId="25" fillId="0" borderId="1" xfId="0" applyNumberFormat="1" applyFont="1" applyFill="1" applyBorder="1" applyAlignment="1">
      <alignment vertical="center"/>
    </xf>
    <xf numFmtId="3" fontId="26" fillId="0" borderId="1" xfId="0" applyNumberFormat="1" applyFont="1" applyFill="1" applyBorder="1" applyAlignment="1">
      <alignment vertical="center"/>
    </xf>
    <xf numFmtId="3" fontId="25" fillId="2" borderId="108" xfId="0" applyNumberFormat="1" applyFont="1" applyFill="1" applyBorder="1" applyAlignment="1">
      <alignment vertical="center"/>
    </xf>
    <xf numFmtId="3" fontId="25" fillId="2" borderId="0" xfId="0" applyNumberFormat="1" applyFont="1" applyFill="1" applyBorder="1" applyAlignment="1">
      <alignment vertical="center"/>
    </xf>
    <xf numFmtId="164" fontId="8" fillId="2" borderId="20" xfId="0" applyNumberFormat="1" applyFont="1" applyFill="1" applyBorder="1" applyAlignment="1">
      <alignment vertical="center"/>
    </xf>
    <xf numFmtId="3" fontId="26" fillId="2" borderId="108" xfId="0" applyNumberFormat="1" applyFont="1" applyFill="1" applyBorder="1" applyAlignment="1">
      <alignment vertical="center"/>
    </xf>
    <xf numFmtId="0" fontId="3" fillId="0" borderId="16" xfId="0" applyFont="1" applyFill="1" applyBorder="1" applyAlignment="1">
      <alignment horizontal="left" vertical="center" wrapText="1"/>
    </xf>
    <xf numFmtId="3" fontId="25" fillId="0" borderId="108" xfId="0" applyNumberFormat="1" applyFont="1" applyBorder="1" applyAlignment="1">
      <alignment vertical="center"/>
    </xf>
    <xf numFmtId="164" fontId="8" fillId="0" borderId="30" xfId="0" applyNumberFormat="1" applyFont="1" applyFill="1" applyBorder="1" applyAlignment="1">
      <alignment vertical="center"/>
    </xf>
    <xf numFmtId="3" fontId="25" fillId="0" borderId="0" xfId="0" applyNumberFormat="1" applyFont="1" applyFill="1" applyBorder="1" applyAlignment="1">
      <alignment vertical="center"/>
    </xf>
    <xf numFmtId="164" fontId="8" fillId="0" borderId="20" xfId="0" applyNumberFormat="1" applyFont="1" applyFill="1" applyBorder="1" applyAlignment="1">
      <alignment vertical="center"/>
    </xf>
    <xf numFmtId="3" fontId="25" fillId="0" borderId="108" xfId="0" applyNumberFormat="1" applyFont="1" applyFill="1" applyBorder="1" applyAlignment="1">
      <alignment vertical="center"/>
    </xf>
    <xf numFmtId="3" fontId="26" fillId="0" borderId="108" xfId="0" applyNumberFormat="1" applyFont="1" applyFill="1" applyBorder="1" applyAlignment="1">
      <alignment vertical="center"/>
    </xf>
    <xf numFmtId="164" fontId="5" fillId="0" borderId="30" xfId="0" applyNumberFormat="1" applyFont="1" applyFill="1" applyBorder="1" applyAlignment="1">
      <alignment vertical="center"/>
    </xf>
    <xf numFmtId="3" fontId="26" fillId="0" borderId="35" xfId="0" applyNumberFormat="1" applyFont="1" applyBorder="1" applyAlignment="1">
      <alignment vertical="center"/>
    </xf>
    <xf numFmtId="49" fontId="3" fillId="0" borderId="21" xfId="0" applyNumberFormat="1" applyFont="1" applyFill="1" applyBorder="1" applyAlignment="1">
      <alignment horizontal="center" vertical="center" wrapText="1"/>
    </xf>
    <xf numFmtId="0" fontId="4" fillId="0" borderId="0" xfId="0" applyFont="1" applyBorder="1" applyAlignment="1">
      <alignment vertical="center"/>
    </xf>
    <xf numFmtId="9" fontId="8" fillId="0" borderId="24" xfId="0" applyNumberFormat="1" applyFont="1" applyFill="1" applyBorder="1" applyAlignment="1">
      <alignment vertical="center"/>
    </xf>
    <xf numFmtId="3" fontId="12" fillId="0" borderId="90" xfId="0" applyNumberFormat="1" applyFont="1" applyBorder="1" applyAlignment="1">
      <alignment vertical="center"/>
    </xf>
    <xf numFmtId="0" fontId="27" fillId="0" borderId="0" xfId="0" applyFont="1"/>
    <xf numFmtId="0" fontId="12" fillId="0" borderId="21" xfId="0" applyFont="1" applyBorder="1" applyAlignment="1">
      <alignment vertical="top"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0" fontId="15" fillId="0" borderId="23" xfId="0" applyFont="1" applyBorder="1" applyAlignment="1">
      <alignment horizontal="center" vertical="center" wrapText="1"/>
    </xf>
    <xf numFmtId="0" fontId="28" fillId="0" borderId="0" xfId="0" applyFont="1" applyAlignment="1">
      <alignment horizontal="right"/>
    </xf>
    <xf numFmtId="164" fontId="28" fillId="0" borderId="0" xfId="0" applyNumberFormat="1" applyFont="1" applyAlignment="1">
      <alignment horizontal="right"/>
    </xf>
    <xf numFmtId="0" fontId="15" fillId="0" borderId="0" xfId="0" applyFont="1" applyAlignment="1">
      <alignment horizontal="right"/>
    </xf>
    <xf numFmtId="164" fontId="15" fillId="0" borderId="0" xfId="0" applyNumberFormat="1" applyFont="1" applyAlignment="1">
      <alignment horizontal="right"/>
    </xf>
    <xf numFmtId="164" fontId="15" fillId="2" borderId="109" xfId="0" applyNumberFormat="1" applyFont="1" applyFill="1" applyBorder="1" applyAlignment="1">
      <alignment horizontal="right" vertical="top"/>
    </xf>
    <xf numFmtId="164" fontId="15" fillId="2" borderId="34" xfId="0" applyNumberFormat="1" applyFont="1" applyFill="1" applyBorder="1" applyAlignment="1">
      <alignment horizontal="right" vertical="top"/>
    </xf>
    <xf numFmtId="164" fontId="15" fillId="0" borderId="11" xfId="0" applyNumberFormat="1" applyFont="1" applyBorder="1" applyAlignment="1">
      <alignment horizontal="right" vertical="top"/>
    </xf>
    <xf numFmtId="164" fontId="15" fillId="0" borderId="12" xfId="0" applyNumberFormat="1" applyFont="1" applyBorder="1" applyAlignment="1">
      <alignment horizontal="right" vertical="top"/>
    </xf>
    <xf numFmtId="164" fontId="15" fillId="0" borderId="110" xfId="0" applyNumberFormat="1" applyFont="1" applyBorder="1" applyAlignment="1">
      <alignment horizontal="right" vertical="top"/>
    </xf>
    <xf numFmtId="164" fontId="15" fillId="0" borderId="31" xfId="0" applyNumberFormat="1" applyFont="1" applyBorder="1" applyAlignment="1">
      <alignment horizontal="right" vertical="top"/>
    </xf>
    <xf numFmtId="164" fontId="15" fillId="2" borderId="111" xfId="0" applyNumberFormat="1" applyFont="1" applyFill="1" applyBorder="1" applyAlignment="1">
      <alignment horizontal="right" vertical="top"/>
    </xf>
    <xf numFmtId="164" fontId="15" fillId="2" borderId="29" xfId="0" applyNumberFormat="1" applyFont="1" applyFill="1" applyBorder="1" applyAlignment="1">
      <alignment horizontal="right" vertical="top"/>
    </xf>
    <xf numFmtId="164" fontId="15" fillId="0" borderId="14" xfId="0" applyNumberFormat="1" applyFont="1" applyBorder="1" applyAlignment="1">
      <alignment horizontal="right" vertical="top"/>
    </xf>
    <xf numFmtId="164" fontId="15" fillId="0" borderId="2" xfId="0" applyNumberFormat="1" applyFont="1" applyBorder="1" applyAlignment="1">
      <alignment horizontal="right" vertical="top"/>
    </xf>
    <xf numFmtId="3" fontId="12" fillId="0" borderId="23" xfId="0" applyNumberFormat="1" applyFont="1" applyBorder="1" applyAlignment="1">
      <alignment vertical="top"/>
    </xf>
    <xf numFmtId="164" fontId="15" fillId="0" borderId="23" xfId="0" applyNumberFormat="1" applyFont="1" applyBorder="1" applyAlignment="1">
      <alignment horizontal="right" vertical="top"/>
    </xf>
    <xf numFmtId="164" fontId="15" fillId="0" borderId="24" xfId="0" applyNumberFormat="1" applyFont="1" applyBorder="1" applyAlignment="1">
      <alignment horizontal="right" vertical="top"/>
    </xf>
    <xf numFmtId="3" fontId="12" fillId="0" borderId="112" xfId="0" applyNumberFormat="1" applyFont="1" applyBorder="1" applyAlignment="1">
      <alignment vertical="top"/>
    </xf>
    <xf numFmtId="164" fontId="15" fillId="0" borderId="112" xfId="0" applyNumberFormat="1" applyFont="1" applyBorder="1" applyAlignment="1">
      <alignment horizontal="right" vertical="top"/>
    </xf>
    <xf numFmtId="164" fontId="15" fillId="0" borderId="30" xfId="0" applyNumberFormat="1" applyFont="1" applyBorder="1" applyAlignment="1">
      <alignment horizontal="right" vertical="top"/>
    </xf>
    <xf numFmtId="3" fontId="12" fillId="0" borderId="113" xfId="0" applyNumberFormat="1" applyFont="1" applyBorder="1" applyAlignment="1">
      <alignment vertical="top"/>
    </xf>
    <xf numFmtId="9" fontId="15" fillId="0" borderId="113" xfId="0" applyNumberFormat="1" applyFont="1" applyBorder="1" applyAlignment="1">
      <alignment horizontal="right" vertical="top"/>
    </xf>
    <xf numFmtId="164" fontId="15" fillId="0" borderId="36" xfId="0" applyNumberFormat="1" applyFont="1" applyBorder="1" applyAlignment="1">
      <alignment horizontal="right" vertical="top"/>
    </xf>
    <xf numFmtId="3" fontId="25" fillId="0" borderId="11" xfId="0" applyNumberFormat="1" applyFont="1" applyBorder="1" applyAlignment="1">
      <alignment vertical="top"/>
    </xf>
    <xf numFmtId="3" fontId="25" fillId="2" borderId="111" xfId="0" applyNumberFormat="1" applyFont="1" applyFill="1" applyBorder="1" applyAlignment="1">
      <alignment vertical="top"/>
    </xf>
    <xf numFmtId="3" fontId="25" fillId="0" borderId="14" xfId="0" applyNumberFormat="1" applyFont="1" applyBorder="1" applyAlignment="1">
      <alignment vertical="top"/>
    </xf>
    <xf numFmtId="3" fontId="12" fillId="0" borderId="81" xfId="0" applyNumberFormat="1" applyFont="1" applyFill="1" applyBorder="1" applyAlignment="1">
      <alignment vertical="center"/>
    </xf>
    <xf numFmtId="164" fontId="15" fillId="0" borderId="111" xfId="0" applyNumberFormat="1" applyFont="1" applyFill="1" applyBorder="1" applyAlignment="1">
      <alignment horizontal="right" vertical="top"/>
    </xf>
    <xf numFmtId="164" fontId="15" fillId="0" borderId="29" xfId="0" applyNumberFormat="1" applyFont="1" applyFill="1" applyBorder="1" applyAlignment="1">
      <alignment horizontal="right" vertical="top"/>
    </xf>
    <xf numFmtId="3" fontId="12" fillId="0" borderId="83" xfId="0" applyNumberFormat="1" applyFont="1" applyFill="1" applyBorder="1" applyAlignment="1">
      <alignment vertical="center"/>
    </xf>
    <xf numFmtId="164" fontId="15" fillId="0" borderId="11" xfId="0" applyNumberFormat="1" applyFont="1" applyFill="1" applyBorder="1" applyAlignment="1">
      <alignment horizontal="right" vertical="top"/>
    </xf>
    <xf numFmtId="164" fontId="15" fillId="0" borderId="12" xfId="0" applyNumberFormat="1" applyFont="1" applyFill="1" applyBorder="1" applyAlignment="1">
      <alignment horizontal="right" vertical="top"/>
    </xf>
    <xf numFmtId="3" fontId="12" fillId="0" borderId="82" xfId="0" applyNumberFormat="1" applyFont="1" applyFill="1" applyBorder="1" applyAlignment="1">
      <alignment vertical="center"/>
    </xf>
    <xf numFmtId="164" fontId="15" fillId="0" borderId="14" xfId="0" applyNumberFormat="1" applyFont="1" applyFill="1" applyBorder="1" applyAlignment="1">
      <alignment horizontal="right" vertical="top"/>
    </xf>
    <xf numFmtId="164" fontId="15" fillId="0" borderId="2" xfId="0" applyNumberFormat="1" applyFont="1" applyFill="1" applyBorder="1" applyAlignment="1">
      <alignment horizontal="right" vertical="top"/>
    </xf>
    <xf numFmtId="3" fontId="12" fillId="0" borderId="0" xfId="0" applyNumberFormat="1" applyFont="1" applyBorder="1" applyAlignment="1">
      <alignment vertical="center"/>
    </xf>
    <xf numFmtId="164" fontId="15" fillId="0" borderId="113" xfId="0" applyNumberFormat="1" applyFont="1" applyBorder="1" applyAlignment="1">
      <alignment horizontal="right" vertical="top"/>
    </xf>
    <xf numFmtId="0" fontId="7" fillId="0" borderId="0" xfId="0" applyFont="1" applyFill="1" applyBorder="1" applyAlignment="1">
      <alignment vertical="center"/>
    </xf>
    <xf numFmtId="0" fontId="16" fillId="0" borderId="0" xfId="0" applyFont="1" applyAlignment="1">
      <alignment vertical="center"/>
    </xf>
    <xf numFmtId="0" fontId="3" fillId="0" borderId="87" xfId="0" applyFont="1" applyBorder="1"/>
    <xf numFmtId="0" fontId="3" fillId="0" borderId="43" xfId="0" applyFont="1" applyBorder="1"/>
    <xf numFmtId="0" fontId="3" fillId="0" borderId="44" xfId="0" applyFont="1" applyBorder="1"/>
    <xf numFmtId="0" fontId="3" fillId="0" borderId="27" xfId="0" applyFont="1" applyBorder="1" applyAlignment="1">
      <alignment horizontal="left"/>
    </xf>
    <xf numFmtId="0" fontId="7" fillId="0" borderId="31" xfId="0" applyFont="1" applyBorder="1" applyAlignment="1">
      <alignment vertical="center" wrapText="1"/>
    </xf>
    <xf numFmtId="0" fontId="7" fillId="0" borderId="9" xfId="0" applyFont="1" applyFill="1" applyBorder="1" applyAlignment="1">
      <alignment horizontal="center" vertical="center"/>
    </xf>
    <xf numFmtId="164" fontId="5" fillId="0" borderId="34" xfId="0" applyNumberFormat="1" applyFont="1" applyFill="1" applyBorder="1" applyAlignment="1">
      <alignment vertical="center"/>
    </xf>
    <xf numFmtId="0" fontId="3" fillId="2" borderId="35"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87" xfId="0" applyFont="1" applyFill="1" applyBorder="1" applyAlignment="1">
      <alignment vertical="center" wrapText="1"/>
    </xf>
    <xf numFmtId="0" fontId="3" fillId="0" borderId="41" xfId="0" applyFont="1" applyFill="1" applyBorder="1" applyAlignment="1">
      <alignment vertical="center" wrapText="1"/>
    </xf>
    <xf numFmtId="0" fontId="3" fillId="0" borderId="32" xfId="0" applyFont="1" applyFill="1" applyBorder="1" applyAlignment="1">
      <alignment vertical="center" wrapText="1"/>
    </xf>
    <xf numFmtId="0" fontId="3" fillId="0" borderId="27" xfId="0" applyFont="1" applyFill="1" applyBorder="1" applyAlignment="1">
      <alignment vertical="center" wrapText="1"/>
    </xf>
    <xf numFmtId="0" fontId="3" fillId="2" borderId="19" xfId="0" applyFont="1" applyFill="1" applyBorder="1" applyAlignment="1">
      <alignment vertical="center" wrapText="1"/>
    </xf>
    <xf numFmtId="0" fontId="3" fillId="2" borderId="8"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2" borderId="16"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16" xfId="0" applyFont="1" applyBorder="1" applyAlignment="1">
      <alignment horizontal="left" vertical="center" wrapText="1"/>
    </xf>
    <xf numFmtId="0" fontId="13" fillId="0" borderId="0" xfId="0" applyFont="1" applyBorder="1" applyAlignment="1">
      <alignment horizontal="left"/>
    </xf>
    <xf numFmtId="0" fontId="4" fillId="0" borderId="0" xfId="0" applyFont="1" applyBorder="1" applyAlignment="1">
      <alignment horizontal="left"/>
    </xf>
    <xf numFmtId="0" fontId="3" fillId="0" borderId="2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xf>
    <xf numFmtId="3" fontId="11" fillId="0" borderId="7" xfId="0" applyNumberFormat="1" applyFont="1" applyFill="1" applyBorder="1"/>
    <xf numFmtId="3" fontId="11" fillId="0" borderId="111" xfId="0" applyNumberFormat="1" applyFont="1" applyFill="1" applyBorder="1"/>
    <xf numFmtId="0" fontId="11" fillId="0" borderId="29" xfId="0" applyFont="1" applyFill="1" applyBorder="1"/>
    <xf numFmtId="3" fontId="12" fillId="0" borderId="106" xfId="0" applyNumberFormat="1" applyFont="1" applyFill="1" applyBorder="1"/>
    <xf numFmtId="0" fontId="12" fillId="0" borderId="38" xfId="0" applyFont="1" applyFill="1" applyBorder="1" applyAlignment="1">
      <alignment horizontal="center"/>
    </xf>
    <xf numFmtId="3" fontId="11" fillId="0" borderId="1" xfId="0" applyNumberFormat="1" applyFont="1" applyFill="1" applyBorder="1"/>
    <xf numFmtId="3" fontId="11" fillId="0" borderId="14" xfId="0" applyNumberFormat="1" applyFont="1" applyFill="1" applyBorder="1"/>
    <xf numFmtId="0" fontId="11" fillId="0" borderId="2" xfId="0" applyFont="1" applyFill="1" applyBorder="1"/>
    <xf numFmtId="0" fontId="12" fillId="0" borderId="42" xfId="0" applyFont="1" applyFill="1" applyBorder="1" applyAlignment="1">
      <alignment horizontal="center"/>
    </xf>
    <xf numFmtId="3" fontId="12" fillId="0" borderId="21" xfId="0" applyNumberFormat="1" applyFont="1" applyFill="1" applyBorder="1"/>
    <xf numFmtId="0" fontId="12" fillId="2" borderId="7"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vertical="center" wrapText="1"/>
    </xf>
    <xf numFmtId="0" fontId="12" fillId="2" borderId="8"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3" xfId="0" applyFont="1" applyBorder="1" applyAlignment="1">
      <alignment horizontal="left"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left"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left" vertical="center" wrapText="1"/>
    </xf>
    <xf numFmtId="0" fontId="7" fillId="0" borderId="12" xfId="0" applyFont="1" applyFill="1" applyBorder="1" applyAlignment="1">
      <alignment vertical="center" wrapText="1"/>
    </xf>
    <xf numFmtId="164" fontId="15" fillId="0" borderId="24" xfId="0" applyNumberFormat="1" applyFont="1" applyFill="1" applyBorder="1" applyAlignment="1">
      <alignment horizontal="center" vertical="center" wrapText="1"/>
    </xf>
    <xf numFmtId="3" fontId="25" fillId="2" borderId="109" xfId="0" applyNumberFormat="1" applyFont="1" applyFill="1" applyBorder="1" applyAlignment="1">
      <alignment vertical="top"/>
    </xf>
    <xf numFmtId="3" fontId="25" fillId="0" borderId="110" xfId="0" applyNumberFormat="1" applyFont="1" applyBorder="1" applyAlignment="1">
      <alignment vertical="top"/>
    </xf>
    <xf numFmtId="0" fontId="33" fillId="2" borderId="11" xfId="1" applyFont="1" applyFill="1" applyBorder="1" applyAlignment="1">
      <alignment vertical="top" wrapText="1"/>
    </xf>
    <xf numFmtId="0" fontId="27" fillId="0" borderId="11" xfId="1" applyFont="1" applyBorder="1" applyAlignment="1">
      <alignment vertical="top" wrapText="1"/>
    </xf>
    <xf numFmtId="0" fontId="27" fillId="0" borderId="110" xfId="1" applyFont="1" applyBorder="1" applyAlignment="1">
      <alignment vertical="top" wrapText="1"/>
    </xf>
    <xf numFmtId="0" fontId="33" fillId="2" borderId="109" xfId="1" applyFont="1" applyFill="1" applyBorder="1" applyAlignment="1">
      <alignment vertical="top" wrapText="1"/>
    </xf>
    <xf numFmtId="0" fontId="33" fillId="2" borderId="7" xfId="1" applyFont="1" applyFill="1" applyBorder="1" applyAlignment="1">
      <alignment vertical="top" wrapText="1"/>
    </xf>
    <xf numFmtId="0" fontId="33" fillId="2" borderId="111" xfId="1" applyFont="1" applyFill="1" applyBorder="1" applyAlignment="1">
      <alignment vertical="top" wrapText="1"/>
    </xf>
    <xf numFmtId="0" fontId="27" fillId="0" borderId="9" xfId="1" applyFont="1" applyBorder="1" applyAlignment="1">
      <alignment vertical="top" wrapText="1"/>
    </xf>
    <xf numFmtId="0" fontId="27" fillId="0" borderId="1" xfId="1" applyFont="1" applyBorder="1" applyAlignment="1">
      <alignment vertical="top" wrapText="1"/>
    </xf>
    <xf numFmtId="0" fontId="27" fillId="0" borderId="14" xfId="1" applyFont="1" applyBorder="1" applyAlignment="1">
      <alignment vertical="top" wrapText="1"/>
    </xf>
    <xf numFmtId="0" fontId="33" fillId="3" borderId="112" xfId="1" applyFont="1" applyFill="1" applyBorder="1" applyAlignment="1">
      <alignment vertical="top" wrapText="1"/>
    </xf>
    <xf numFmtId="0" fontId="33" fillId="3" borderId="21" xfId="1" applyFont="1" applyFill="1" applyBorder="1" applyAlignment="1">
      <alignment horizontal="left" vertical="top" wrapText="1"/>
    </xf>
    <xf numFmtId="0" fontId="33" fillId="3" borderId="23" xfId="1" applyFont="1" applyFill="1" applyBorder="1" applyAlignment="1">
      <alignment vertical="top" wrapText="1"/>
    </xf>
    <xf numFmtId="0" fontId="27" fillId="0" borderId="18" xfId="1" applyFont="1" applyBorder="1" applyAlignment="1">
      <alignment vertical="top" wrapText="1"/>
    </xf>
    <xf numFmtId="0" fontId="33" fillId="3" borderId="40" xfId="1" applyFont="1" applyFill="1" applyBorder="1" applyAlignment="1">
      <alignment horizontal="left" vertical="top" wrapText="1"/>
    </xf>
    <xf numFmtId="0" fontId="33" fillId="3" borderId="113" xfId="1" applyFont="1" applyFill="1" applyBorder="1" applyAlignment="1">
      <alignment vertical="top" wrapText="1"/>
    </xf>
    <xf numFmtId="0" fontId="33" fillId="3" borderId="21" xfId="1" applyFont="1" applyFill="1" applyBorder="1" applyAlignment="1">
      <alignment vertical="top" wrapText="1"/>
    </xf>
    <xf numFmtId="0" fontId="33" fillId="3" borderId="21" xfId="1" quotePrefix="1" applyFont="1" applyFill="1" applyBorder="1" applyAlignment="1">
      <alignment horizontal="left" vertical="top" wrapText="1"/>
    </xf>
    <xf numFmtId="0" fontId="33" fillId="3" borderId="17" xfId="1" quotePrefix="1" applyFont="1" applyFill="1" applyBorder="1" applyAlignment="1">
      <alignment horizontal="left" vertical="top" wrapText="1"/>
    </xf>
    <xf numFmtId="0" fontId="33" fillId="3" borderId="17" xfId="1" applyFont="1" applyFill="1" applyBorder="1" applyAlignment="1">
      <alignment horizontal="left" vertical="top" wrapText="1"/>
    </xf>
    <xf numFmtId="0" fontId="33" fillId="3" borderId="21" xfId="1" quotePrefix="1" applyFont="1" applyFill="1" applyBorder="1" applyAlignment="1">
      <alignment vertical="top" wrapText="1"/>
    </xf>
    <xf numFmtId="0" fontId="11" fillId="3" borderId="0" xfId="0" applyFont="1" applyFill="1" applyAlignment="1">
      <alignment horizontal="left"/>
    </xf>
    <xf numFmtId="0" fontId="4" fillId="3" borderId="0" xfId="0" applyFont="1" applyFill="1" applyAlignment="1">
      <alignment vertical="center"/>
    </xf>
    <xf numFmtId="3" fontId="4" fillId="3" borderId="0" xfId="0" applyNumberFormat="1" applyFont="1" applyFill="1" applyAlignment="1">
      <alignment vertical="center"/>
    </xf>
    <xf numFmtId="0" fontId="3" fillId="3" borderId="1" xfId="0" applyFont="1" applyFill="1" applyBorder="1" applyAlignment="1">
      <alignment horizontal="center" vertical="center"/>
    </xf>
    <xf numFmtId="0" fontId="27" fillId="0" borderId="0" xfId="0" applyFont="1" applyFill="1"/>
    <xf numFmtId="0" fontId="12" fillId="0" borderId="21" xfId="0" applyFont="1" applyBorder="1" applyAlignment="1">
      <alignment horizontal="left" vertical="top" wrapText="1"/>
    </xf>
    <xf numFmtId="0" fontId="33" fillId="2" borderId="7" xfId="2" applyFont="1" applyFill="1" applyBorder="1" applyAlignment="1">
      <alignment horizontal="left" vertical="top" wrapText="1"/>
    </xf>
    <xf numFmtId="0" fontId="33" fillId="2" borderId="29" xfId="2" applyFont="1" applyFill="1" applyBorder="1" applyAlignment="1">
      <alignment vertical="top" wrapText="1"/>
    </xf>
    <xf numFmtId="0" fontId="27" fillId="0" borderId="9" xfId="2" applyFont="1" applyBorder="1" applyAlignment="1">
      <alignment horizontal="left" vertical="top" wrapText="1"/>
    </xf>
    <xf numFmtId="0" fontId="27" fillId="0" borderId="12" xfId="2" applyFont="1" applyBorder="1" applyAlignment="1">
      <alignment vertical="top" wrapText="1"/>
    </xf>
    <xf numFmtId="0" fontId="27" fillId="0" borderId="1" xfId="2" applyFont="1" applyBorder="1" applyAlignment="1">
      <alignment horizontal="left" vertical="top" wrapText="1"/>
    </xf>
    <xf numFmtId="0" fontId="27" fillId="0" borderId="2" xfId="2" applyFont="1" applyBorder="1" applyAlignment="1">
      <alignment vertical="top" wrapText="1"/>
    </xf>
    <xf numFmtId="0" fontId="33" fillId="0" borderId="21" xfId="2" applyFont="1" applyFill="1" applyBorder="1" applyAlignment="1">
      <alignment horizontal="left" vertical="top" wrapText="1"/>
    </xf>
    <xf numFmtId="0" fontId="33" fillId="0" borderId="24" xfId="2" applyFont="1" applyFill="1" applyBorder="1" applyAlignment="1">
      <alignment vertical="top" wrapText="1"/>
    </xf>
    <xf numFmtId="9" fontId="15" fillId="0" borderId="23" xfId="0" applyNumberFormat="1" applyFont="1" applyBorder="1" applyAlignment="1">
      <alignment horizontal="right" vertical="top"/>
    </xf>
    <xf numFmtId="0" fontId="33" fillId="2" borderId="9" xfId="1" applyFont="1" applyFill="1" applyBorder="1" applyAlignment="1">
      <alignment vertical="top" wrapText="1"/>
    </xf>
    <xf numFmtId="0" fontId="33" fillId="2" borderId="15" xfId="1" applyFont="1" applyFill="1" applyBorder="1" applyAlignment="1">
      <alignment vertical="top" wrapText="1"/>
    </xf>
    <xf numFmtId="0" fontId="33" fillId="3" borderId="17" xfId="1" quotePrefix="1" applyFont="1" applyFill="1" applyBorder="1" applyAlignment="1">
      <alignment vertical="top" wrapText="1"/>
    </xf>
    <xf numFmtId="0" fontId="27" fillId="0" borderId="18" xfId="2" applyFont="1" applyBorder="1" applyAlignment="1">
      <alignment horizontal="left" vertical="top" wrapText="1"/>
    </xf>
    <xf numFmtId="0" fontId="33" fillId="0" borderId="15" xfId="2" quotePrefix="1" applyFont="1" applyFill="1" applyBorder="1" applyAlignment="1">
      <alignment horizontal="left" vertical="top" wrapText="1"/>
    </xf>
    <xf numFmtId="0" fontId="33" fillId="0" borderId="9" xfId="2" quotePrefix="1" applyFont="1" applyFill="1" applyBorder="1" applyAlignment="1">
      <alignment horizontal="left" vertical="top" wrapText="1"/>
    </xf>
    <xf numFmtId="0" fontId="33" fillId="0" borderId="9" xfId="2" applyFont="1" applyFill="1" applyBorder="1" applyAlignment="1">
      <alignment horizontal="left" vertical="top" wrapText="1"/>
    </xf>
    <xf numFmtId="0" fontId="33" fillId="0" borderId="18" xfId="2" applyFont="1" applyFill="1" applyBorder="1" applyAlignment="1">
      <alignment horizontal="left" vertical="top" wrapText="1"/>
    </xf>
    <xf numFmtId="0" fontId="33" fillId="0" borderId="15" xfId="2" applyFont="1" applyFill="1" applyBorder="1" applyAlignment="1">
      <alignment horizontal="left" vertical="top" wrapText="1"/>
    </xf>
    <xf numFmtId="0" fontId="27" fillId="0" borderId="31" xfId="2" applyFont="1" applyBorder="1" applyAlignment="1">
      <alignment vertical="top" wrapText="1"/>
    </xf>
    <xf numFmtId="0" fontId="33" fillId="0" borderId="34" xfId="2" applyFont="1" applyFill="1" applyBorder="1" applyAlignment="1">
      <alignment vertical="top" wrapText="1"/>
    </xf>
    <xf numFmtId="0" fontId="33" fillId="0" borderId="12" xfId="2" applyFont="1" applyFill="1" applyBorder="1" applyAlignment="1">
      <alignment vertical="top" wrapText="1"/>
    </xf>
    <xf numFmtId="0" fontId="33" fillId="0" borderId="31" xfId="2" applyFont="1" applyFill="1" applyBorder="1" applyAlignment="1">
      <alignment vertical="top" wrapText="1"/>
    </xf>
    <xf numFmtId="0" fontId="12" fillId="0" borderId="114" xfId="0" applyFont="1" applyBorder="1" applyAlignment="1">
      <alignment horizontal="center" vertical="center"/>
    </xf>
    <xf numFmtId="0" fontId="12"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3" xfId="0" applyFont="1" applyBorder="1" applyAlignment="1">
      <alignment horizontal="center" vertical="center" wrapText="1"/>
    </xf>
    <xf numFmtId="0" fontId="35" fillId="0" borderId="0" xfId="0" applyFont="1" applyBorder="1" applyAlignment="1">
      <alignment horizontal="left" vertical="center"/>
    </xf>
    <xf numFmtId="0" fontId="36" fillId="0" borderId="0" xfId="0" applyFont="1" applyAlignment="1">
      <alignment vertical="center"/>
    </xf>
    <xf numFmtId="0" fontId="35" fillId="0" borderId="0" xfId="0" applyFont="1"/>
    <xf numFmtId="0" fontId="20" fillId="0" borderId="0" xfId="0" applyFont="1" applyFill="1"/>
    <xf numFmtId="0" fontId="19" fillId="0" borderId="0" xfId="0" applyFont="1" applyFill="1"/>
    <xf numFmtId="0" fontId="32" fillId="0" borderId="0" xfId="0" applyFont="1" applyFill="1" applyBorder="1" applyAlignment="1">
      <alignment horizontal="left"/>
    </xf>
    <xf numFmtId="0" fontId="20" fillId="0" borderId="0" xfId="0" applyNumberFormat="1" applyFont="1" applyFill="1" applyAlignment="1">
      <alignment horizontal="left" vertical="top" wrapText="1"/>
    </xf>
    <xf numFmtId="9" fontId="0" fillId="0" borderId="0" xfId="3" applyFont="1"/>
    <xf numFmtId="0" fontId="29" fillId="0" borderId="26" xfId="4" applyNumberFormat="1" applyFont="1" applyFill="1" applyBorder="1" applyAlignment="1">
      <alignment horizontal="left" vertical="top" wrapText="1"/>
    </xf>
    <xf numFmtId="0" fontId="20" fillId="0" borderId="26" xfId="0" applyNumberFormat="1" applyFont="1" applyFill="1" applyBorder="1" applyAlignment="1">
      <alignment horizontal="left" vertical="top" wrapText="1"/>
    </xf>
    <xf numFmtId="3" fontId="20" fillId="0" borderId="26" xfId="0" applyNumberFormat="1" applyFont="1" applyFill="1" applyBorder="1" applyAlignment="1">
      <alignment horizontal="left" vertical="top" wrapText="1"/>
    </xf>
    <xf numFmtId="0" fontId="19" fillId="0" borderId="33" xfId="0" applyNumberFormat="1" applyFont="1" applyFill="1" applyBorder="1" applyAlignment="1">
      <alignment horizontal="center" vertical="center" wrapText="1"/>
    </xf>
    <xf numFmtId="0" fontId="34" fillId="0" borderId="0" xfId="0" applyFont="1" applyFill="1"/>
    <xf numFmtId="0" fontId="3" fillId="0" borderId="12" xfId="0" applyFont="1" applyFill="1" applyBorder="1" applyAlignment="1">
      <alignment vertical="center" wrapText="1"/>
    </xf>
    <xf numFmtId="0" fontId="3" fillId="0" borderId="108" xfId="0" applyFont="1" applyBorder="1" applyAlignment="1">
      <alignment horizontal="left" vertical="center"/>
    </xf>
    <xf numFmtId="3" fontId="7" fillId="0" borderId="40" xfId="0" applyNumberFormat="1" applyFont="1" applyBorder="1" applyAlignment="1">
      <alignment vertical="center"/>
    </xf>
    <xf numFmtId="0" fontId="3" fillId="0" borderId="108" xfId="0" applyFont="1" applyBorder="1" applyAlignment="1">
      <alignment vertical="center"/>
    </xf>
    <xf numFmtId="164" fontId="8" fillId="0" borderId="36" xfId="0" applyNumberFormat="1" applyFont="1" applyBorder="1" applyAlignment="1">
      <alignment vertical="center"/>
    </xf>
    <xf numFmtId="3" fontId="4" fillId="0" borderId="43" xfId="0" applyNumberFormat="1" applyFont="1" applyBorder="1" applyAlignment="1">
      <alignment vertical="center"/>
    </xf>
    <xf numFmtId="3" fontId="4" fillId="0" borderId="118" xfId="0" applyNumberFormat="1" applyFont="1" applyBorder="1" applyAlignment="1">
      <alignment vertical="center"/>
    </xf>
    <xf numFmtId="164" fontId="5" fillId="0" borderId="16" xfId="0" applyNumberFormat="1" applyFont="1" applyBorder="1" applyAlignment="1">
      <alignment vertical="center"/>
    </xf>
    <xf numFmtId="0" fontId="4" fillId="0" borderId="119" xfId="0" applyNumberFormat="1" applyFont="1" applyBorder="1" applyAlignment="1">
      <alignment vertical="center"/>
    </xf>
    <xf numFmtId="3" fontId="3" fillId="0" borderId="15" xfId="0" applyNumberFormat="1" applyFont="1" applyBorder="1" applyAlignment="1">
      <alignment vertical="center"/>
    </xf>
    <xf numFmtId="0" fontId="3" fillId="0" borderId="15" xfId="0" applyFont="1" applyBorder="1" applyAlignment="1">
      <alignment horizontal="center" vertical="center"/>
    </xf>
    <xf numFmtId="0" fontId="7" fillId="0" borderId="34" xfId="0" applyFont="1" applyFill="1" applyBorder="1" applyAlignment="1">
      <alignment horizontal="center" vertical="center" wrapText="1"/>
    </xf>
    <xf numFmtId="9" fontId="5" fillId="0" borderId="34" xfId="0" applyNumberFormat="1" applyFont="1" applyBorder="1" applyAlignment="1">
      <alignment vertical="center"/>
    </xf>
    <xf numFmtId="0" fontId="3" fillId="0" borderId="9" xfId="0" applyFont="1" applyBorder="1" applyAlignment="1">
      <alignment horizontal="center" vertical="center"/>
    </xf>
    <xf numFmtId="0" fontId="7" fillId="0" borderId="12" xfId="0" applyFont="1" applyBorder="1" applyAlignment="1">
      <alignment horizontal="left" vertical="center" wrapText="1"/>
    </xf>
    <xf numFmtId="0" fontId="4" fillId="0" borderId="107" xfId="0" applyFont="1" applyBorder="1" applyAlignment="1">
      <alignment vertical="center"/>
    </xf>
    <xf numFmtId="0" fontId="20" fillId="4" borderId="0" xfId="0" applyFont="1" applyFill="1"/>
    <xf numFmtId="0" fontId="19" fillId="4" borderId="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 xfId="0" applyFont="1" applyFill="1" applyBorder="1" applyAlignment="1">
      <alignment horizontal="center" vertical="center"/>
    </xf>
    <xf numFmtId="3" fontId="21" fillId="4" borderId="11" xfId="0" applyNumberFormat="1" applyFont="1" applyFill="1" applyBorder="1"/>
    <xf numFmtId="3" fontId="23" fillId="4" borderId="101" xfId="0" applyNumberFormat="1" applyFont="1" applyFill="1" applyBorder="1"/>
    <xf numFmtId="0" fontId="22" fillId="4" borderId="0" xfId="0" applyFont="1" applyFill="1"/>
    <xf numFmtId="3" fontId="23" fillId="4" borderId="21" xfId="0" applyNumberFormat="1" applyFont="1" applyFill="1" applyBorder="1"/>
    <xf numFmtId="0" fontId="19" fillId="4" borderId="0" xfId="0" applyFont="1" applyFill="1"/>
    <xf numFmtId="0" fontId="20" fillId="4" borderId="0" xfId="0" applyNumberFormat="1" applyFont="1" applyFill="1" applyAlignment="1">
      <alignment horizontal="left" vertical="top" wrapText="1"/>
    </xf>
    <xf numFmtId="0" fontId="24" fillId="4" borderId="0" xfId="0" applyFont="1" applyFill="1" applyAlignment="1">
      <alignment wrapText="1"/>
    </xf>
    <xf numFmtId="0" fontId="3" fillId="0" borderId="98" xfId="0" applyFont="1" applyBorder="1" applyAlignment="1">
      <alignment horizontal="left" vertical="center"/>
    </xf>
    <xf numFmtId="0" fontId="3" fillId="0" borderId="39" xfId="0" applyFont="1" applyBorder="1" applyAlignment="1">
      <alignment horizontal="left" vertical="center"/>
    </xf>
    <xf numFmtId="3" fontId="4" fillId="0" borderId="89" xfId="0" applyNumberFormat="1" applyFont="1" applyBorder="1"/>
    <xf numFmtId="3" fontId="7" fillId="0" borderId="114" xfId="0" applyNumberFormat="1" applyFont="1" applyBorder="1" applyAlignment="1">
      <alignment vertical="center"/>
    </xf>
    <xf numFmtId="0" fontId="3" fillId="0" borderId="108" xfId="0" applyFont="1" applyBorder="1"/>
    <xf numFmtId="3" fontId="6" fillId="0" borderId="40" xfId="0" applyNumberFormat="1" applyFont="1" applyBorder="1" applyAlignment="1">
      <alignment vertical="center"/>
    </xf>
    <xf numFmtId="3" fontId="26" fillId="2" borderId="106" xfId="0" applyNumberFormat="1" applyFont="1" applyFill="1" applyBorder="1" applyAlignment="1">
      <alignment vertical="top"/>
    </xf>
    <xf numFmtId="3" fontId="26" fillId="0" borderId="107" xfId="0" applyNumberFormat="1" applyFont="1" applyBorder="1" applyAlignment="1">
      <alignment vertical="top"/>
    </xf>
    <xf numFmtId="3" fontId="26" fillId="0" borderId="37" xfId="0" applyNumberFormat="1" applyFont="1" applyBorder="1" applyAlignment="1">
      <alignment vertical="top"/>
    </xf>
    <xf numFmtId="3" fontId="11" fillId="0" borderId="0" xfId="0" applyNumberFormat="1" applyFont="1"/>
    <xf numFmtId="3" fontId="26" fillId="0" borderId="107" xfId="0" applyNumberFormat="1" applyFont="1" applyFill="1" applyBorder="1" applyAlignment="1">
      <alignment vertical="top"/>
    </xf>
    <xf numFmtId="3" fontId="26" fillId="0" borderId="37" xfId="0" applyNumberFormat="1" applyFont="1" applyFill="1" applyBorder="1" applyAlignment="1">
      <alignment vertical="top"/>
    </xf>
    <xf numFmtId="0" fontId="12" fillId="0" borderId="87" xfId="0" applyFont="1" applyBorder="1" applyAlignment="1">
      <alignment horizontal="center"/>
    </xf>
    <xf numFmtId="0" fontId="12" fillId="0" borderId="35" xfId="0" applyFont="1" applyBorder="1" applyAlignment="1">
      <alignment horizontal="center"/>
    </xf>
    <xf numFmtId="9" fontId="14" fillId="0" borderId="24" xfId="0" applyNumberFormat="1" applyFont="1" applyBorder="1"/>
    <xf numFmtId="3" fontId="11" fillId="0" borderId="15" xfId="0" applyNumberFormat="1" applyFont="1" applyBorder="1"/>
    <xf numFmtId="164" fontId="0" fillId="0" borderId="30" xfId="0" applyNumberFormat="1" applyBorder="1"/>
    <xf numFmtId="164" fontId="0" fillId="0" borderId="34" xfId="0" applyNumberFormat="1" applyBorder="1"/>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37" xfId="0" applyFont="1" applyBorder="1" applyAlignment="1">
      <alignment horizontal="center" vertical="center" wrapText="1"/>
    </xf>
    <xf numFmtId="3" fontId="0" fillId="0" borderId="0" xfId="0" applyNumberFormat="1"/>
    <xf numFmtId="164" fontId="0" fillId="0" borderId="0" xfId="0" applyNumberFormat="1"/>
    <xf numFmtId="3" fontId="21" fillId="4" borderId="81" xfId="0" applyNumberFormat="1" applyFont="1" applyFill="1" applyBorder="1"/>
    <xf numFmtId="3" fontId="20" fillId="0" borderId="0" xfId="0" applyNumberFormat="1" applyFont="1"/>
    <xf numFmtId="0" fontId="20" fillId="0" borderId="108" xfId="0" applyFont="1" applyBorder="1"/>
    <xf numFmtId="3" fontId="21" fillId="4" borderId="44" xfId="0" applyNumberFormat="1" applyFont="1" applyFill="1" applyBorder="1"/>
    <xf numFmtId="0" fontId="20" fillId="0" borderId="112" xfId="0" applyFont="1" applyBorder="1"/>
    <xf numFmtId="3" fontId="23" fillId="4" borderId="104" xfId="0" applyNumberFormat="1" applyFont="1" applyFill="1" applyBorder="1"/>
    <xf numFmtId="0" fontId="19" fillId="0" borderId="90"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3" fontId="11" fillId="4" borderId="15" xfId="0" applyNumberFormat="1" applyFont="1" applyFill="1" applyBorder="1"/>
    <xf numFmtId="164" fontId="0" fillId="4" borderId="34" xfId="0" applyNumberFormat="1" applyFill="1" applyBorder="1"/>
    <xf numFmtId="164" fontId="0" fillId="4" borderId="30" xfId="0" applyNumberFormat="1" applyFill="1" applyBorder="1"/>
    <xf numFmtId="3" fontId="11" fillId="0" borderId="15" xfId="0" applyNumberFormat="1" applyFont="1" applyFill="1" applyBorder="1"/>
    <xf numFmtId="164" fontId="0" fillId="0" borderId="30" xfId="0" applyNumberFormat="1" applyFill="1" applyBorder="1"/>
    <xf numFmtId="164" fontId="0" fillId="0" borderId="34" xfId="0" applyNumberFormat="1" applyFill="1" applyBorder="1"/>
    <xf numFmtId="0" fontId="11" fillId="0" borderId="1" xfId="0" applyFont="1" applyFill="1" applyBorder="1"/>
    <xf numFmtId="0" fontId="11" fillId="0" borderId="25" xfId="0" applyNumberFormat="1" applyFont="1" applyFill="1" applyBorder="1" applyAlignment="1">
      <alignment horizontal="left" vertical="center" wrapText="1"/>
    </xf>
    <xf numFmtId="3" fontId="11" fillId="0" borderId="25" xfId="0" applyNumberFormat="1" applyFont="1" applyBorder="1" applyAlignment="1">
      <alignment vertical="center"/>
    </xf>
    <xf numFmtId="3" fontId="11" fillId="0" borderId="25" xfId="0" applyNumberFormat="1" applyFont="1" applyFill="1" applyBorder="1" applyAlignment="1">
      <alignment vertical="center"/>
    </xf>
    <xf numFmtId="0" fontId="11" fillId="0" borderId="123" xfId="0" applyNumberFormat="1" applyFont="1" applyFill="1" applyBorder="1" applyAlignment="1">
      <alignment horizontal="left" vertical="center" wrapText="1"/>
    </xf>
    <xf numFmtId="3" fontId="11" fillId="0" borderId="123" xfId="0" applyNumberFormat="1" applyFont="1" applyBorder="1" applyAlignment="1">
      <alignment vertical="center"/>
    </xf>
    <xf numFmtId="3" fontId="11" fillId="0" borderId="123" xfId="0" applyNumberFormat="1" applyFont="1" applyFill="1" applyBorder="1" applyAlignment="1">
      <alignment vertical="center"/>
    </xf>
    <xf numFmtId="3" fontId="11" fillId="0" borderId="25" xfId="0" applyNumberFormat="1" applyFont="1" applyBorder="1" applyAlignment="1">
      <alignment horizontal="left" vertical="center"/>
    </xf>
    <xf numFmtId="3" fontId="11" fillId="0" borderId="123" xfId="0" applyNumberFormat="1" applyFont="1" applyBorder="1" applyAlignment="1">
      <alignment horizontal="left" vertical="center"/>
    </xf>
    <xf numFmtId="3" fontId="11" fillId="0" borderId="124" xfId="0" applyNumberFormat="1" applyFont="1" applyBorder="1" applyAlignment="1">
      <alignment vertical="center"/>
    </xf>
    <xf numFmtId="3" fontId="11" fillId="0" borderId="33" xfId="0" applyNumberFormat="1" applyFont="1" applyBorder="1" applyAlignment="1">
      <alignment vertical="center"/>
    </xf>
    <xf numFmtId="3" fontId="12" fillId="0" borderId="33" xfId="0" applyNumberFormat="1" applyFont="1" applyBorder="1" applyAlignment="1">
      <alignment vertical="center"/>
    </xf>
    <xf numFmtId="3" fontId="11" fillId="0" borderId="124" xfId="0" applyNumberFormat="1" applyFont="1" applyBorder="1" applyAlignment="1">
      <alignment horizontal="left" vertical="center"/>
    </xf>
    <xf numFmtId="0" fontId="11" fillId="0" borderId="124" xfId="0" applyNumberFormat="1" applyFont="1" applyFill="1" applyBorder="1" applyAlignment="1">
      <alignment horizontal="left" vertical="center" wrapText="1"/>
    </xf>
    <xf numFmtId="3" fontId="11" fillId="0" borderId="124" xfId="0" applyNumberFormat="1" applyFont="1" applyFill="1" applyBorder="1" applyAlignment="1">
      <alignment vertical="center"/>
    </xf>
    <xf numFmtId="3" fontId="19" fillId="0" borderId="33" xfId="0" applyNumberFormat="1" applyFont="1" applyFill="1" applyBorder="1" applyAlignment="1">
      <alignment horizontal="left" vertical="center" wrapText="1"/>
    </xf>
    <xf numFmtId="0" fontId="20" fillId="0" borderId="0" xfId="0" applyFont="1" applyFill="1" applyAlignment="1">
      <alignment vertical="center"/>
    </xf>
    <xf numFmtId="0" fontId="0" fillId="0" borderId="0" xfId="0" applyAlignment="1">
      <alignment vertical="center"/>
    </xf>
    <xf numFmtId="9" fontId="0" fillId="0" borderId="0" xfId="3" applyFont="1" applyAlignment="1">
      <alignment vertical="center"/>
    </xf>
    <xf numFmtId="0" fontId="22" fillId="0" borderId="0" xfId="0" applyFont="1" applyFill="1" applyAlignment="1">
      <alignment vertical="center"/>
    </xf>
    <xf numFmtId="0" fontId="11" fillId="0" borderId="26" xfId="4" applyNumberFormat="1" applyFont="1" applyFill="1" applyBorder="1" applyAlignment="1">
      <alignment horizontal="left" vertical="top" wrapText="1"/>
    </xf>
    <xf numFmtId="0" fontId="12" fillId="0" borderId="33" xfId="4" applyNumberFormat="1" applyFont="1" applyFill="1" applyBorder="1" applyAlignment="1">
      <alignment horizontal="left" vertical="center" wrapText="1"/>
    </xf>
    <xf numFmtId="3" fontId="12" fillId="0" borderId="33" xfId="0" applyNumberFormat="1" applyFont="1" applyFill="1" applyBorder="1" applyAlignment="1">
      <alignment horizontal="left" vertical="center" wrapText="1"/>
    </xf>
    <xf numFmtId="3" fontId="11" fillId="5" borderId="123" xfId="0" applyNumberFormat="1" applyFont="1" applyFill="1" applyBorder="1" applyAlignment="1">
      <alignment horizontal="left" vertical="center"/>
    </xf>
    <xf numFmtId="3" fontId="11" fillId="0" borderId="125" xfId="0" applyNumberFormat="1" applyFont="1" applyBorder="1" applyAlignment="1">
      <alignment horizontal="left" vertical="center"/>
    </xf>
    <xf numFmtId="0" fontId="11" fillId="0" borderId="125" xfId="0" applyNumberFormat="1" applyFont="1" applyFill="1" applyBorder="1" applyAlignment="1">
      <alignment horizontal="left" vertical="center" wrapText="1"/>
    </xf>
    <xf numFmtId="3" fontId="11" fillId="0" borderId="125" xfId="0" applyNumberFormat="1" applyFont="1" applyBorder="1" applyAlignment="1">
      <alignment vertical="center"/>
    </xf>
    <xf numFmtId="3" fontId="11" fillId="0" borderId="125" xfId="0" applyNumberFormat="1" applyFont="1" applyFill="1" applyBorder="1" applyAlignment="1">
      <alignment vertical="center"/>
    </xf>
    <xf numFmtId="0" fontId="11" fillId="0" borderId="33" xfId="0" applyFont="1" applyBorder="1" applyAlignment="1">
      <alignment horizontal="left" vertical="center"/>
    </xf>
    <xf numFmtId="0" fontId="12" fillId="0" borderId="33" xfId="0" applyNumberFormat="1" applyFont="1" applyFill="1" applyBorder="1" applyAlignment="1">
      <alignment horizontal="left" vertical="center" wrapText="1"/>
    </xf>
    <xf numFmtId="3" fontId="11" fillId="0" borderId="33" xfId="0" applyNumberFormat="1" applyFont="1" applyFill="1" applyBorder="1" applyAlignment="1">
      <alignment vertical="center"/>
    </xf>
    <xf numFmtId="164" fontId="19" fillId="0" borderId="33" xfId="3" applyNumberFormat="1" applyFont="1" applyFill="1" applyBorder="1" applyAlignment="1">
      <alignment horizontal="right" vertical="center" wrapText="1"/>
    </xf>
    <xf numFmtId="164" fontId="12" fillId="0" borderId="33" xfId="3" applyNumberFormat="1" applyFont="1" applyBorder="1" applyAlignment="1">
      <alignment horizontal="right" vertical="center"/>
    </xf>
    <xf numFmtId="164" fontId="11" fillId="0" borderId="123" xfId="3" applyNumberFormat="1" applyFont="1" applyBorder="1" applyAlignment="1">
      <alignment horizontal="right" vertical="center"/>
    </xf>
    <xf numFmtId="9" fontId="5" fillId="0" borderId="126" xfId="0" applyNumberFormat="1" applyFont="1" applyFill="1" applyBorder="1" applyAlignment="1">
      <alignment vertical="center" wrapText="1"/>
    </xf>
    <xf numFmtId="164" fontId="5" fillId="2" borderId="25" xfId="0" applyNumberFormat="1" applyFont="1" applyFill="1" applyBorder="1" applyAlignment="1">
      <alignment horizontal="right" vertical="center" wrapText="1"/>
    </xf>
    <xf numFmtId="164" fontId="5" fillId="0" borderId="26" xfId="0" applyNumberFormat="1" applyFont="1" applyFill="1" applyBorder="1" applyAlignment="1">
      <alignment horizontal="right" vertical="center" wrapText="1"/>
    </xf>
    <xf numFmtId="164" fontId="5" fillId="0" borderId="27" xfId="0" applyNumberFormat="1" applyFont="1" applyFill="1" applyBorder="1" applyAlignment="1">
      <alignment horizontal="right" vertical="center" wrapText="1"/>
    </xf>
    <xf numFmtId="164" fontId="5" fillId="2" borderId="25" xfId="0" applyNumberFormat="1" applyFont="1" applyFill="1" applyBorder="1" applyAlignment="1">
      <alignment horizontal="right" vertical="center"/>
    </xf>
    <xf numFmtId="164" fontId="5" fillId="0" borderId="26" xfId="0" applyNumberFormat="1" applyFont="1" applyFill="1" applyBorder="1" applyAlignment="1">
      <alignment horizontal="right" vertical="center"/>
    </xf>
    <xf numFmtId="164" fontId="5" fillId="0" borderId="27" xfId="0" applyNumberFormat="1" applyFont="1" applyFill="1" applyBorder="1" applyAlignment="1">
      <alignment horizontal="right" vertical="center"/>
    </xf>
    <xf numFmtId="164" fontId="5" fillId="2" borderId="39" xfId="0" applyNumberFormat="1" applyFont="1" applyFill="1" applyBorder="1" applyAlignment="1">
      <alignment horizontal="right" vertical="center"/>
    </xf>
    <xf numFmtId="3" fontId="6" fillId="0" borderId="41" xfId="0" applyNumberFormat="1" applyFont="1" applyBorder="1" applyAlignment="1">
      <alignment vertical="center"/>
    </xf>
    <xf numFmtId="3" fontId="6" fillId="0" borderId="83" xfId="0" applyNumberFormat="1" applyFont="1" applyBorder="1" applyAlignment="1">
      <alignment vertical="center"/>
    </xf>
    <xf numFmtId="3" fontId="4" fillId="0" borderId="99" xfId="0" applyNumberFormat="1" applyFont="1" applyBorder="1" applyAlignment="1">
      <alignment vertical="center"/>
    </xf>
    <xf numFmtId="0" fontId="9" fillId="0" borderId="0" xfId="0" applyFont="1" applyAlignment="1">
      <alignment vertical="center"/>
    </xf>
    <xf numFmtId="3" fontId="6" fillId="0" borderId="44" xfId="0" applyNumberFormat="1" applyFont="1" applyBorder="1" applyAlignment="1">
      <alignment vertical="center"/>
    </xf>
    <xf numFmtId="3" fontId="6" fillId="0" borderId="81" xfId="0" applyNumberFormat="1" applyFont="1" applyBorder="1" applyAlignment="1">
      <alignment vertical="center"/>
    </xf>
    <xf numFmtId="3" fontId="4" fillId="0" borderId="117" xfId="0" applyNumberFormat="1" applyFont="1" applyBorder="1" applyAlignment="1">
      <alignment vertical="center"/>
    </xf>
    <xf numFmtId="3" fontId="6" fillId="0" borderId="42" xfId="0" applyNumberFormat="1" applyFont="1" applyBorder="1" applyAlignment="1">
      <alignment vertical="center"/>
    </xf>
    <xf numFmtId="3" fontId="6" fillId="0" borderId="89" xfId="0" applyNumberFormat="1" applyFont="1" applyBorder="1" applyAlignment="1">
      <alignment vertical="center"/>
    </xf>
    <xf numFmtId="3" fontId="4" fillId="0" borderId="116" xfId="0" applyNumberFormat="1" applyFont="1" applyBorder="1" applyAlignment="1">
      <alignment vertical="center"/>
    </xf>
    <xf numFmtId="0" fontId="16" fillId="0" borderId="0" xfId="0" applyFont="1" applyBorder="1" applyAlignment="1">
      <alignment horizontal="left" vertical="center"/>
    </xf>
    <xf numFmtId="0" fontId="11" fillId="0" borderId="0" xfId="0" applyFont="1" applyBorder="1" applyAlignment="1">
      <alignment horizontal="left" vertical="center"/>
    </xf>
    <xf numFmtId="3" fontId="6" fillId="0" borderId="100" xfId="0" applyNumberFormat="1" applyFont="1" applyBorder="1" applyAlignment="1">
      <alignment vertical="center"/>
    </xf>
    <xf numFmtId="3" fontId="6" fillId="0" borderId="101" xfId="0" applyNumberFormat="1" applyFont="1" applyBorder="1" applyAlignment="1">
      <alignment vertical="center"/>
    </xf>
    <xf numFmtId="0" fontId="3" fillId="0" borderId="87" xfId="0" applyFont="1" applyBorder="1" applyAlignment="1">
      <alignment vertical="center"/>
    </xf>
    <xf numFmtId="164" fontId="8" fillId="0" borderId="32" xfId="0" applyNumberFormat="1" applyFont="1" applyBorder="1" applyAlignment="1">
      <alignment horizontal="right" vertical="center"/>
    </xf>
    <xf numFmtId="164" fontId="8" fillId="0" borderId="26" xfId="0" applyNumberFormat="1" applyFont="1" applyBorder="1" applyAlignment="1">
      <alignment horizontal="right" vertical="center"/>
    </xf>
    <xf numFmtId="164" fontId="8" fillId="0" borderId="27" xfId="0" applyNumberFormat="1" applyFont="1" applyBorder="1" applyAlignment="1">
      <alignment horizontal="right" vertical="center"/>
    </xf>
    <xf numFmtId="0" fontId="4" fillId="0" borderId="91" xfId="0" applyNumberFormat="1" applyFont="1" applyBorder="1" applyAlignment="1">
      <alignment vertical="center"/>
    </xf>
    <xf numFmtId="0" fontId="4" fillId="0" borderId="92" xfId="0" applyNumberFormat="1" applyFont="1" applyBorder="1" applyAlignment="1">
      <alignment vertical="center"/>
    </xf>
    <xf numFmtId="3" fontId="4" fillId="0" borderId="97" xfId="0" applyNumberFormat="1" applyFont="1" applyBorder="1" applyAlignment="1">
      <alignment vertical="center"/>
    </xf>
    <xf numFmtId="0" fontId="4" fillId="0" borderId="97" xfId="0" applyNumberFormat="1" applyFont="1" applyBorder="1" applyAlignment="1">
      <alignment vertical="center"/>
    </xf>
    <xf numFmtId="0" fontId="7" fillId="0" borderId="15" xfId="0" quotePrefix="1" applyFont="1" applyBorder="1" applyAlignment="1">
      <alignment horizontal="center" vertical="center"/>
    </xf>
    <xf numFmtId="0" fontId="11" fillId="0" borderId="26" xfId="4" applyNumberFormat="1" applyFont="1" applyFill="1" applyBorder="1" applyAlignment="1">
      <alignment horizontal="left" vertical="center" wrapText="1"/>
    </xf>
    <xf numFmtId="3" fontId="12" fillId="0" borderId="33" xfId="0" applyNumberFormat="1" applyFont="1" applyFill="1" applyBorder="1" applyAlignment="1">
      <alignment horizontal="right" vertical="center"/>
    </xf>
    <xf numFmtId="3" fontId="11" fillId="0" borderId="25" xfId="0" applyNumberFormat="1" applyFont="1" applyBorder="1" applyAlignment="1">
      <alignment horizontal="right" vertical="center"/>
    </xf>
    <xf numFmtId="3" fontId="11" fillId="0" borderId="124" xfId="0" applyNumberFormat="1" applyFont="1" applyBorder="1" applyAlignment="1">
      <alignment horizontal="right" vertical="center"/>
    </xf>
    <xf numFmtId="3" fontId="11" fillId="0" borderId="123" xfId="0" applyNumberFormat="1" applyFont="1" applyBorder="1" applyAlignment="1">
      <alignment horizontal="right" vertical="center"/>
    </xf>
    <xf numFmtId="3" fontId="19" fillId="0" borderId="33" xfId="0" applyNumberFormat="1" applyFont="1" applyFill="1" applyBorder="1" applyAlignment="1">
      <alignment horizontal="right" vertical="center"/>
    </xf>
    <xf numFmtId="3" fontId="11" fillId="0" borderId="125" xfId="0" applyNumberFormat="1" applyFont="1" applyBorder="1" applyAlignment="1">
      <alignment horizontal="right" vertical="center"/>
    </xf>
    <xf numFmtId="0" fontId="11" fillId="0" borderId="33" xfId="0" applyFont="1" applyBorder="1" applyAlignment="1">
      <alignment horizontal="right" vertical="center"/>
    </xf>
    <xf numFmtId="0" fontId="32" fillId="4" borderId="0" xfId="0" applyFont="1" applyFill="1" applyBorder="1" applyAlignment="1">
      <alignment horizontal="left" vertical="center"/>
    </xf>
    <xf numFmtId="0" fontId="20" fillId="4" borderId="0" xfId="0" applyNumberFormat="1" applyFont="1" applyFill="1" applyAlignment="1">
      <alignment horizontal="left" vertical="center" wrapText="1"/>
    </xf>
    <xf numFmtId="0" fontId="19" fillId="4" borderId="0" xfId="0" applyFont="1" applyFill="1" applyAlignment="1">
      <alignment vertical="center"/>
    </xf>
    <xf numFmtId="0" fontId="20" fillId="4" borderId="0" xfId="0" applyFont="1" applyFill="1" applyAlignment="1">
      <alignment vertical="center"/>
    </xf>
    <xf numFmtId="164" fontId="11" fillId="0" borderId="0" xfId="0" applyNumberFormat="1" applyFont="1"/>
    <xf numFmtId="0" fontId="0" fillId="0" borderId="0" xfId="0" applyAlignment="1">
      <alignment horizontal="center" vertical="center"/>
    </xf>
    <xf numFmtId="3" fontId="4" fillId="0" borderId="127" xfId="0" applyNumberFormat="1" applyFont="1" applyBorder="1"/>
    <xf numFmtId="164" fontId="5" fillId="0" borderId="54" xfId="0" applyNumberFormat="1" applyFont="1" applyBorder="1" applyAlignment="1">
      <alignment vertical="center"/>
    </xf>
    <xf numFmtId="3" fontId="4" fillId="0" borderId="51" xfId="0" applyNumberFormat="1" applyFont="1" applyBorder="1"/>
    <xf numFmtId="3" fontId="7" fillId="0" borderId="3" xfId="0" applyNumberFormat="1" applyFont="1" applyBorder="1" applyAlignment="1">
      <alignment vertical="center"/>
    </xf>
    <xf numFmtId="9" fontId="5" fillId="0" borderId="6" xfId="0" applyNumberFormat="1" applyFont="1" applyBorder="1" applyAlignment="1">
      <alignment vertical="center"/>
    </xf>
    <xf numFmtId="3" fontId="4" fillId="0" borderId="128" xfId="0" applyNumberFormat="1" applyFont="1" applyBorder="1"/>
    <xf numFmtId="9" fontId="5" fillId="0" borderId="12" xfId="0" applyNumberFormat="1" applyFont="1" applyBorder="1" applyAlignment="1">
      <alignment vertical="center"/>
    </xf>
    <xf numFmtId="164" fontId="5" fillId="0" borderId="33" xfId="0" applyNumberFormat="1" applyFont="1" applyFill="1" applyBorder="1" applyAlignment="1">
      <alignment horizontal="right" vertical="center" wrapText="1"/>
    </xf>
    <xf numFmtId="164" fontId="5" fillId="0" borderId="33" xfId="0" applyNumberFormat="1" applyFont="1" applyFill="1" applyBorder="1" applyAlignment="1">
      <alignment horizontal="right" vertical="center"/>
    </xf>
    <xf numFmtId="164" fontId="8" fillId="0" borderId="33" xfId="0" applyNumberFormat="1" applyFont="1" applyBorder="1" applyAlignment="1">
      <alignment horizontal="right" vertical="center"/>
    </xf>
    <xf numFmtId="164" fontId="8" fillId="2" borderId="6" xfId="0" applyNumberFormat="1" applyFont="1" applyFill="1" applyBorder="1" applyAlignment="1">
      <alignment horizontal="right" vertical="center"/>
    </xf>
    <xf numFmtId="164" fontId="8" fillId="2" borderId="29" xfId="0" applyNumberFormat="1" applyFont="1" applyFill="1" applyBorder="1" applyAlignment="1">
      <alignment horizontal="right" vertical="center"/>
    </xf>
    <xf numFmtId="164" fontId="8" fillId="0" borderId="12"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2" borderId="30" xfId="0" applyNumberFormat="1" applyFont="1" applyFill="1" applyBorder="1" applyAlignment="1">
      <alignment horizontal="right" vertical="center"/>
    </xf>
    <xf numFmtId="164" fontId="5" fillId="0" borderId="24" xfId="0" applyNumberFormat="1" applyFont="1" applyBorder="1" applyAlignment="1">
      <alignment horizontal="right" vertical="center"/>
    </xf>
    <xf numFmtId="164" fontId="5" fillId="0" borderId="32" xfId="0" applyNumberFormat="1" applyFont="1" applyBorder="1" applyAlignment="1">
      <alignment horizontal="right" vertical="center"/>
    </xf>
    <xf numFmtId="164" fontId="5" fillId="0" borderId="26" xfId="0" applyNumberFormat="1" applyFont="1" applyBorder="1" applyAlignment="1">
      <alignment horizontal="right" vertical="center"/>
    </xf>
    <xf numFmtId="164" fontId="5" fillId="0" borderId="27" xfId="0" applyNumberFormat="1" applyFont="1" applyBorder="1" applyAlignment="1">
      <alignment horizontal="right" vertical="center"/>
    </xf>
    <xf numFmtId="164" fontId="5" fillId="0" borderId="33" xfId="0" applyNumberFormat="1" applyFont="1" applyBorder="1" applyAlignment="1">
      <alignment horizontal="right" vertical="center"/>
    </xf>
    <xf numFmtId="164" fontId="8" fillId="0" borderId="1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8" fillId="0" borderId="24"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5" fillId="0" borderId="32" xfId="0" applyNumberFormat="1" applyFont="1" applyBorder="1" applyAlignment="1">
      <alignment horizontal="right"/>
    </xf>
    <xf numFmtId="164" fontId="5" fillId="0" borderId="26" xfId="0" applyNumberFormat="1" applyFont="1" applyBorder="1" applyAlignment="1">
      <alignment horizontal="right"/>
    </xf>
    <xf numFmtId="164" fontId="5" fillId="0" borderId="27" xfId="0" applyNumberFormat="1" applyFont="1" applyBorder="1" applyAlignment="1">
      <alignment horizontal="right"/>
    </xf>
    <xf numFmtId="164" fontId="5" fillId="0" borderId="33" xfId="0" applyNumberFormat="1" applyFont="1" applyBorder="1" applyAlignment="1">
      <alignment horizontal="right"/>
    </xf>
    <xf numFmtId="164" fontId="5" fillId="2" borderId="33" xfId="0" applyNumberFormat="1" applyFont="1" applyFill="1" applyBorder="1" applyAlignment="1">
      <alignment horizontal="right" vertical="center"/>
    </xf>
    <xf numFmtId="164" fontId="5" fillId="0" borderId="32" xfId="0" applyNumberFormat="1" applyFont="1" applyFill="1" applyBorder="1" applyAlignment="1">
      <alignment horizontal="right" vertical="center"/>
    </xf>
    <xf numFmtId="164" fontId="5" fillId="2" borderId="6" xfId="0" applyNumberFormat="1" applyFont="1" applyFill="1" applyBorder="1" applyAlignment="1">
      <alignment horizontal="right" vertical="center" wrapText="1"/>
    </xf>
    <xf numFmtId="164" fontId="5" fillId="0" borderId="12"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164" fontId="5" fillId="0" borderId="24" xfId="0" applyNumberFormat="1" applyFont="1" applyFill="1" applyBorder="1" applyAlignment="1">
      <alignment horizontal="right" vertical="center" wrapText="1"/>
    </xf>
    <xf numFmtId="164" fontId="5" fillId="2" borderId="6"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164" fontId="5" fillId="0" borderId="2" xfId="0" applyNumberFormat="1" applyFont="1" applyFill="1" applyBorder="1" applyAlignment="1">
      <alignment horizontal="right" vertical="center"/>
    </xf>
    <xf numFmtId="164" fontId="5" fillId="0" borderId="31" xfId="0" applyNumberFormat="1" applyFont="1" applyFill="1" applyBorder="1" applyAlignment="1">
      <alignment horizontal="right" vertical="center"/>
    </xf>
    <xf numFmtId="164" fontId="5" fillId="2" borderId="30" xfId="0" applyNumberFormat="1" applyFont="1" applyFill="1" applyBorder="1" applyAlignment="1">
      <alignment horizontal="right" vertical="center"/>
    </xf>
    <xf numFmtId="164" fontId="5" fillId="0" borderId="24" xfId="0" applyNumberFormat="1" applyFont="1" applyFill="1" applyBorder="1" applyAlignment="1">
      <alignment horizontal="right" vertical="center"/>
    </xf>
    <xf numFmtId="9" fontId="3" fillId="0" borderId="21" xfId="3" applyFont="1" applyBorder="1" applyAlignment="1">
      <alignment vertical="center"/>
    </xf>
    <xf numFmtId="49" fontId="4" fillId="0" borderId="0" xfId="0" applyNumberFormat="1" applyFont="1" applyFill="1" applyAlignment="1">
      <alignment horizontal="right" vertical="center"/>
    </xf>
    <xf numFmtId="0" fontId="3" fillId="2" borderId="7"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3" fontId="20" fillId="0" borderId="98" xfId="0" applyNumberFormat="1" applyFont="1" applyFill="1" applyBorder="1" applyAlignment="1">
      <alignment horizontal="left" vertical="top" wrapText="1"/>
    </xf>
    <xf numFmtId="0" fontId="29" fillId="0" borderId="98" xfId="4" applyNumberFormat="1" applyFont="1" applyFill="1" applyBorder="1" applyAlignment="1">
      <alignment horizontal="left" vertical="top" wrapText="1"/>
    </xf>
    <xf numFmtId="3" fontId="21" fillId="4" borderId="43" xfId="0" applyNumberFormat="1" applyFont="1" applyFill="1" applyBorder="1"/>
    <xf numFmtId="3" fontId="21" fillId="4" borderId="109" xfId="0" applyNumberFormat="1" applyFont="1" applyFill="1" applyBorder="1"/>
    <xf numFmtId="3" fontId="21" fillId="4" borderId="86" xfId="0" applyNumberFormat="1" applyFont="1" applyFill="1" applyBorder="1"/>
    <xf numFmtId="3" fontId="23" fillId="4" borderId="103" xfId="0" applyNumberFormat="1" applyFont="1" applyFill="1" applyBorder="1"/>
    <xf numFmtId="3" fontId="19" fillId="0" borderId="33" xfId="0" applyNumberFormat="1" applyFont="1" applyFill="1" applyBorder="1" applyAlignment="1">
      <alignment horizontal="left" vertical="top" wrapText="1"/>
    </xf>
    <xf numFmtId="0" fontId="30" fillId="0" borderId="23" xfId="4" applyNumberFormat="1" applyFont="1" applyFill="1" applyBorder="1" applyAlignment="1">
      <alignment horizontal="left" vertical="top" wrapText="1"/>
    </xf>
    <xf numFmtId="3" fontId="23" fillId="4" borderId="35" xfId="0" applyNumberFormat="1" applyFont="1" applyFill="1" applyBorder="1"/>
    <xf numFmtId="3" fontId="23" fillId="4" borderId="23" xfId="0" applyNumberFormat="1" applyFont="1" applyFill="1" applyBorder="1"/>
    <xf numFmtId="3" fontId="23" fillId="4" borderId="90" xfId="0" applyNumberFormat="1" applyFont="1" applyFill="1" applyBorder="1"/>
    <xf numFmtId="3" fontId="23" fillId="4" borderId="95" xfId="0" applyNumberFormat="1" applyFont="1" applyFill="1" applyBorder="1"/>
    <xf numFmtId="3" fontId="20" fillId="0" borderId="96" xfId="0" applyNumberFormat="1" applyFont="1" applyFill="1" applyBorder="1" applyAlignment="1">
      <alignment horizontal="left" vertical="top" wrapText="1"/>
    </xf>
    <xf numFmtId="0" fontId="29" fillId="0" borderId="96" xfId="4" applyNumberFormat="1" applyFont="1" applyFill="1" applyBorder="1" applyAlignment="1">
      <alignment horizontal="left" vertical="top" wrapText="1"/>
    </xf>
    <xf numFmtId="3" fontId="21" fillId="4" borderId="87" xfId="0" applyNumberFormat="1" applyFont="1" applyFill="1" applyBorder="1"/>
    <xf numFmtId="3" fontId="21" fillId="4" borderId="110" xfId="0" applyNumberFormat="1" applyFont="1" applyFill="1" applyBorder="1"/>
    <xf numFmtId="3" fontId="21" fillId="4" borderId="88" xfId="0" applyNumberFormat="1" applyFont="1" applyFill="1" applyBorder="1"/>
    <xf numFmtId="0" fontId="30" fillId="0" borderId="22" xfId="4" applyNumberFormat="1" applyFont="1" applyFill="1" applyBorder="1" applyAlignment="1">
      <alignment horizontal="left" vertical="top" wrapText="1"/>
    </xf>
    <xf numFmtId="3" fontId="23" fillId="4" borderId="24" xfId="0" applyNumberFormat="1" applyFont="1" applyFill="1" applyBorder="1"/>
    <xf numFmtId="3" fontId="20" fillId="0" borderId="39" xfId="0" applyNumberFormat="1" applyFont="1" applyFill="1" applyBorder="1" applyAlignment="1">
      <alignment horizontal="left" vertical="top" wrapText="1"/>
    </xf>
    <xf numFmtId="0" fontId="29" fillId="0" borderId="39" xfId="4" applyNumberFormat="1" applyFont="1" applyFill="1" applyBorder="1" applyAlignment="1">
      <alignment horizontal="left" vertical="top" wrapText="1"/>
    </xf>
    <xf numFmtId="3" fontId="21" fillId="4" borderId="108" xfId="0" applyNumberFormat="1" applyFont="1" applyFill="1" applyBorder="1"/>
    <xf numFmtId="3" fontId="21" fillId="4" borderId="112" xfId="0" applyNumberFormat="1" applyFont="1" applyFill="1" applyBorder="1"/>
    <xf numFmtId="3" fontId="21" fillId="4" borderId="0" xfId="0" applyNumberFormat="1" applyFont="1" applyFill="1" applyBorder="1"/>
    <xf numFmtId="3" fontId="23" fillId="4" borderId="129" xfId="0" applyNumberFormat="1" applyFont="1" applyFill="1" applyBorder="1"/>
    <xf numFmtId="0" fontId="20" fillId="0" borderId="98" xfId="0" applyNumberFormat="1" applyFont="1" applyFill="1" applyBorder="1" applyAlignment="1">
      <alignment horizontal="left" vertical="top" wrapText="1"/>
    </xf>
    <xf numFmtId="0" fontId="31" fillId="0" borderId="23" xfId="4" applyNumberFormat="1" applyFont="1" applyFill="1" applyBorder="1" applyAlignment="1">
      <alignment horizontal="left" vertical="top" wrapText="1"/>
    </xf>
    <xf numFmtId="0" fontId="29" fillId="0" borderId="0" xfId="4" applyNumberFormat="1" applyFont="1" applyFill="1" applyBorder="1" applyAlignment="1">
      <alignment horizontal="left" vertical="top" wrapText="1"/>
    </xf>
    <xf numFmtId="3" fontId="23" fillId="4" borderId="33" xfId="0" applyNumberFormat="1" applyFont="1" applyFill="1" applyBorder="1"/>
    <xf numFmtId="0" fontId="20" fillId="0" borderId="96" xfId="0" applyNumberFormat="1" applyFont="1" applyFill="1" applyBorder="1" applyAlignment="1">
      <alignment horizontal="left" vertical="top" wrapText="1"/>
    </xf>
    <xf numFmtId="0" fontId="19" fillId="0" borderId="33" xfId="0" applyNumberFormat="1" applyFont="1" applyFill="1" applyBorder="1" applyAlignment="1">
      <alignment horizontal="left" vertical="top" wrapText="1"/>
    </xf>
    <xf numFmtId="0" fontId="2" fillId="0" borderId="0" xfId="0" applyFont="1"/>
    <xf numFmtId="0" fontId="2" fillId="0" borderId="0" xfId="0" applyFont="1" applyFill="1"/>
    <xf numFmtId="0" fontId="22" fillId="0" borderId="0" xfId="0" applyFont="1" applyFill="1"/>
    <xf numFmtId="0" fontId="20" fillId="0" borderId="0" xfId="0" applyFont="1" applyFill="1" applyAlignment="1">
      <alignment horizontal="center"/>
    </xf>
    <xf numFmtId="0" fontId="2" fillId="0" borderId="0" xfId="0" applyFont="1" applyFill="1" applyAlignment="1">
      <alignment horizontal="right"/>
    </xf>
    <xf numFmtId="3" fontId="2" fillId="0" borderId="0" xfId="0" applyNumberFormat="1" applyFont="1" applyFill="1"/>
    <xf numFmtId="49" fontId="4" fillId="0" borderId="0" xfId="0" applyNumberFormat="1" applyFont="1" applyAlignment="1">
      <alignment vertical="center"/>
    </xf>
    <xf numFmtId="1" fontId="4" fillId="0" borderId="0" xfId="0" applyNumberFormat="1" applyFont="1" applyAlignment="1">
      <alignment vertical="center"/>
    </xf>
    <xf numFmtId="0" fontId="11" fillId="0" borderId="0" xfId="0" applyFont="1" applyAlignment="1">
      <alignment horizontal="center"/>
    </xf>
    <xf numFmtId="49" fontId="9" fillId="0" borderId="0" xfId="0" applyNumberFormat="1" applyFont="1" applyAlignment="1">
      <alignment horizontal="right"/>
    </xf>
    <xf numFmtId="3" fontId="20" fillId="5" borderId="98" xfId="0" applyNumberFormat="1" applyFont="1" applyFill="1" applyBorder="1" applyAlignment="1">
      <alignment horizontal="left" vertical="top" wrapText="1"/>
    </xf>
    <xf numFmtId="3" fontId="20" fillId="5" borderId="26" xfId="0" applyNumberFormat="1" applyFont="1" applyFill="1" applyBorder="1" applyAlignment="1">
      <alignment horizontal="left" vertical="top" wrapText="1"/>
    </xf>
    <xf numFmtId="164" fontId="8" fillId="0" borderId="98" xfId="0" applyNumberFormat="1" applyFont="1" applyBorder="1" applyAlignment="1">
      <alignment horizontal="right" vertical="center"/>
    </xf>
    <xf numFmtId="164" fontId="8" fillId="0" borderId="39" xfId="0" applyNumberFormat="1" applyFont="1" applyBorder="1" applyAlignment="1">
      <alignment horizontal="right" vertical="center"/>
    </xf>
    <xf numFmtId="164" fontId="11" fillId="0" borderId="25" xfId="3" applyNumberFormat="1" applyFont="1" applyBorder="1" applyAlignment="1">
      <alignment horizontal="right" vertical="center"/>
    </xf>
    <xf numFmtId="164" fontId="11" fillId="0" borderId="124" xfId="3" applyNumberFormat="1" applyFont="1" applyBorder="1" applyAlignment="1">
      <alignment horizontal="right" vertical="center"/>
    </xf>
    <xf numFmtId="164" fontId="11" fillId="0" borderId="125" xfId="3" applyNumberFormat="1" applyFont="1" applyBorder="1" applyAlignment="1">
      <alignment horizontal="right" vertical="center"/>
    </xf>
    <xf numFmtId="164" fontId="11" fillId="0" borderId="33" xfId="3" applyNumberFormat="1" applyFont="1" applyBorder="1" applyAlignment="1">
      <alignment horizontal="right" vertical="center"/>
    </xf>
    <xf numFmtId="164" fontId="19" fillId="0" borderId="33" xfId="3" applyNumberFormat="1" applyFont="1" applyFill="1" applyBorder="1" applyAlignment="1">
      <alignment horizontal="right" vertical="center"/>
    </xf>
    <xf numFmtId="3" fontId="20" fillId="0" borderId="0" xfId="0" applyNumberFormat="1" applyFont="1" applyFill="1" applyAlignment="1">
      <alignment vertical="center"/>
    </xf>
    <xf numFmtId="3" fontId="19" fillId="0" borderId="0" xfId="0" applyNumberFormat="1" applyFont="1" applyFill="1"/>
    <xf numFmtId="49" fontId="4" fillId="0" borderId="0" xfId="0" applyNumberFormat="1" applyFont="1" applyFill="1" applyAlignment="1">
      <alignment vertical="center"/>
    </xf>
    <xf numFmtId="3" fontId="11" fillId="0" borderId="123" xfId="0" applyNumberFormat="1" applyFont="1" applyFill="1" applyBorder="1" applyAlignment="1">
      <alignment horizontal="left" vertical="center"/>
    </xf>
    <xf numFmtId="3" fontId="11" fillId="0" borderId="123" xfId="0" applyNumberFormat="1" applyFont="1" applyFill="1" applyBorder="1" applyAlignment="1">
      <alignment horizontal="right" vertical="center"/>
    </xf>
    <xf numFmtId="3" fontId="14" fillId="0" borderId="21" xfId="0" applyNumberFormat="1" applyFont="1" applyBorder="1" applyAlignment="1">
      <alignment vertical="center"/>
    </xf>
    <xf numFmtId="3" fontId="20" fillId="4" borderId="0" xfId="0" applyNumberFormat="1" applyFont="1" applyFill="1" applyAlignment="1">
      <alignment vertical="center"/>
    </xf>
    <xf numFmtId="0" fontId="0" fillId="0" borderId="0" xfId="0" applyAlignment="1">
      <alignment horizontal="center"/>
    </xf>
    <xf numFmtId="49" fontId="4" fillId="0" borderId="0" xfId="0" applyNumberFormat="1" applyFont="1" applyAlignment="1">
      <alignment horizontal="right" vertical="center"/>
    </xf>
    <xf numFmtId="49" fontId="0" fillId="0" borderId="0" xfId="0" applyNumberFormat="1" applyAlignment="1">
      <alignment horizontal="left"/>
    </xf>
    <xf numFmtId="3" fontId="20" fillId="0" borderId="0" xfId="0" applyNumberFormat="1" applyFont="1" applyFill="1"/>
    <xf numFmtId="49" fontId="9" fillId="0" borderId="0" xfId="0" applyNumberFormat="1" applyFont="1"/>
    <xf numFmtId="3" fontId="0" fillId="0" borderId="0" xfId="0" applyNumberFormat="1" applyAlignment="1">
      <alignment vertical="center"/>
    </xf>
    <xf numFmtId="0" fontId="41" fillId="0" borderId="11" xfId="13" applyBorder="1" applyAlignment="1">
      <alignment vertical="center" wrapText="1"/>
    </xf>
    <xf numFmtId="0" fontId="14" fillId="0" borderId="11" xfId="0" applyFont="1" applyBorder="1" applyAlignment="1">
      <alignment horizontal="center" vertical="center" wrapText="1"/>
    </xf>
    <xf numFmtId="0" fontId="12" fillId="0" borderId="35" xfId="0" applyFont="1" applyFill="1" applyBorder="1" applyAlignment="1">
      <alignment horizontal="center" vertical="center" wrapText="1"/>
    </xf>
    <xf numFmtId="0" fontId="0" fillId="0" borderId="90" xfId="0"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95" xfId="0"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39" xfId="0" applyFont="1" applyBorder="1" applyAlignment="1">
      <alignment horizontal="center" vertical="center" wrapText="1"/>
    </xf>
    <xf numFmtId="0" fontId="3" fillId="0" borderId="35" xfId="0" applyNumberFormat="1"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35" xfId="0" applyNumberFormat="1" applyFont="1" applyFill="1" applyBorder="1" applyAlignment="1">
      <alignment horizontal="center" vertical="center" wrapText="1"/>
    </xf>
    <xf numFmtId="0" fontId="19" fillId="0" borderId="95" xfId="0" applyNumberFormat="1" applyFont="1" applyFill="1" applyBorder="1" applyAlignment="1">
      <alignment horizontal="center" vertical="center" wrapText="1"/>
    </xf>
    <xf numFmtId="0" fontId="3" fillId="0" borderId="90" xfId="0" applyFont="1" applyBorder="1" applyAlignment="1">
      <alignment horizontal="center" vertical="center"/>
    </xf>
    <xf numFmtId="0" fontId="3" fillId="0" borderId="25" xfId="0" applyFont="1" applyBorder="1" applyAlignment="1">
      <alignment horizontal="center" vertical="center" wrapText="1"/>
    </xf>
    <xf numFmtId="0" fontId="0" fillId="0" borderId="105" xfId="0" applyBorder="1" applyAlignment="1">
      <alignment horizontal="center" vertical="center" wrapText="1"/>
    </xf>
    <xf numFmtId="0" fontId="37" fillId="0" borderId="35"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37" fillId="0" borderId="35" xfId="0" applyFont="1" applyFill="1" applyBorder="1" applyAlignment="1">
      <alignment horizontal="center" vertical="center" wrapText="1"/>
    </xf>
    <xf numFmtId="0" fontId="37" fillId="0" borderId="90" xfId="0" applyFont="1" applyFill="1" applyBorder="1" applyAlignment="1">
      <alignment horizontal="center" vertical="center" wrapText="1"/>
    </xf>
    <xf numFmtId="0" fontId="37" fillId="0" borderId="95"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6"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5" xfId="0" applyFont="1" applyBorder="1" applyAlignment="1">
      <alignment horizontal="center" vertical="center" wrapText="1"/>
    </xf>
    <xf numFmtId="0" fontId="9" fillId="0" borderId="90" xfId="0" applyFont="1" applyBorder="1" applyAlignment="1">
      <alignment vertical="center" wrapText="1"/>
    </xf>
    <xf numFmtId="0" fontId="0" fillId="0" borderId="90" xfId="0" applyBorder="1" applyAlignment="1">
      <alignment wrapText="1"/>
    </xf>
    <xf numFmtId="0" fontId="0" fillId="0" borderId="95" xfId="0" applyBorder="1" applyAlignment="1">
      <alignment wrapText="1"/>
    </xf>
    <xf numFmtId="0" fontId="3" fillId="0" borderId="9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120" xfId="0" applyFont="1" applyBorder="1" applyAlignment="1">
      <alignment horizontal="center" vertical="center" wrapText="1"/>
    </xf>
    <xf numFmtId="0" fontId="0" fillId="0" borderId="43" xfId="0" applyBorder="1" applyAlignment="1">
      <alignment horizontal="center" vertical="center" wrapText="1"/>
    </xf>
    <xf numFmtId="0" fontId="0" fillId="0" borderId="103" xfId="0" applyBorder="1" applyAlignment="1">
      <alignment horizontal="center" vertical="center" wrapText="1"/>
    </xf>
    <xf numFmtId="0" fontId="3" fillId="0" borderId="43"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5" xfId="0" applyFont="1" applyBorder="1" applyAlignment="1">
      <alignment horizontal="center" vertical="center" wrapText="1"/>
    </xf>
    <xf numFmtId="0" fontId="0" fillId="0" borderId="90" xfId="0" applyBorder="1" applyAlignment="1">
      <alignment vertical="center"/>
    </xf>
    <xf numFmtId="0" fontId="0" fillId="0" borderId="95" xfId="0" applyBorder="1" applyAlignment="1">
      <alignment vertical="center"/>
    </xf>
    <xf numFmtId="0" fontId="0" fillId="0" borderId="120" xfId="0" applyBorder="1" applyAlignment="1"/>
    <xf numFmtId="0" fontId="0" fillId="0" borderId="43" xfId="0" applyBorder="1" applyAlignment="1"/>
    <xf numFmtId="0" fontId="0" fillId="0" borderId="103" xfId="0" applyBorder="1" applyAlignment="1"/>
    <xf numFmtId="0" fontId="0" fillId="0" borderId="90" xfId="0" applyBorder="1" applyAlignment="1"/>
    <xf numFmtId="0" fontId="0" fillId="0" borderId="95" xfId="0" applyBorder="1" applyAlignment="1"/>
    <xf numFmtId="0" fontId="0" fillId="0" borderId="39" xfId="0" applyBorder="1" applyAlignment="1">
      <alignment horizontal="center" vertical="center" wrapText="1"/>
    </xf>
    <xf numFmtId="0" fontId="0" fillId="0" borderId="90" xfId="0" applyBorder="1" applyAlignment="1">
      <alignment vertical="center" wrapText="1"/>
    </xf>
    <xf numFmtId="0" fontId="0" fillId="0" borderId="95" xfId="0" applyBorder="1" applyAlignment="1">
      <alignment vertical="center" wrapText="1"/>
    </xf>
    <xf numFmtId="0" fontId="0" fillId="0" borderId="120" xfId="0" applyBorder="1" applyAlignment="1">
      <alignment horizontal="center" vertical="center" wrapText="1"/>
    </xf>
    <xf numFmtId="0" fontId="0" fillId="0" borderId="90" xfId="0" applyBorder="1" applyAlignment="1">
      <alignment horizontal="center" vertical="center" wrapText="1"/>
    </xf>
    <xf numFmtId="0" fontId="0" fillId="0" borderId="95" xfId="0" applyBorder="1" applyAlignment="1">
      <alignment horizontal="center" vertical="center" wrapText="1"/>
    </xf>
    <xf numFmtId="0" fontId="0" fillId="0" borderId="100" xfId="0" applyBorder="1" applyAlignment="1">
      <alignment horizontal="center" vertical="center" wrapText="1"/>
    </xf>
    <xf numFmtId="0" fontId="4" fillId="0" borderId="40"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center" wrapText="1"/>
    </xf>
    <xf numFmtId="0" fontId="27" fillId="4" borderId="0" xfId="0" applyFont="1" applyFill="1" applyBorder="1" applyAlignment="1">
      <alignment vertical="center" wrapText="1"/>
    </xf>
    <xf numFmtId="0" fontId="0" fillId="4" borderId="0" xfId="0" applyFill="1" applyAlignment="1">
      <alignment vertical="center" wrapText="1"/>
    </xf>
    <xf numFmtId="0" fontId="3" fillId="4" borderId="35" xfId="0" applyNumberFormat="1" applyFont="1" applyFill="1" applyBorder="1" applyAlignment="1">
      <alignment horizontal="center" vertical="center" wrapText="1"/>
    </xf>
    <xf numFmtId="0" fontId="3" fillId="4" borderId="90" xfId="0" applyFont="1" applyFill="1" applyBorder="1" applyAlignment="1">
      <alignment horizontal="center" vertical="center"/>
    </xf>
    <xf numFmtId="0" fontId="3" fillId="4" borderId="9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11"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3" xfId="0" applyNumberFormat="1" applyFont="1" applyFill="1" applyBorder="1" applyAlignment="1">
      <alignment horizontal="left" vertical="center" wrapText="1"/>
    </xf>
    <xf numFmtId="0" fontId="20" fillId="4" borderId="40" xfId="0" applyFont="1" applyFill="1" applyBorder="1" applyAlignment="1">
      <alignment horizontal="left" vertical="center" wrapText="1"/>
    </xf>
    <xf numFmtId="0" fontId="19" fillId="4" borderId="4" xfId="0" applyNumberFormat="1" applyFont="1" applyFill="1" applyBorder="1" applyAlignment="1">
      <alignment horizontal="center" vertical="center" wrapText="1"/>
    </xf>
    <xf numFmtId="0" fontId="20" fillId="4" borderId="122" xfId="0" applyFont="1" applyFill="1" applyBorder="1" applyAlignment="1">
      <alignment horizontal="center" vertical="center" wrapText="1"/>
    </xf>
    <xf numFmtId="0" fontId="19" fillId="0" borderId="90" xfId="0" applyNumberFormat="1" applyFont="1" applyFill="1" applyBorder="1" applyAlignment="1">
      <alignment horizontal="center" vertical="center" wrapText="1"/>
    </xf>
    <xf numFmtId="0" fontId="3" fillId="0" borderId="95" xfId="0" applyFont="1" applyBorder="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5" xfId="0"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95" xfId="0" applyBorder="1" applyAlignment="1">
      <alignment horizontal="center" vertical="center"/>
    </xf>
    <xf numFmtId="0" fontId="3" fillId="0" borderId="1" xfId="0" applyFont="1" applyBorder="1" applyAlignment="1">
      <alignment horizontal="center" vertical="center" wrapText="1"/>
    </xf>
    <xf numFmtId="0" fontId="0" fillId="0" borderId="105" xfId="0" applyBorder="1" applyAlignment="1">
      <alignment vertical="center"/>
    </xf>
    <xf numFmtId="0" fontId="3" fillId="0" borderId="21"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6" xfId="0" applyFont="1" applyBorder="1" applyAlignment="1">
      <alignment horizontal="center" vertical="center" wrapText="1"/>
    </xf>
    <xf numFmtId="0" fontId="33" fillId="0" borderId="40" xfId="0" applyFont="1" applyFill="1" applyBorder="1" applyAlignment="1">
      <alignment horizontal="center" vertical="top" wrapText="1"/>
    </xf>
    <xf numFmtId="0" fontId="27" fillId="0" borderId="113" xfId="0" applyFont="1" applyBorder="1" applyAlignment="1">
      <alignment horizontal="center" vertical="top"/>
    </xf>
    <xf numFmtId="0" fontId="3" fillId="4" borderId="21"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0" xfId="0" applyBorder="1" applyAlignment="1"/>
    <xf numFmtId="0" fontId="0" fillId="0" borderId="39" xfId="0" applyBorder="1" applyAlignment="1"/>
    <xf numFmtId="0" fontId="0" fillId="0" borderId="105" xfId="0" applyBorder="1" applyAlignment="1"/>
    <xf numFmtId="0" fontId="3" fillId="0" borderId="24" xfId="0" applyFont="1" applyBorder="1" applyAlignment="1">
      <alignment horizontal="center" vertical="center" wrapText="1"/>
    </xf>
    <xf numFmtId="0" fontId="3" fillId="0" borderId="96" xfId="0" applyFont="1" applyBorder="1" applyAlignment="1">
      <alignment horizontal="center" vertical="center" wrapText="1"/>
    </xf>
    <xf numFmtId="0" fontId="12" fillId="0" borderId="83" xfId="0" applyFont="1" applyBorder="1" applyAlignment="1">
      <alignment horizontal="center" vertical="center" wrapText="1"/>
    </xf>
    <xf numFmtId="0" fontId="0" fillId="0" borderId="120" xfId="0" applyBorder="1" applyAlignment="1">
      <alignment vertical="center"/>
    </xf>
    <xf numFmtId="0" fontId="0" fillId="0" borderId="43" xfId="0" applyBorder="1" applyAlignment="1">
      <alignment vertical="center"/>
    </xf>
    <xf numFmtId="0" fontId="0" fillId="0" borderId="103" xfId="0" applyBorder="1" applyAlignment="1">
      <alignment vertical="center"/>
    </xf>
    <xf numFmtId="0" fontId="37" fillId="4" borderId="35" xfId="0" applyNumberFormat="1" applyFont="1" applyFill="1" applyBorder="1" applyAlignment="1">
      <alignment horizontal="center" vertical="top" wrapText="1"/>
    </xf>
    <xf numFmtId="0" fontId="37" fillId="4" borderId="90" xfId="0" applyFont="1" applyFill="1" applyBorder="1" applyAlignment="1">
      <alignment horizontal="center"/>
    </xf>
    <xf numFmtId="0" fontId="37" fillId="4" borderId="95" xfId="0" applyFont="1" applyFill="1" applyBorder="1" applyAlignment="1">
      <alignment horizontal="center"/>
    </xf>
    <xf numFmtId="0" fontId="19" fillId="4" borderId="100" xfId="0" applyFont="1" applyFill="1" applyBorder="1" applyAlignment="1">
      <alignment horizontal="center" vertical="center"/>
    </xf>
    <xf numFmtId="0" fontId="19" fillId="4" borderId="102" xfId="0" applyFont="1" applyFill="1" applyBorder="1" applyAlignment="1">
      <alignment horizontal="center" vertical="center"/>
    </xf>
    <xf numFmtId="0" fontId="3" fillId="0" borderId="40" xfId="0" applyFont="1" applyFill="1" applyBorder="1" applyAlignment="1">
      <alignment horizontal="center" vertical="top" wrapText="1"/>
    </xf>
    <xf numFmtId="0" fontId="0" fillId="0" borderId="36" xfId="0" applyBorder="1" applyAlignment="1">
      <alignment horizontal="center" vertical="top"/>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1" xfId="0" applyFont="1" applyFill="1" applyBorder="1" applyAlignment="1">
      <alignment horizontal="center" vertical="center" wrapText="1"/>
    </xf>
  </cellXfs>
  <cellStyles count="14">
    <cellStyle name="60% - Accent4 2" xfId="6"/>
    <cellStyle name="Accent6 2" xfId="7"/>
    <cellStyle name="Hyperlink" xfId="13" builtinId="8"/>
    <cellStyle name="Normal 2" xfId="8"/>
    <cellStyle name="Normal 2 2" xfId="9"/>
    <cellStyle name="Normal_B24" xfId="1"/>
    <cellStyle name="Normal_B50" xfId="2"/>
    <cellStyle name="Procent" xfId="3" builtinId="5"/>
    <cellStyle name="Standaard" xfId="0" builtinId="0"/>
    <cellStyle name="Standaard 2" xfId="5"/>
    <cellStyle name="Standaard 3" xfId="10"/>
    <cellStyle name="Standaard 4" xfId="11"/>
    <cellStyle name="Standaard 5" xfId="12"/>
    <cellStyle name="Standaard_Blad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apport%20statistique%20secteur%20public\2012\encodage%20et%20vademecum\FR\encodage_2012%20annexe%20l%20ver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FORM"/>
      <sheetName val="DATA"/>
      <sheetName val="NACE_R1"/>
      <sheetName val="CITP"/>
      <sheetName val="Soort werk_Type travail"/>
      <sheetName val="CODEX_A"/>
      <sheetName val="CODEX_B"/>
      <sheetName val="Contact  verwonding_blessure"/>
      <sheetName val="CODEX_E"/>
      <sheetName val="CODEX_F"/>
      <sheetName val="Pays"/>
      <sheetName val="Guide"/>
    </sheetNames>
    <sheetDataSet>
      <sheetData sheetId="0" refreshError="1"/>
      <sheetData sheetId="1" refreshError="1"/>
      <sheetData sheetId="2" refreshError="1"/>
      <sheetData sheetId="3">
        <row r="2">
          <cell r="A2" t="str">
            <v>01110</v>
          </cell>
        </row>
        <row r="3">
          <cell r="A3" t="str">
            <v>01120</v>
          </cell>
        </row>
        <row r="4">
          <cell r="A4" t="str">
            <v>01130</v>
          </cell>
        </row>
        <row r="5">
          <cell r="A5" t="str">
            <v>01140</v>
          </cell>
        </row>
        <row r="6">
          <cell r="A6" t="str">
            <v>01150</v>
          </cell>
        </row>
        <row r="7">
          <cell r="A7" t="str">
            <v>01160</v>
          </cell>
        </row>
        <row r="8">
          <cell r="A8" t="str">
            <v>01191</v>
          </cell>
        </row>
        <row r="9">
          <cell r="A9" t="str">
            <v>01199</v>
          </cell>
        </row>
        <row r="10">
          <cell r="A10" t="str">
            <v>01210</v>
          </cell>
        </row>
        <row r="11">
          <cell r="A11" t="str">
            <v>01220</v>
          </cell>
        </row>
        <row r="12">
          <cell r="A12" t="str">
            <v>01230</v>
          </cell>
        </row>
        <row r="13">
          <cell r="A13" t="str">
            <v>01240</v>
          </cell>
        </row>
        <row r="14">
          <cell r="A14" t="str">
            <v>01250</v>
          </cell>
        </row>
        <row r="15">
          <cell r="A15" t="str">
            <v>01260</v>
          </cell>
        </row>
        <row r="16">
          <cell r="A16" t="str">
            <v>01270</v>
          </cell>
        </row>
        <row r="17">
          <cell r="A17" t="str">
            <v>01280</v>
          </cell>
        </row>
        <row r="18">
          <cell r="A18" t="str">
            <v>01290</v>
          </cell>
        </row>
        <row r="19">
          <cell r="A19" t="str">
            <v>01301</v>
          </cell>
        </row>
        <row r="20">
          <cell r="A20" t="str">
            <v>01309</v>
          </cell>
        </row>
        <row r="21">
          <cell r="A21" t="str">
            <v>01410</v>
          </cell>
        </row>
        <row r="22">
          <cell r="A22" t="str">
            <v>01420</v>
          </cell>
        </row>
        <row r="23">
          <cell r="A23" t="str">
            <v>01430</v>
          </cell>
        </row>
        <row r="24">
          <cell r="A24" t="str">
            <v>01440</v>
          </cell>
        </row>
        <row r="25">
          <cell r="A25" t="str">
            <v>01450</v>
          </cell>
        </row>
        <row r="26">
          <cell r="A26" t="str">
            <v>01461</v>
          </cell>
        </row>
        <row r="27">
          <cell r="A27" t="str">
            <v>01462</v>
          </cell>
        </row>
        <row r="28">
          <cell r="A28" t="str">
            <v>01471</v>
          </cell>
        </row>
        <row r="29">
          <cell r="A29" t="str">
            <v>01472</v>
          </cell>
        </row>
        <row r="30">
          <cell r="A30" t="str">
            <v>01479</v>
          </cell>
        </row>
        <row r="31">
          <cell r="A31" t="str">
            <v>01490</v>
          </cell>
        </row>
        <row r="32">
          <cell r="A32" t="str">
            <v>01500</v>
          </cell>
        </row>
        <row r="33">
          <cell r="A33" t="str">
            <v>01610</v>
          </cell>
        </row>
        <row r="34">
          <cell r="A34" t="str">
            <v>01620</v>
          </cell>
        </row>
        <row r="35">
          <cell r="A35" t="str">
            <v>01630</v>
          </cell>
        </row>
        <row r="36">
          <cell r="A36" t="str">
            <v>01640</v>
          </cell>
        </row>
        <row r="37">
          <cell r="A37" t="str">
            <v>01700</v>
          </cell>
        </row>
        <row r="38">
          <cell r="A38" t="str">
            <v>02100</v>
          </cell>
        </row>
        <row r="39">
          <cell r="A39" t="str">
            <v>02200</v>
          </cell>
        </row>
        <row r="40">
          <cell r="A40" t="str">
            <v>02300</v>
          </cell>
        </row>
        <row r="41">
          <cell r="A41" t="str">
            <v>02400</v>
          </cell>
        </row>
        <row r="42">
          <cell r="A42" t="str">
            <v>03110</v>
          </cell>
        </row>
        <row r="43">
          <cell r="A43" t="str">
            <v>03120</v>
          </cell>
        </row>
        <row r="44">
          <cell r="A44" t="str">
            <v>03210</v>
          </cell>
        </row>
        <row r="45">
          <cell r="A45" t="str">
            <v>03220</v>
          </cell>
        </row>
        <row r="46">
          <cell r="A46" t="str">
            <v>05100</v>
          </cell>
        </row>
        <row r="47">
          <cell r="A47" t="str">
            <v>05200</v>
          </cell>
        </row>
        <row r="48">
          <cell r="A48" t="str">
            <v>06100</v>
          </cell>
        </row>
        <row r="49">
          <cell r="A49" t="str">
            <v>06200</v>
          </cell>
        </row>
        <row r="50">
          <cell r="A50" t="str">
            <v>07100</v>
          </cell>
        </row>
        <row r="51">
          <cell r="A51" t="str">
            <v>07210</v>
          </cell>
        </row>
        <row r="52">
          <cell r="A52" t="str">
            <v>07290</v>
          </cell>
        </row>
        <row r="53">
          <cell r="A53" t="str">
            <v>08111</v>
          </cell>
        </row>
        <row r="54">
          <cell r="A54" t="str">
            <v>08112</v>
          </cell>
        </row>
        <row r="55">
          <cell r="A55" t="str">
            <v>08121</v>
          </cell>
        </row>
        <row r="56">
          <cell r="A56" t="str">
            <v>08122</v>
          </cell>
        </row>
        <row r="57">
          <cell r="A57" t="str">
            <v>08123</v>
          </cell>
        </row>
        <row r="58">
          <cell r="A58" t="str">
            <v>08910</v>
          </cell>
        </row>
        <row r="59">
          <cell r="A59" t="str">
            <v>08920</v>
          </cell>
        </row>
        <row r="60">
          <cell r="A60" t="str">
            <v>08930</v>
          </cell>
        </row>
        <row r="61">
          <cell r="A61" t="str">
            <v>08990</v>
          </cell>
        </row>
        <row r="62">
          <cell r="A62" t="str">
            <v>09100</v>
          </cell>
        </row>
        <row r="63">
          <cell r="A63" t="str">
            <v>09900</v>
          </cell>
        </row>
        <row r="64">
          <cell r="A64" t="str">
            <v>10110</v>
          </cell>
        </row>
        <row r="65">
          <cell r="A65" t="str">
            <v>10120</v>
          </cell>
        </row>
        <row r="66">
          <cell r="A66" t="str">
            <v>10130</v>
          </cell>
        </row>
        <row r="67">
          <cell r="A67" t="str">
            <v>10200</v>
          </cell>
        </row>
        <row r="68">
          <cell r="A68" t="str">
            <v>10311</v>
          </cell>
        </row>
        <row r="69">
          <cell r="A69" t="str">
            <v>10312</v>
          </cell>
        </row>
        <row r="70">
          <cell r="A70" t="str">
            <v>10320</v>
          </cell>
        </row>
        <row r="71">
          <cell r="A71" t="str">
            <v>10391</v>
          </cell>
        </row>
        <row r="72">
          <cell r="A72" t="str">
            <v>10392</v>
          </cell>
        </row>
        <row r="73">
          <cell r="A73" t="str">
            <v>10393</v>
          </cell>
        </row>
        <row r="74">
          <cell r="A74" t="str">
            <v>10410</v>
          </cell>
        </row>
        <row r="75">
          <cell r="A75" t="str">
            <v>10420</v>
          </cell>
        </row>
        <row r="76">
          <cell r="A76" t="str">
            <v>10510</v>
          </cell>
        </row>
        <row r="77">
          <cell r="A77" t="str">
            <v>10520</v>
          </cell>
        </row>
        <row r="78">
          <cell r="A78" t="str">
            <v>10610</v>
          </cell>
        </row>
        <row r="79">
          <cell r="A79" t="str">
            <v>10620</v>
          </cell>
        </row>
        <row r="80">
          <cell r="A80" t="str">
            <v>10711</v>
          </cell>
        </row>
        <row r="81">
          <cell r="A81" t="str">
            <v>10712</v>
          </cell>
        </row>
        <row r="82">
          <cell r="A82" t="str">
            <v>10720</v>
          </cell>
        </row>
        <row r="83">
          <cell r="A83" t="str">
            <v>10730</v>
          </cell>
        </row>
        <row r="84">
          <cell r="A84" t="str">
            <v>10810</v>
          </cell>
        </row>
        <row r="85">
          <cell r="A85" t="str">
            <v>10820</v>
          </cell>
        </row>
        <row r="86">
          <cell r="A86" t="str">
            <v>10830</v>
          </cell>
        </row>
        <row r="87">
          <cell r="A87" t="str">
            <v>10840</v>
          </cell>
        </row>
        <row r="88">
          <cell r="A88" t="str">
            <v>10850</v>
          </cell>
        </row>
        <row r="89">
          <cell r="A89" t="str">
            <v>10860</v>
          </cell>
        </row>
        <row r="90">
          <cell r="A90" t="str">
            <v>10890</v>
          </cell>
        </row>
        <row r="91">
          <cell r="A91" t="str">
            <v>10910</v>
          </cell>
        </row>
        <row r="92">
          <cell r="A92" t="str">
            <v>10920</v>
          </cell>
        </row>
        <row r="93">
          <cell r="A93" t="str">
            <v>11010</v>
          </cell>
        </row>
        <row r="94">
          <cell r="A94" t="str">
            <v>11020</v>
          </cell>
        </row>
        <row r="95">
          <cell r="A95" t="str">
            <v>11030</v>
          </cell>
        </row>
        <row r="96">
          <cell r="A96" t="str">
            <v>11040</v>
          </cell>
        </row>
        <row r="97">
          <cell r="A97" t="str">
            <v>11050</v>
          </cell>
        </row>
        <row r="98">
          <cell r="A98" t="str">
            <v>11060</v>
          </cell>
        </row>
        <row r="99">
          <cell r="A99" t="str">
            <v>11070</v>
          </cell>
        </row>
        <row r="100">
          <cell r="A100" t="str">
            <v>12000</v>
          </cell>
        </row>
        <row r="101">
          <cell r="A101" t="str">
            <v>13100</v>
          </cell>
        </row>
        <row r="102">
          <cell r="A102" t="str">
            <v>13200</v>
          </cell>
        </row>
        <row r="103">
          <cell r="A103" t="str">
            <v>13300</v>
          </cell>
        </row>
        <row r="104">
          <cell r="A104" t="str">
            <v>13910</v>
          </cell>
        </row>
        <row r="105">
          <cell r="A105" t="str">
            <v>13921</v>
          </cell>
        </row>
        <row r="106">
          <cell r="A106" t="str">
            <v>13929</v>
          </cell>
        </row>
        <row r="107">
          <cell r="A107" t="str">
            <v>13930</v>
          </cell>
        </row>
        <row r="108">
          <cell r="A108" t="str">
            <v>13940</v>
          </cell>
        </row>
        <row r="109">
          <cell r="A109" t="str">
            <v>13950</v>
          </cell>
        </row>
        <row r="110">
          <cell r="A110" t="str">
            <v>13960</v>
          </cell>
        </row>
        <row r="111">
          <cell r="A111" t="str">
            <v>13990</v>
          </cell>
        </row>
        <row r="112">
          <cell r="A112" t="str">
            <v>14110</v>
          </cell>
        </row>
        <row r="113">
          <cell r="A113" t="str">
            <v>14120</v>
          </cell>
        </row>
        <row r="114">
          <cell r="A114" t="str">
            <v>14130</v>
          </cell>
        </row>
        <row r="115">
          <cell r="A115" t="str">
            <v>14140</v>
          </cell>
        </row>
        <row r="116">
          <cell r="A116" t="str">
            <v>14191</v>
          </cell>
        </row>
        <row r="117">
          <cell r="A117" t="str">
            <v>14199</v>
          </cell>
        </row>
        <row r="118">
          <cell r="A118" t="str">
            <v>14200</v>
          </cell>
        </row>
        <row r="119">
          <cell r="A119" t="str">
            <v>14310</v>
          </cell>
        </row>
        <row r="120">
          <cell r="A120" t="str">
            <v>14390</v>
          </cell>
        </row>
        <row r="121">
          <cell r="A121" t="str">
            <v>15110</v>
          </cell>
        </row>
        <row r="122">
          <cell r="A122" t="str">
            <v>15120</v>
          </cell>
        </row>
        <row r="123">
          <cell r="A123" t="str">
            <v>15200</v>
          </cell>
        </row>
        <row r="124">
          <cell r="A124" t="str">
            <v>16100</v>
          </cell>
        </row>
        <row r="125">
          <cell r="A125" t="str">
            <v>16210</v>
          </cell>
        </row>
        <row r="126">
          <cell r="A126" t="str">
            <v>16220</v>
          </cell>
        </row>
        <row r="127">
          <cell r="A127" t="str">
            <v>16230</v>
          </cell>
        </row>
        <row r="128">
          <cell r="A128" t="str">
            <v>16240</v>
          </cell>
        </row>
        <row r="129">
          <cell r="A129" t="str">
            <v>16291</v>
          </cell>
        </row>
        <row r="130">
          <cell r="A130" t="str">
            <v>16292</v>
          </cell>
        </row>
        <row r="131">
          <cell r="A131" t="str">
            <v>17110</v>
          </cell>
        </row>
        <row r="132">
          <cell r="A132" t="str">
            <v>17120</v>
          </cell>
        </row>
        <row r="133">
          <cell r="A133" t="str">
            <v>17210</v>
          </cell>
        </row>
        <row r="134">
          <cell r="A134" t="str">
            <v>17220</v>
          </cell>
        </row>
        <row r="135">
          <cell r="A135" t="str">
            <v>17230</v>
          </cell>
        </row>
        <row r="136">
          <cell r="A136" t="str">
            <v>17240</v>
          </cell>
        </row>
        <row r="137">
          <cell r="A137" t="str">
            <v>17290</v>
          </cell>
        </row>
        <row r="138">
          <cell r="A138" t="str">
            <v>18110</v>
          </cell>
        </row>
        <row r="139">
          <cell r="A139" t="str">
            <v>18120</v>
          </cell>
        </row>
        <row r="140">
          <cell r="A140" t="str">
            <v>18130</v>
          </cell>
        </row>
        <row r="141">
          <cell r="A141" t="str">
            <v>18140</v>
          </cell>
        </row>
        <row r="142">
          <cell r="A142" t="str">
            <v>18200</v>
          </cell>
        </row>
        <row r="143">
          <cell r="A143" t="str">
            <v>19100</v>
          </cell>
        </row>
        <row r="144">
          <cell r="A144" t="str">
            <v>19200</v>
          </cell>
        </row>
        <row r="145">
          <cell r="A145" t="str">
            <v>20110</v>
          </cell>
        </row>
        <row r="146">
          <cell r="A146" t="str">
            <v>20120</v>
          </cell>
        </row>
        <row r="147">
          <cell r="A147" t="str">
            <v>20130</v>
          </cell>
        </row>
        <row r="148">
          <cell r="A148" t="str">
            <v>20140</v>
          </cell>
        </row>
        <row r="149">
          <cell r="A149" t="str">
            <v>20150</v>
          </cell>
        </row>
        <row r="150">
          <cell r="A150" t="str">
            <v>20160</v>
          </cell>
        </row>
        <row r="151">
          <cell r="A151" t="str">
            <v>20170</v>
          </cell>
        </row>
        <row r="152">
          <cell r="A152" t="str">
            <v>20200</v>
          </cell>
        </row>
        <row r="153">
          <cell r="A153" t="str">
            <v>20300</v>
          </cell>
        </row>
        <row r="154">
          <cell r="A154" t="str">
            <v>20411</v>
          </cell>
        </row>
        <row r="155">
          <cell r="A155" t="str">
            <v>20412</v>
          </cell>
        </row>
        <row r="156">
          <cell r="A156" t="str">
            <v>20420</v>
          </cell>
        </row>
        <row r="157">
          <cell r="A157" t="str">
            <v>20510</v>
          </cell>
        </row>
        <row r="158">
          <cell r="A158" t="str">
            <v>20520</v>
          </cell>
        </row>
        <row r="159">
          <cell r="A159" t="str">
            <v>20530</v>
          </cell>
        </row>
        <row r="160">
          <cell r="A160" t="str">
            <v>20590</v>
          </cell>
        </row>
        <row r="161">
          <cell r="A161" t="str">
            <v>20600</v>
          </cell>
        </row>
        <row r="162">
          <cell r="A162" t="str">
            <v>21100</v>
          </cell>
        </row>
        <row r="163">
          <cell r="A163" t="str">
            <v>21201</v>
          </cell>
        </row>
        <row r="164">
          <cell r="A164" t="str">
            <v>21209</v>
          </cell>
        </row>
        <row r="165">
          <cell r="A165" t="str">
            <v>22110</v>
          </cell>
        </row>
        <row r="166">
          <cell r="A166" t="str">
            <v>22190</v>
          </cell>
        </row>
        <row r="167">
          <cell r="A167" t="str">
            <v>22210</v>
          </cell>
        </row>
        <row r="168">
          <cell r="A168" t="str">
            <v>22220</v>
          </cell>
        </row>
        <row r="169">
          <cell r="A169" t="str">
            <v>22230</v>
          </cell>
        </row>
        <row r="170">
          <cell r="A170" t="str">
            <v>22290</v>
          </cell>
        </row>
        <row r="171">
          <cell r="A171" t="str">
            <v>23110</v>
          </cell>
        </row>
        <row r="172">
          <cell r="A172" t="str">
            <v>23120</v>
          </cell>
        </row>
        <row r="173">
          <cell r="A173" t="str">
            <v>23130</v>
          </cell>
        </row>
        <row r="174">
          <cell r="A174" t="str">
            <v>23140</v>
          </cell>
        </row>
        <row r="175">
          <cell r="A175" t="str">
            <v>23190</v>
          </cell>
        </row>
        <row r="176">
          <cell r="A176" t="str">
            <v>23200</v>
          </cell>
        </row>
        <row r="177">
          <cell r="A177" t="str">
            <v>23310</v>
          </cell>
        </row>
        <row r="178">
          <cell r="A178" t="str">
            <v>23321</v>
          </cell>
        </row>
        <row r="179">
          <cell r="A179" t="str">
            <v>23322</v>
          </cell>
        </row>
        <row r="180">
          <cell r="A180" t="str">
            <v>23410</v>
          </cell>
        </row>
        <row r="181">
          <cell r="A181" t="str">
            <v>23420</v>
          </cell>
        </row>
        <row r="182">
          <cell r="A182" t="str">
            <v>23430</v>
          </cell>
        </row>
        <row r="183">
          <cell r="A183" t="str">
            <v>23440</v>
          </cell>
        </row>
        <row r="184">
          <cell r="A184" t="str">
            <v>23490</v>
          </cell>
        </row>
        <row r="185">
          <cell r="A185" t="str">
            <v>23510</v>
          </cell>
        </row>
        <row r="186">
          <cell r="A186" t="str">
            <v>23520</v>
          </cell>
        </row>
        <row r="187">
          <cell r="A187" t="str">
            <v>23610</v>
          </cell>
        </row>
        <row r="188">
          <cell r="A188" t="str">
            <v>23620</v>
          </cell>
        </row>
        <row r="189">
          <cell r="A189" t="str">
            <v>23630</v>
          </cell>
        </row>
        <row r="190">
          <cell r="A190" t="str">
            <v>23640</v>
          </cell>
        </row>
        <row r="191">
          <cell r="A191" t="str">
            <v>23650</v>
          </cell>
        </row>
        <row r="192">
          <cell r="A192" t="str">
            <v>23690</v>
          </cell>
        </row>
        <row r="193">
          <cell r="A193" t="str">
            <v>23700</v>
          </cell>
        </row>
        <row r="194">
          <cell r="A194" t="str">
            <v>23910</v>
          </cell>
        </row>
        <row r="195">
          <cell r="A195" t="str">
            <v>23990</v>
          </cell>
        </row>
        <row r="196">
          <cell r="A196" t="str">
            <v>24100</v>
          </cell>
        </row>
        <row r="197">
          <cell r="A197" t="str">
            <v>24200</v>
          </cell>
        </row>
        <row r="198">
          <cell r="A198" t="str">
            <v>24310</v>
          </cell>
        </row>
        <row r="199">
          <cell r="A199" t="str">
            <v>24320</v>
          </cell>
        </row>
        <row r="200">
          <cell r="A200" t="str">
            <v>24330</v>
          </cell>
        </row>
        <row r="201">
          <cell r="A201" t="str">
            <v>24340</v>
          </cell>
        </row>
        <row r="202">
          <cell r="A202" t="str">
            <v>24410</v>
          </cell>
        </row>
        <row r="203">
          <cell r="A203" t="str">
            <v>24420</v>
          </cell>
        </row>
        <row r="204">
          <cell r="A204" t="str">
            <v>24430</v>
          </cell>
        </row>
        <row r="205">
          <cell r="A205" t="str">
            <v>24440</v>
          </cell>
        </row>
        <row r="206">
          <cell r="A206" t="str">
            <v>24450</v>
          </cell>
        </row>
        <row r="207">
          <cell r="A207" t="str">
            <v>24460</v>
          </cell>
        </row>
        <row r="208">
          <cell r="A208" t="str">
            <v>24510</v>
          </cell>
        </row>
        <row r="209">
          <cell r="A209" t="str">
            <v>24520</v>
          </cell>
        </row>
        <row r="210">
          <cell r="A210" t="str">
            <v>24530</v>
          </cell>
        </row>
        <row r="211">
          <cell r="A211" t="str">
            <v>24540</v>
          </cell>
        </row>
        <row r="212">
          <cell r="A212" t="str">
            <v>25110</v>
          </cell>
        </row>
        <row r="213">
          <cell r="A213" t="str">
            <v>25120</v>
          </cell>
        </row>
        <row r="214">
          <cell r="A214" t="str">
            <v>25210</v>
          </cell>
        </row>
        <row r="215">
          <cell r="A215" t="str">
            <v>25290</v>
          </cell>
        </row>
        <row r="216">
          <cell r="A216" t="str">
            <v>25300</v>
          </cell>
        </row>
        <row r="217">
          <cell r="A217" t="str">
            <v>25400</v>
          </cell>
        </row>
        <row r="218">
          <cell r="A218" t="str">
            <v>25501</v>
          </cell>
        </row>
        <row r="219">
          <cell r="A219" t="str">
            <v>25502</v>
          </cell>
        </row>
        <row r="220">
          <cell r="A220" t="str">
            <v>25610</v>
          </cell>
        </row>
        <row r="221">
          <cell r="A221" t="str">
            <v>25620</v>
          </cell>
        </row>
        <row r="222">
          <cell r="A222" t="str">
            <v>25710</v>
          </cell>
        </row>
        <row r="223">
          <cell r="A223" t="str">
            <v>25720</v>
          </cell>
        </row>
        <row r="224">
          <cell r="A224" t="str">
            <v>25731</v>
          </cell>
        </row>
        <row r="225">
          <cell r="A225" t="str">
            <v>25739</v>
          </cell>
        </row>
        <row r="226">
          <cell r="A226" t="str">
            <v>25910</v>
          </cell>
        </row>
        <row r="227">
          <cell r="A227" t="str">
            <v>25920</v>
          </cell>
        </row>
        <row r="228">
          <cell r="A228" t="str">
            <v>25930</v>
          </cell>
        </row>
        <row r="229">
          <cell r="A229" t="str">
            <v>25940</v>
          </cell>
        </row>
        <row r="230">
          <cell r="A230" t="str">
            <v>25991</v>
          </cell>
        </row>
        <row r="231">
          <cell r="A231" t="str">
            <v>25999</v>
          </cell>
        </row>
        <row r="232">
          <cell r="A232" t="str">
            <v>26110</v>
          </cell>
        </row>
        <row r="233">
          <cell r="A233" t="str">
            <v>26120</v>
          </cell>
        </row>
        <row r="234">
          <cell r="A234" t="str">
            <v>26200</v>
          </cell>
        </row>
        <row r="235">
          <cell r="A235" t="str">
            <v>26300</v>
          </cell>
        </row>
        <row r="236">
          <cell r="A236" t="str">
            <v>26400</v>
          </cell>
        </row>
        <row r="237">
          <cell r="A237" t="str">
            <v>26510</v>
          </cell>
        </row>
        <row r="238">
          <cell r="A238" t="str">
            <v>26520</v>
          </cell>
        </row>
        <row r="239">
          <cell r="A239" t="str">
            <v>26600</v>
          </cell>
        </row>
        <row r="240">
          <cell r="A240" t="str">
            <v>26700</v>
          </cell>
        </row>
        <row r="241">
          <cell r="A241" t="str">
            <v>26800</v>
          </cell>
        </row>
        <row r="242">
          <cell r="A242" t="str">
            <v>27110</v>
          </cell>
        </row>
        <row r="243">
          <cell r="A243" t="str">
            <v>27120</v>
          </cell>
        </row>
        <row r="244">
          <cell r="A244" t="str">
            <v>27200</v>
          </cell>
        </row>
        <row r="245">
          <cell r="A245" t="str">
            <v>27310</v>
          </cell>
        </row>
        <row r="246">
          <cell r="A246" t="str">
            <v>27320</v>
          </cell>
        </row>
        <row r="247">
          <cell r="A247" t="str">
            <v>27330</v>
          </cell>
        </row>
        <row r="248">
          <cell r="A248" t="str">
            <v>27401</v>
          </cell>
        </row>
        <row r="249">
          <cell r="A249" t="str">
            <v>27402</v>
          </cell>
        </row>
        <row r="250">
          <cell r="A250" t="str">
            <v>27510</v>
          </cell>
        </row>
        <row r="251">
          <cell r="A251" t="str">
            <v>27520</v>
          </cell>
        </row>
        <row r="252">
          <cell r="A252" t="str">
            <v>27900</v>
          </cell>
        </row>
        <row r="253">
          <cell r="A253" t="str">
            <v>28110</v>
          </cell>
        </row>
        <row r="254">
          <cell r="A254" t="str">
            <v>28120</v>
          </cell>
        </row>
        <row r="255">
          <cell r="A255" t="str">
            <v>28130</v>
          </cell>
        </row>
        <row r="256">
          <cell r="A256" t="str">
            <v>28140</v>
          </cell>
        </row>
        <row r="257">
          <cell r="A257" t="str">
            <v>28150</v>
          </cell>
        </row>
        <row r="258">
          <cell r="A258" t="str">
            <v>28210</v>
          </cell>
        </row>
        <row r="259">
          <cell r="A259" t="str">
            <v>28220</v>
          </cell>
        </row>
        <row r="260">
          <cell r="A260" t="str">
            <v>28230</v>
          </cell>
        </row>
        <row r="261">
          <cell r="A261" t="str">
            <v>28240</v>
          </cell>
        </row>
        <row r="262">
          <cell r="A262" t="str">
            <v>28250</v>
          </cell>
        </row>
        <row r="263">
          <cell r="A263" t="str">
            <v>28291</v>
          </cell>
        </row>
        <row r="264">
          <cell r="A264" t="str">
            <v>28292</v>
          </cell>
        </row>
        <row r="265">
          <cell r="A265" t="str">
            <v>28293</v>
          </cell>
        </row>
        <row r="266">
          <cell r="A266" t="str">
            <v>28294</v>
          </cell>
        </row>
        <row r="267">
          <cell r="A267" t="str">
            <v>28295</v>
          </cell>
        </row>
        <row r="268">
          <cell r="A268" t="str">
            <v>28296</v>
          </cell>
        </row>
        <row r="269">
          <cell r="A269" t="str">
            <v>28299</v>
          </cell>
        </row>
        <row r="270">
          <cell r="A270" t="str">
            <v>28300</v>
          </cell>
        </row>
        <row r="271">
          <cell r="A271" t="str">
            <v>28410</v>
          </cell>
        </row>
        <row r="272">
          <cell r="A272" t="str">
            <v>28490</v>
          </cell>
        </row>
        <row r="273">
          <cell r="A273" t="str">
            <v>28910</v>
          </cell>
        </row>
        <row r="274">
          <cell r="A274" t="str">
            <v>28920</v>
          </cell>
        </row>
        <row r="275">
          <cell r="A275" t="str">
            <v>28930</v>
          </cell>
        </row>
        <row r="276">
          <cell r="A276" t="str">
            <v>28940</v>
          </cell>
        </row>
        <row r="277">
          <cell r="A277" t="str">
            <v>28950</v>
          </cell>
        </row>
        <row r="278">
          <cell r="A278" t="str">
            <v>28960</v>
          </cell>
        </row>
        <row r="279">
          <cell r="A279" t="str">
            <v>28990</v>
          </cell>
        </row>
        <row r="280">
          <cell r="A280" t="str">
            <v>29100</v>
          </cell>
        </row>
        <row r="281">
          <cell r="A281" t="str">
            <v>29201</v>
          </cell>
        </row>
        <row r="282">
          <cell r="A282" t="str">
            <v>29202</v>
          </cell>
        </row>
        <row r="283">
          <cell r="A283" t="str">
            <v>29310</v>
          </cell>
        </row>
        <row r="284">
          <cell r="A284" t="str">
            <v>29320</v>
          </cell>
        </row>
        <row r="285">
          <cell r="A285" t="str">
            <v>30110</v>
          </cell>
        </row>
        <row r="286">
          <cell r="A286" t="str">
            <v>30120</v>
          </cell>
        </row>
        <row r="287">
          <cell r="A287" t="str">
            <v>30200</v>
          </cell>
        </row>
        <row r="288">
          <cell r="A288" t="str">
            <v>30300</v>
          </cell>
        </row>
        <row r="289">
          <cell r="A289" t="str">
            <v>30400</v>
          </cell>
        </row>
        <row r="290">
          <cell r="A290" t="str">
            <v>30910</v>
          </cell>
        </row>
        <row r="291">
          <cell r="A291" t="str">
            <v>30920</v>
          </cell>
        </row>
        <row r="292">
          <cell r="A292" t="str">
            <v>30990</v>
          </cell>
        </row>
        <row r="293">
          <cell r="A293" t="str">
            <v>31010</v>
          </cell>
        </row>
        <row r="294">
          <cell r="A294" t="str">
            <v>31020</v>
          </cell>
        </row>
        <row r="295">
          <cell r="A295" t="str">
            <v>31030</v>
          </cell>
        </row>
        <row r="296">
          <cell r="A296" t="str">
            <v>31091</v>
          </cell>
        </row>
        <row r="297">
          <cell r="A297" t="str">
            <v>31092</v>
          </cell>
        </row>
        <row r="298">
          <cell r="A298" t="str">
            <v>31099</v>
          </cell>
        </row>
        <row r="299">
          <cell r="A299" t="str">
            <v>32110</v>
          </cell>
        </row>
        <row r="300">
          <cell r="A300" t="str">
            <v>32121</v>
          </cell>
        </row>
        <row r="301">
          <cell r="A301" t="str">
            <v>32122</v>
          </cell>
        </row>
        <row r="302">
          <cell r="A302" t="str">
            <v>32123</v>
          </cell>
        </row>
        <row r="303">
          <cell r="A303" t="str">
            <v>32124</v>
          </cell>
        </row>
        <row r="304">
          <cell r="A304" t="str">
            <v>32129</v>
          </cell>
        </row>
        <row r="305">
          <cell r="A305" t="str">
            <v>32130</v>
          </cell>
        </row>
        <row r="306">
          <cell r="A306" t="str">
            <v>32200</v>
          </cell>
        </row>
        <row r="307">
          <cell r="A307" t="str">
            <v>32300</v>
          </cell>
        </row>
        <row r="308">
          <cell r="A308" t="str">
            <v>32400</v>
          </cell>
        </row>
        <row r="309">
          <cell r="A309" t="str">
            <v>32500</v>
          </cell>
        </row>
        <row r="310">
          <cell r="A310" t="str">
            <v>32910</v>
          </cell>
        </row>
        <row r="311">
          <cell r="A311" t="str">
            <v>32990</v>
          </cell>
        </row>
        <row r="312">
          <cell r="A312" t="str">
            <v>33110</v>
          </cell>
        </row>
        <row r="313">
          <cell r="A313" t="str">
            <v>33120</v>
          </cell>
        </row>
        <row r="314">
          <cell r="A314" t="str">
            <v>33130</v>
          </cell>
        </row>
        <row r="315">
          <cell r="A315" t="str">
            <v>33140</v>
          </cell>
        </row>
        <row r="316">
          <cell r="A316" t="str">
            <v>33150</v>
          </cell>
        </row>
        <row r="317">
          <cell r="A317" t="str">
            <v>33160</v>
          </cell>
        </row>
        <row r="318">
          <cell r="A318" t="str">
            <v>33170</v>
          </cell>
        </row>
        <row r="319">
          <cell r="A319" t="str">
            <v>33190</v>
          </cell>
        </row>
        <row r="320">
          <cell r="A320" t="str">
            <v>33200</v>
          </cell>
        </row>
        <row r="321">
          <cell r="A321" t="str">
            <v>35110</v>
          </cell>
        </row>
        <row r="322">
          <cell r="A322" t="str">
            <v>35120</v>
          </cell>
        </row>
        <row r="323">
          <cell r="A323" t="str">
            <v>35130</v>
          </cell>
        </row>
        <row r="324">
          <cell r="A324" t="str">
            <v>35140</v>
          </cell>
        </row>
        <row r="325">
          <cell r="A325" t="str">
            <v>35210</v>
          </cell>
        </row>
        <row r="326">
          <cell r="A326" t="str">
            <v>35220</v>
          </cell>
        </row>
        <row r="327">
          <cell r="A327" t="str">
            <v>35230</v>
          </cell>
        </row>
        <row r="328">
          <cell r="A328" t="str">
            <v>35300</v>
          </cell>
        </row>
        <row r="329">
          <cell r="A329" t="str">
            <v>36000</v>
          </cell>
        </row>
        <row r="330">
          <cell r="A330" t="str">
            <v>37000</v>
          </cell>
        </row>
        <row r="331">
          <cell r="A331" t="str">
            <v>38110</v>
          </cell>
        </row>
        <row r="332">
          <cell r="A332" t="str">
            <v>38120</v>
          </cell>
        </row>
        <row r="333">
          <cell r="A333" t="str">
            <v>38211</v>
          </cell>
        </row>
        <row r="334">
          <cell r="A334" t="str">
            <v>38212</v>
          </cell>
        </row>
        <row r="335">
          <cell r="A335" t="str">
            <v>38213</v>
          </cell>
        </row>
        <row r="336">
          <cell r="A336" t="str">
            <v>38219</v>
          </cell>
        </row>
        <row r="337">
          <cell r="A337" t="str">
            <v>38221</v>
          </cell>
        </row>
        <row r="338">
          <cell r="A338" t="str">
            <v>38222</v>
          </cell>
        </row>
        <row r="339">
          <cell r="A339" t="str">
            <v>38310</v>
          </cell>
        </row>
        <row r="340">
          <cell r="A340" t="str">
            <v>38321</v>
          </cell>
        </row>
        <row r="341">
          <cell r="A341" t="str">
            <v>38322</v>
          </cell>
        </row>
        <row r="342">
          <cell r="A342" t="str">
            <v>38323</v>
          </cell>
        </row>
        <row r="343">
          <cell r="A343" t="str">
            <v>38329</v>
          </cell>
        </row>
        <row r="344">
          <cell r="A344" t="str">
            <v>39000</v>
          </cell>
        </row>
        <row r="345">
          <cell r="A345" t="str">
            <v>41101</v>
          </cell>
        </row>
        <row r="346">
          <cell r="A346" t="str">
            <v>41102</v>
          </cell>
        </row>
        <row r="347">
          <cell r="A347" t="str">
            <v>41201</v>
          </cell>
        </row>
        <row r="348">
          <cell r="A348" t="str">
            <v>41202</v>
          </cell>
        </row>
        <row r="349">
          <cell r="A349" t="str">
            <v>41203</v>
          </cell>
        </row>
        <row r="350">
          <cell r="A350" t="str">
            <v>42110</v>
          </cell>
        </row>
        <row r="351">
          <cell r="A351" t="str">
            <v>42120</v>
          </cell>
        </row>
        <row r="352">
          <cell r="A352" t="str">
            <v>42130</v>
          </cell>
        </row>
        <row r="353">
          <cell r="A353" t="str">
            <v>42211</v>
          </cell>
        </row>
        <row r="354">
          <cell r="A354" t="str">
            <v>42212</v>
          </cell>
        </row>
        <row r="355">
          <cell r="A355" t="str">
            <v>42219</v>
          </cell>
        </row>
        <row r="356">
          <cell r="A356" t="str">
            <v>42220</v>
          </cell>
        </row>
        <row r="357">
          <cell r="A357" t="str">
            <v>42911</v>
          </cell>
        </row>
        <row r="358">
          <cell r="A358" t="str">
            <v>42919</v>
          </cell>
        </row>
        <row r="359">
          <cell r="A359" t="str">
            <v>42990</v>
          </cell>
        </row>
        <row r="360">
          <cell r="A360" t="str">
            <v>43110</v>
          </cell>
        </row>
        <row r="361">
          <cell r="A361" t="str">
            <v>43120</v>
          </cell>
        </row>
        <row r="362">
          <cell r="A362" t="str">
            <v>43130</v>
          </cell>
        </row>
        <row r="363">
          <cell r="A363" t="str">
            <v>43211</v>
          </cell>
        </row>
        <row r="364">
          <cell r="A364" t="str">
            <v>43212</v>
          </cell>
        </row>
        <row r="365">
          <cell r="A365" t="str">
            <v>43221</v>
          </cell>
        </row>
        <row r="366">
          <cell r="A366" t="str">
            <v>43222</v>
          </cell>
        </row>
        <row r="367">
          <cell r="A367" t="str">
            <v>43291</v>
          </cell>
        </row>
        <row r="368">
          <cell r="A368" t="str">
            <v>43299</v>
          </cell>
        </row>
        <row r="369">
          <cell r="A369" t="str">
            <v>43310</v>
          </cell>
        </row>
        <row r="370">
          <cell r="A370" t="str">
            <v>43320</v>
          </cell>
        </row>
        <row r="371">
          <cell r="A371" t="str">
            <v>43331</v>
          </cell>
        </row>
        <row r="372">
          <cell r="A372" t="str">
            <v>43332</v>
          </cell>
        </row>
        <row r="373">
          <cell r="A373" t="str">
            <v>43333</v>
          </cell>
        </row>
        <row r="374">
          <cell r="A374" t="str">
            <v>43341</v>
          </cell>
        </row>
        <row r="375">
          <cell r="A375" t="str">
            <v>43342</v>
          </cell>
        </row>
        <row r="376">
          <cell r="A376" t="str">
            <v>43343</v>
          </cell>
        </row>
        <row r="377">
          <cell r="A377" t="str">
            <v>43390</v>
          </cell>
        </row>
        <row r="378">
          <cell r="A378" t="str">
            <v>43910</v>
          </cell>
        </row>
        <row r="379">
          <cell r="A379" t="str">
            <v>43991</v>
          </cell>
        </row>
        <row r="380">
          <cell r="A380" t="str">
            <v>43992</v>
          </cell>
        </row>
        <row r="381">
          <cell r="A381" t="str">
            <v>43993</v>
          </cell>
        </row>
        <row r="382">
          <cell r="A382" t="str">
            <v>43994</v>
          </cell>
        </row>
        <row r="383">
          <cell r="A383" t="str">
            <v>43995</v>
          </cell>
        </row>
        <row r="384">
          <cell r="A384" t="str">
            <v>43996</v>
          </cell>
        </row>
        <row r="385">
          <cell r="A385" t="str">
            <v>43999</v>
          </cell>
        </row>
        <row r="386">
          <cell r="A386" t="str">
            <v>45111</v>
          </cell>
        </row>
        <row r="387">
          <cell r="A387" t="str">
            <v>45112</v>
          </cell>
        </row>
        <row r="388">
          <cell r="A388" t="str">
            <v>45113</v>
          </cell>
        </row>
        <row r="389">
          <cell r="A389" t="str">
            <v>45191</v>
          </cell>
        </row>
        <row r="390">
          <cell r="A390" t="str">
            <v>45192</v>
          </cell>
        </row>
        <row r="391">
          <cell r="A391" t="str">
            <v>45193</v>
          </cell>
        </row>
        <row r="392">
          <cell r="A392" t="str">
            <v>45194</v>
          </cell>
        </row>
        <row r="393">
          <cell r="A393" t="str">
            <v>45201</v>
          </cell>
        </row>
        <row r="394">
          <cell r="A394" t="str">
            <v>45202</v>
          </cell>
        </row>
        <row r="395">
          <cell r="A395" t="str">
            <v>45203</v>
          </cell>
        </row>
        <row r="396">
          <cell r="A396" t="str">
            <v>45204</v>
          </cell>
        </row>
        <row r="397">
          <cell r="A397" t="str">
            <v>45205</v>
          </cell>
        </row>
        <row r="398">
          <cell r="A398" t="str">
            <v>45206</v>
          </cell>
        </row>
        <row r="399">
          <cell r="A399" t="str">
            <v>45209</v>
          </cell>
        </row>
        <row r="400">
          <cell r="A400" t="str">
            <v>45310</v>
          </cell>
        </row>
        <row r="401">
          <cell r="A401" t="str">
            <v>45320</v>
          </cell>
        </row>
        <row r="402">
          <cell r="A402" t="str">
            <v>45401</v>
          </cell>
        </row>
        <row r="403">
          <cell r="A403" t="str">
            <v>45402</v>
          </cell>
        </row>
        <row r="404">
          <cell r="A404" t="str">
            <v>46110</v>
          </cell>
        </row>
        <row r="405">
          <cell r="A405" t="str">
            <v>46120</v>
          </cell>
        </row>
        <row r="406">
          <cell r="A406" t="str">
            <v>46130</v>
          </cell>
        </row>
        <row r="407">
          <cell r="A407" t="str">
            <v>46140</v>
          </cell>
        </row>
        <row r="408">
          <cell r="A408" t="str">
            <v>46150</v>
          </cell>
        </row>
        <row r="409">
          <cell r="A409" t="str">
            <v>46160</v>
          </cell>
        </row>
        <row r="410">
          <cell r="A410" t="str">
            <v>46170</v>
          </cell>
        </row>
        <row r="411">
          <cell r="A411" t="str">
            <v>46180</v>
          </cell>
        </row>
        <row r="412">
          <cell r="A412" t="str">
            <v>46190</v>
          </cell>
        </row>
        <row r="413">
          <cell r="A413" t="str">
            <v>46211</v>
          </cell>
        </row>
        <row r="414">
          <cell r="A414" t="str">
            <v>46212</v>
          </cell>
        </row>
        <row r="415">
          <cell r="A415" t="str">
            <v>46213</v>
          </cell>
        </row>
        <row r="416">
          <cell r="A416" t="str">
            <v>46214</v>
          </cell>
        </row>
        <row r="417">
          <cell r="A417" t="str">
            <v>46215</v>
          </cell>
        </row>
        <row r="418">
          <cell r="A418" t="str">
            <v>46216</v>
          </cell>
        </row>
        <row r="419">
          <cell r="A419" t="str">
            <v>46220</v>
          </cell>
        </row>
        <row r="420">
          <cell r="A420" t="str">
            <v>46231</v>
          </cell>
        </row>
        <row r="421">
          <cell r="A421" t="str">
            <v>46232</v>
          </cell>
        </row>
        <row r="422">
          <cell r="A422" t="str">
            <v>46240</v>
          </cell>
        </row>
        <row r="423">
          <cell r="A423" t="str">
            <v>46311</v>
          </cell>
        </row>
        <row r="424">
          <cell r="A424" t="str">
            <v>46319</v>
          </cell>
        </row>
        <row r="425">
          <cell r="A425" t="str">
            <v>46321</v>
          </cell>
        </row>
        <row r="426">
          <cell r="A426" t="str">
            <v>46322</v>
          </cell>
        </row>
        <row r="427">
          <cell r="A427" t="str">
            <v>46331</v>
          </cell>
        </row>
        <row r="428">
          <cell r="A428" t="str">
            <v>46332</v>
          </cell>
        </row>
        <row r="429">
          <cell r="A429" t="str">
            <v>46341</v>
          </cell>
        </row>
        <row r="430">
          <cell r="A430" t="str">
            <v>46349</v>
          </cell>
        </row>
        <row r="431">
          <cell r="A431" t="str">
            <v>46350</v>
          </cell>
        </row>
        <row r="432">
          <cell r="A432" t="str">
            <v>46360</v>
          </cell>
        </row>
        <row r="433">
          <cell r="A433" t="str">
            <v>46370</v>
          </cell>
        </row>
        <row r="434">
          <cell r="A434" t="str">
            <v>46381</v>
          </cell>
        </row>
        <row r="435">
          <cell r="A435" t="str">
            <v>46382</v>
          </cell>
        </row>
        <row r="436">
          <cell r="A436" t="str">
            <v>46383</v>
          </cell>
        </row>
        <row r="437">
          <cell r="A437" t="str">
            <v>46389</v>
          </cell>
        </row>
        <row r="438">
          <cell r="A438" t="str">
            <v>46391</v>
          </cell>
        </row>
        <row r="439">
          <cell r="A439" t="str">
            <v>46392</v>
          </cell>
        </row>
        <row r="440">
          <cell r="A440" t="str">
            <v>46411</v>
          </cell>
        </row>
        <row r="441">
          <cell r="A441" t="str">
            <v>46412</v>
          </cell>
        </row>
        <row r="442">
          <cell r="A442" t="str">
            <v>46419</v>
          </cell>
        </row>
        <row r="443">
          <cell r="A443" t="str">
            <v>46421</v>
          </cell>
        </row>
        <row r="444">
          <cell r="A444" t="str">
            <v>46422</v>
          </cell>
        </row>
        <row r="445">
          <cell r="A445" t="str">
            <v>46423</v>
          </cell>
        </row>
        <row r="446">
          <cell r="A446" t="str">
            <v>46424</v>
          </cell>
        </row>
        <row r="447">
          <cell r="A447" t="str">
            <v>46425</v>
          </cell>
        </row>
        <row r="448">
          <cell r="A448" t="str">
            <v>46431</v>
          </cell>
        </row>
        <row r="449">
          <cell r="A449" t="str">
            <v>46432</v>
          </cell>
        </row>
        <row r="450">
          <cell r="A450" t="str">
            <v>46433</v>
          </cell>
        </row>
        <row r="451">
          <cell r="A451" t="str">
            <v>46441</v>
          </cell>
        </row>
        <row r="452">
          <cell r="A452" t="str">
            <v>46442</v>
          </cell>
        </row>
        <row r="453">
          <cell r="A453" t="str">
            <v>46450</v>
          </cell>
        </row>
        <row r="454">
          <cell r="A454" t="str">
            <v>46460</v>
          </cell>
        </row>
        <row r="455">
          <cell r="A455" t="str">
            <v>46471</v>
          </cell>
        </row>
        <row r="456">
          <cell r="A456" t="str">
            <v>46472</v>
          </cell>
        </row>
        <row r="457">
          <cell r="A457" t="str">
            <v>46473</v>
          </cell>
        </row>
        <row r="458">
          <cell r="A458" t="str">
            <v>46480</v>
          </cell>
        </row>
        <row r="459">
          <cell r="A459" t="str">
            <v>46491</v>
          </cell>
        </row>
        <row r="460">
          <cell r="A460" t="str">
            <v>46492</v>
          </cell>
        </row>
        <row r="461">
          <cell r="A461" t="str">
            <v>46493</v>
          </cell>
        </row>
        <row r="462">
          <cell r="A462" t="str">
            <v>46494</v>
          </cell>
        </row>
        <row r="463">
          <cell r="A463" t="str">
            <v>46495</v>
          </cell>
        </row>
        <row r="464">
          <cell r="A464" t="str">
            <v>46496</v>
          </cell>
        </row>
        <row r="465">
          <cell r="A465" t="str">
            <v>46497</v>
          </cell>
        </row>
        <row r="466">
          <cell r="A466" t="str">
            <v>46498</v>
          </cell>
        </row>
        <row r="467">
          <cell r="A467" t="str">
            <v>46499</v>
          </cell>
        </row>
        <row r="468">
          <cell r="A468" t="str">
            <v>46510</v>
          </cell>
        </row>
        <row r="469">
          <cell r="A469" t="str">
            <v>46520</v>
          </cell>
        </row>
        <row r="470">
          <cell r="A470" t="str">
            <v>46610</v>
          </cell>
        </row>
        <row r="471">
          <cell r="A471" t="str">
            <v>46620</v>
          </cell>
        </row>
        <row r="472">
          <cell r="A472" t="str">
            <v>46630</v>
          </cell>
        </row>
        <row r="473">
          <cell r="A473" t="str">
            <v>46640</v>
          </cell>
        </row>
        <row r="474">
          <cell r="A474" t="str">
            <v>46650</v>
          </cell>
        </row>
        <row r="475">
          <cell r="A475" t="str">
            <v>46660</v>
          </cell>
        </row>
        <row r="476">
          <cell r="A476" t="str">
            <v>46691</v>
          </cell>
        </row>
        <row r="477">
          <cell r="A477" t="str">
            <v>46692</v>
          </cell>
        </row>
        <row r="478">
          <cell r="A478" t="str">
            <v>46693</v>
          </cell>
        </row>
        <row r="479">
          <cell r="A479" t="str">
            <v>46694</v>
          </cell>
        </row>
        <row r="480">
          <cell r="A480" t="str">
            <v>46695</v>
          </cell>
        </row>
        <row r="481">
          <cell r="A481" t="str">
            <v>46696</v>
          </cell>
        </row>
        <row r="482">
          <cell r="A482" t="str">
            <v>46697</v>
          </cell>
        </row>
        <row r="483">
          <cell r="A483" t="str">
            <v>46699</v>
          </cell>
        </row>
        <row r="484">
          <cell r="A484" t="str">
            <v>46710</v>
          </cell>
        </row>
        <row r="485">
          <cell r="A485" t="str">
            <v>46720</v>
          </cell>
        </row>
        <row r="486">
          <cell r="A486" t="str">
            <v>46731</v>
          </cell>
        </row>
        <row r="487">
          <cell r="A487" t="str">
            <v>46732</v>
          </cell>
        </row>
        <row r="488">
          <cell r="A488" t="str">
            <v>46733</v>
          </cell>
        </row>
        <row r="489">
          <cell r="A489" t="str">
            <v>46734</v>
          </cell>
        </row>
        <row r="490">
          <cell r="A490" t="str">
            <v>46735</v>
          </cell>
        </row>
        <row r="491">
          <cell r="A491" t="str">
            <v>46736</v>
          </cell>
        </row>
        <row r="492">
          <cell r="A492" t="str">
            <v>46739</v>
          </cell>
        </row>
        <row r="493">
          <cell r="A493" t="str">
            <v>46741</v>
          </cell>
        </row>
        <row r="494">
          <cell r="A494" t="str">
            <v>46742</v>
          </cell>
        </row>
        <row r="495">
          <cell r="A495" t="str">
            <v>46751</v>
          </cell>
        </row>
        <row r="496">
          <cell r="A496" t="str">
            <v>46752</v>
          </cell>
        </row>
        <row r="497">
          <cell r="A497" t="str">
            <v>46761</v>
          </cell>
        </row>
        <row r="498">
          <cell r="A498" t="str">
            <v>46769</v>
          </cell>
        </row>
        <row r="499">
          <cell r="A499" t="str">
            <v>46771</v>
          </cell>
        </row>
        <row r="500">
          <cell r="A500" t="str">
            <v>46772</v>
          </cell>
        </row>
        <row r="501">
          <cell r="A501" t="str">
            <v>46779</v>
          </cell>
        </row>
        <row r="502">
          <cell r="A502" t="str">
            <v>46900</v>
          </cell>
        </row>
        <row r="503">
          <cell r="A503" t="str">
            <v>47111</v>
          </cell>
        </row>
        <row r="504">
          <cell r="A504" t="str">
            <v>47112</v>
          </cell>
        </row>
        <row r="505">
          <cell r="A505" t="str">
            <v>47113</v>
          </cell>
        </row>
        <row r="506">
          <cell r="A506" t="str">
            <v>47114</v>
          </cell>
        </row>
        <row r="507">
          <cell r="A507" t="str">
            <v>47115</v>
          </cell>
        </row>
        <row r="508">
          <cell r="A508" t="str">
            <v>47191</v>
          </cell>
        </row>
        <row r="509">
          <cell r="A509" t="str">
            <v>47192</v>
          </cell>
        </row>
        <row r="510">
          <cell r="A510" t="str">
            <v>47210</v>
          </cell>
        </row>
        <row r="511">
          <cell r="A511" t="str">
            <v>47221</v>
          </cell>
        </row>
        <row r="512">
          <cell r="A512" t="str">
            <v>47222</v>
          </cell>
        </row>
        <row r="513">
          <cell r="A513" t="str">
            <v>47230</v>
          </cell>
        </row>
        <row r="514">
          <cell r="A514" t="str">
            <v>47241</v>
          </cell>
        </row>
        <row r="515">
          <cell r="A515" t="str">
            <v>47242</v>
          </cell>
        </row>
        <row r="516">
          <cell r="A516" t="str">
            <v>47251</v>
          </cell>
        </row>
        <row r="517">
          <cell r="A517" t="str">
            <v>47252</v>
          </cell>
        </row>
        <row r="518">
          <cell r="A518" t="str">
            <v>47260</v>
          </cell>
        </row>
        <row r="519">
          <cell r="A519" t="str">
            <v>47291</v>
          </cell>
        </row>
        <row r="520">
          <cell r="A520" t="str">
            <v>47299</v>
          </cell>
        </row>
        <row r="521">
          <cell r="A521" t="str">
            <v>47300</v>
          </cell>
        </row>
        <row r="522">
          <cell r="A522" t="str">
            <v>47410</v>
          </cell>
        </row>
        <row r="523">
          <cell r="A523" t="str">
            <v>47420</v>
          </cell>
        </row>
        <row r="524">
          <cell r="A524" t="str">
            <v>47430</v>
          </cell>
        </row>
        <row r="525">
          <cell r="A525" t="str">
            <v>47511</v>
          </cell>
        </row>
        <row r="526">
          <cell r="A526" t="str">
            <v>47512</v>
          </cell>
        </row>
        <row r="527">
          <cell r="A527" t="str">
            <v>47513</v>
          </cell>
        </row>
        <row r="528">
          <cell r="A528" t="str">
            <v>47519</v>
          </cell>
        </row>
        <row r="529">
          <cell r="A529" t="str">
            <v>47521</v>
          </cell>
        </row>
        <row r="530">
          <cell r="A530" t="str">
            <v>47522</v>
          </cell>
        </row>
        <row r="531">
          <cell r="A531" t="str">
            <v>47523</v>
          </cell>
        </row>
        <row r="532">
          <cell r="A532" t="str">
            <v>47524</v>
          </cell>
        </row>
        <row r="533">
          <cell r="A533" t="str">
            <v>47525</v>
          </cell>
        </row>
        <row r="534">
          <cell r="A534" t="str">
            <v>47526</v>
          </cell>
        </row>
        <row r="535">
          <cell r="A535" t="str">
            <v>47527</v>
          </cell>
        </row>
        <row r="536">
          <cell r="A536" t="str">
            <v>47529</v>
          </cell>
        </row>
        <row r="537">
          <cell r="A537" t="str">
            <v>47530</v>
          </cell>
        </row>
        <row r="538">
          <cell r="A538" t="str">
            <v>47540</v>
          </cell>
        </row>
        <row r="539">
          <cell r="A539" t="str">
            <v>47591</v>
          </cell>
        </row>
        <row r="540">
          <cell r="A540" t="str">
            <v>47592</v>
          </cell>
        </row>
        <row r="541">
          <cell r="A541" t="str">
            <v>47593</v>
          </cell>
        </row>
        <row r="542">
          <cell r="A542" t="str">
            <v>47594</v>
          </cell>
        </row>
        <row r="543">
          <cell r="A543" t="str">
            <v>47599</v>
          </cell>
        </row>
        <row r="544">
          <cell r="A544" t="str">
            <v>47610</v>
          </cell>
        </row>
        <row r="545">
          <cell r="A545" t="str">
            <v>47620</v>
          </cell>
        </row>
        <row r="546">
          <cell r="A546" t="str">
            <v>47630</v>
          </cell>
        </row>
        <row r="547">
          <cell r="A547" t="str">
            <v>47640</v>
          </cell>
        </row>
        <row r="548">
          <cell r="A548" t="str">
            <v>47650</v>
          </cell>
        </row>
        <row r="549">
          <cell r="A549" t="str">
            <v>47711</v>
          </cell>
        </row>
        <row r="550">
          <cell r="A550" t="str">
            <v>47712</v>
          </cell>
        </row>
        <row r="551">
          <cell r="A551" t="str">
            <v>47713</v>
          </cell>
        </row>
        <row r="552">
          <cell r="A552" t="str">
            <v>47714</v>
          </cell>
        </row>
        <row r="553">
          <cell r="A553" t="str">
            <v>47715</v>
          </cell>
        </row>
        <row r="554">
          <cell r="A554" t="str">
            <v>47716</v>
          </cell>
        </row>
        <row r="555">
          <cell r="A555" t="str">
            <v>47721</v>
          </cell>
        </row>
        <row r="556">
          <cell r="A556" t="str">
            <v>47722</v>
          </cell>
        </row>
        <row r="557">
          <cell r="A557" t="str">
            <v>47730</v>
          </cell>
        </row>
        <row r="558">
          <cell r="A558" t="str">
            <v>47740</v>
          </cell>
        </row>
        <row r="559">
          <cell r="A559" t="str">
            <v>47750</v>
          </cell>
        </row>
        <row r="560">
          <cell r="A560" t="str">
            <v>47761</v>
          </cell>
        </row>
        <row r="561">
          <cell r="A561" t="str">
            <v>47762</v>
          </cell>
        </row>
        <row r="562">
          <cell r="A562" t="str">
            <v>47770</v>
          </cell>
        </row>
        <row r="563">
          <cell r="A563" t="str">
            <v>47781</v>
          </cell>
        </row>
        <row r="564">
          <cell r="A564" t="str">
            <v>47782</v>
          </cell>
        </row>
        <row r="565">
          <cell r="A565" t="str">
            <v>47783</v>
          </cell>
        </row>
        <row r="566">
          <cell r="A566" t="str">
            <v>47784</v>
          </cell>
        </row>
        <row r="567">
          <cell r="A567" t="str">
            <v>47785</v>
          </cell>
        </row>
        <row r="568">
          <cell r="A568" t="str">
            <v>47786</v>
          </cell>
        </row>
        <row r="569">
          <cell r="A569" t="str">
            <v>47787</v>
          </cell>
        </row>
        <row r="570">
          <cell r="A570" t="str">
            <v>47788</v>
          </cell>
        </row>
        <row r="571">
          <cell r="A571" t="str">
            <v>47789</v>
          </cell>
        </row>
        <row r="572">
          <cell r="A572" t="str">
            <v>47791</v>
          </cell>
        </row>
        <row r="573">
          <cell r="A573" t="str">
            <v>47792</v>
          </cell>
        </row>
        <row r="574">
          <cell r="A574" t="str">
            <v>47793</v>
          </cell>
        </row>
        <row r="575">
          <cell r="A575" t="str">
            <v>47810</v>
          </cell>
        </row>
        <row r="576">
          <cell r="A576" t="str">
            <v>47820</v>
          </cell>
        </row>
        <row r="577">
          <cell r="A577" t="str">
            <v>47890</v>
          </cell>
        </row>
        <row r="578">
          <cell r="A578" t="str">
            <v>47910</v>
          </cell>
        </row>
        <row r="579">
          <cell r="A579" t="str">
            <v>47990</v>
          </cell>
        </row>
        <row r="580">
          <cell r="A580" t="str">
            <v>49100</v>
          </cell>
        </row>
        <row r="581">
          <cell r="A581" t="str">
            <v>49200</v>
          </cell>
        </row>
        <row r="582">
          <cell r="A582" t="str">
            <v>49310</v>
          </cell>
        </row>
        <row r="583">
          <cell r="A583" t="str">
            <v>49320</v>
          </cell>
        </row>
        <row r="584">
          <cell r="A584" t="str">
            <v>49390</v>
          </cell>
        </row>
        <row r="585">
          <cell r="A585" t="str">
            <v>49410</v>
          </cell>
        </row>
        <row r="586">
          <cell r="A586" t="str">
            <v>49420</v>
          </cell>
        </row>
        <row r="587">
          <cell r="A587" t="str">
            <v>49500</v>
          </cell>
        </row>
        <row r="588">
          <cell r="A588" t="str">
            <v>50100</v>
          </cell>
        </row>
        <row r="589">
          <cell r="A589" t="str">
            <v>50200</v>
          </cell>
        </row>
        <row r="590">
          <cell r="A590" t="str">
            <v>50300</v>
          </cell>
        </row>
        <row r="591">
          <cell r="A591" t="str">
            <v>50400</v>
          </cell>
        </row>
        <row r="592">
          <cell r="A592" t="str">
            <v>51100</v>
          </cell>
        </row>
        <row r="593">
          <cell r="A593" t="str">
            <v>51210</v>
          </cell>
        </row>
        <row r="594">
          <cell r="A594" t="str">
            <v>51220</v>
          </cell>
        </row>
        <row r="595">
          <cell r="A595" t="str">
            <v>52100</v>
          </cell>
        </row>
        <row r="596">
          <cell r="A596" t="str">
            <v>52210</v>
          </cell>
        </row>
        <row r="597">
          <cell r="A597" t="str">
            <v>52220</v>
          </cell>
        </row>
        <row r="598">
          <cell r="A598" t="str">
            <v>52230</v>
          </cell>
        </row>
        <row r="599">
          <cell r="A599" t="str">
            <v>52241</v>
          </cell>
        </row>
        <row r="600">
          <cell r="A600" t="str">
            <v>52249</v>
          </cell>
        </row>
        <row r="601">
          <cell r="A601" t="str">
            <v>52290</v>
          </cell>
        </row>
        <row r="602">
          <cell r="A602" t="str">
            <v>53100</v>
          </cell>
        </row>
        <row r="603">
          <cell r="A603" t="str">
            <v>53200</v>
          </cell>
        </row>
        <row r="604">
          <cell r="A604" t="str">
            <v>55100</v>
          </cell>
        </row>
        <row r="605">
          <cell r="A605" t="str">
            <v>55201</v>
          </cell>
        </row>
        <row r="606">
          <cell r="A606" t="str">
            <v>55202</v>
          </cell>
        </row>
        <row r="607">
          <cell r="A607" t="str">
            <v>55203</v>
          </cell>
        </row>
        <row r="608">
          <cell r="A608" t="str">
            <v>55204</v>
          </cell>
        </row>
        <row r="609">
          <cell r="A609" t="str">
            <v>55209</v>
          </cell>
        </row>
        <row r="610">
          <cell r="A610" t="str">
            <v>55300</v>
          </cell>
        </row>
        <row r="611">
          <cell r="A611" t="str">
            <v>55900</v>
          </cell>
        </row>
        <row r="612">
          <cell r="A612" t="str">
            <v>56101</v>
          </cell>
        </row>
        <row r="613">
          <cell r="A613" t="str">
            <v>56102</v>
          </cell>
        </row>
        <row r="614">
          <cell r="A614" t="str">
            <v>56210</v>
          </cell>
        </row>
        <row r="615">
          <cell r="A615" t="str">
            <v>56290</v>
          </cell>
        </row>
        <row r="616">
          <cell r="A616" t="str">
            <v>56301</v>
          </cell>
        </row>
        <row r="617">
          <cell r="A617" t="str">
            <v>56302</v>
          </cell>
        </row>
        <row r="618">
          <cell r="A618" t="str">
            <v>56309</v>
          </cell>
        </row>
        <row r="619">
          <cell r="A619" t="str">
            <v>58110</v>
          </cell>
        </row>
        <row r="620">
          <cell r="A620" t="str">
            <v>58120</v>
          </cell>
        </row>
        <row r="621">
          <cell r="A621" t="str">
            <v>58130</v>
          </cell>
        </row>
        <row r="622">
          <cell r="A622" t="str">
            <v>58140</v>
          </cell>
        </row>
        <row r="623">
          <cell r="A623" t="str">
            <v>58190</v>
          </cell>
        </row>
        <row r="624">
          <cell r="A624" t="str">
            <v>58210</v>
          </cell>
        </row>
        <row r="625">
          <cell r="A625" t="str">
            <v>58290</v>
          </cell>
        </row>
        <row r="626">
          <cell r="A626" t="str">
            <v>59111</v>
          </cell>
        </row>
        <row r="627">
          <cell r="A627" t="str">
            <v>59112</v>
          </cell>
        </row>
        <row r="628">
          <cell r="A628" t="str">
            <v>59113</v>
          </cell>
        </row>
        <row r="629">
          <cell r="A629" t="str">
            <v>59114</v>
          </cell>
        </row>
        <row r="630">
          <cell r="A630" t="str">
            <v>59120</v>
          </cell>
        </row>
        <row r="631">
          <cell r="A631" t="str">
            <v>59130</v>
          </cell>
        </row>
        <row r="632">
          <cell r="A632" t="str">
            <v>59140</v>
          </cell>
        </row>
        <row r="633">
          <cell r="A633" t="str">
            <v>59201</v>
          </cell>
        </row>
        <row r="634">
          <cell r="A634" t="str">
            <v>59202</v>
          </cell>
        </row>
        <row r="635">
          <cell r="A635" t="str">
            <v>59203</v>
          </cell>
        </row>
        <row r="636">
          <cell r="A636" t="str">
            <v>59209</v>
          </cell>
        </row>
        <row r="637">
          <cell r="A637" t="str">
            <v>60100</v>
          </cell>
        </row>
        <row r="638">
          <cell r="A638" t="str">
            <v>60200</v>
          </cell>
        </row>
        <row r="639">
          <cell r="A639" t="str">
            <v>61100</v>
          </cell>
        </row>
        <row r="640">
          <cell r="A640" t="str">
            <v>61200</v>
          </cell>
        </row>
        <row r="641">
          <cell r="A641" t="str">
            <v>61300</v>
          </cell>
        </row>
        <row r="642">
          <cell r="A642" t="str">
            <v>61900</v>
          </cell>
        </row>
        <row r="643">
          <cell r="A643" t="str">
            <v>62010</v>
          </cell>
        </row>
        <row r="644">
          <cell r="A644" t="str">
            <v>62020</v>
          </cell>
        </row>
        <row r="645">
          <cell r="A645" t="str">
            <v>62030</v>
          </cell>
        </row>
        <row r="646">
          <cell r="A646" t="str">
            <v>62090</v>
          </cell>
        </row>
        <row r="647">
          <cell r="A647" t="str">
            <v>63110</v>
          </cell>
        </row>
        <row r="648">
          <cell r="A648" t="str">
            <v>63120</v>
          </cell>
        </row>
        <row r="649">
          <cell r="A649" t="str">
            <v>63910</v>
          </cell>
        </row>
        <row r="650">
          <cell r="A650" t="str">
            <v>63990</v>
          </cell>
        </row>
        <row r="651">
          <cell r="A651" t="str">
            <v>64110</v>
          </cell>
        </row>
        <row r="652">
          <cell r="A652" t="str">
            <v>64190</v>
          </cell>
        </row>
        <row r="653">
          <cell r="A653" t="str">
            <v>64200</v>
          </cell>
        </row>
        <row r="654">
          <cell r="A654" t="str">
            <v>64300</v>
          </cell>
        </row>
        <row r="655">
          <cell r="A655" t="str">
            <v>64910</v>
          </cell>
        </row>
        <row r="656">
          <cell r="A656" t="str">
            <v>64921</v>
          </cell>
        </row>
        <row r="657">
          <cell r="A657" t="str">
            <v>64922</v>
          </cell>
        </row>
        <row r="658">
          <cell r="A658" t="str">
            <v>64929</v>
          </cell>
        </row>
        <row r="659">
          <cell r="A659" t="str">
            <v>64991</v>
          </cell>
        </row>
        <row r="660">
          <cell r="A660" t="str">
            <v>64992</v>
          </cell>
        </row>
        <row r="661">
          <cell r="A661" t="str">
            <v>64999</v>
          </cell>
        </row>
        <row r="662">
          <cell r="A662" t="str">
            <v>65111</v>
          </cell>
        </row>
        <row r="663">
          <cell r="A663" t="str">
            <v>65112</v>
          </cell>
        </row>
        <row r="664">
          <cell r="A664" t="str">
            <v>65121</v>
          </cell>
        </row>
        <row r="665">
          <cell r="A665" t="str">
            <v>65122</v>
          </cell>
        </row>
        <row r="666">
          <cell r="A666" t="str">
            <v>65200</v>
          </cell>
        </row>
        <row r="667">
          <cell r="A667" t="str">
            <v>65300</v>
          </cell>
        </row>
        <row r="668">
          <cell r="A668" t="str">
            <v>66110</v>
          </cell>
        </row>
        <row r="669">
          <cell r="A669" t="str">
            <v>66120</v>
          </cell>
        </row>
        <row r="670">
          <cell r="A670" t="str">
            <v>66191</v>
          </cell>
        </row>
        <row r="671">
          <cell r="A671" t="str">
            <v>66199</v>
          </cell>
        </row>
        <row r="672">
          <cell r="A672" t="str">
            <v>66210</v>
          </cell>
        </row>
        <row r="673">
          <cell r="A673" t="str">
            <v>66220</v>
          </cell>
        </row>
        <row r="674">
          <cell r="A674" t="str">
            <v>66290</v>
          </cell>
        </row>
        <row r="675">
          <cell r="A675" t="str">
            <v>66300</v>
          </cell>
        </row>
        <row r="676">
          <cell r="A676" t="str">
            <v>68100</v>
          </cell>
        </row>
        <row r="677">
          <cell r="A677" t="str">
            <v>68201</v>
          </cell>
        </row>
        <row r="678">
          <cell r="A678" t="str">
            <v>68202</v>
          </cell>
        </row>
        <row r="679">
          <cell r="A679" t="str">
            <v>68203</v>
          </cell>
        </row>
        <row r="680">
          <cell r="A680" t="str">
            <v>68204</v>
          </cell>
        </row>
        <row r="681">
          <cell r="A681" t="str">
            <v>68311</v>
          </cell>
        </row>
        <row r="682">
          <cell r="A682" t="str">
            <v>68312</v>
          </cell>
        </row>
        <row r="683">
          <cell r="A683" t="str">
            <v>68321</v>
          </cell>
        </row>
        <row r="684">
          <cell r="A684" t="str">
            <v>68322</v>
          </cell>
        </row>
        <row r="685">
          <cell r="A685" t="str">
            <v>69101</v>
          </cell>
        </row>
        <row r="686">
          <cell r="A686" t="str">
            <v>69102</v>
          </cell>
        </row>
        <row r="687">
          <cell r="A687" t="str">
            <v>69103</v>
          </cell>
        </row>
        <row r="688">
          <cell r="A688" t="str">
            <v>69109</v>
          </cell>
        </row>
        <row r="689">
          <cell r="A689" t="str">
            <v>69201</v>
          </cell>
        </row>
        <row r="690">
          <cell r="A690" t="str">
            <v>69202</v>
          </cell>
        </row>
        <row r="691">
          <cell r="A691" t="str">
            <v>69203</v>
          </cell>
        </row>
        <row r="692">
          <cell r="A692" t="str">
            <v>70100</v>
          </cell>
        </row>
        <row r="693">
          <cell r="A693" t="str">
            <v>70210</v>
          </cell>
        </row>
        <row r="694">
          <cell r="A694" t="str">
            <v>70220</v>
          </cell>
        </row>
        <row r="695">
          <cell r="A695" t="str">
            <v>71111</v>
          </cell>
        </row>
        <row r="696">
          <cell r="A696" t="str">
            <v>71112</v>
          </cell>
        </row>
        <row r="697">
          <cell r="A697" t="str">
            <v>71113</v>
          </cell>
        </row>
        <row r="698">
          <cell r="A698" t="str">
            <v>71121</v>
          </cell>
        </row>
        <row r="699">
          <cell r="A699" t="str">
            <v>71122</v>
          </cell>
        </row>
        <row r="700">
          <cell r="A700" t="str">
            <v>71201</v>
          </cell>
        </row>
        <row r="701">
          <cell r="A701" t="str">
            <v>71209</v>
          </cell>
        </row>
        <row r="702">
          <cell r="A702" t="str">
            <v>72110</v>
          </cell>
        </row>
        <row r="703">
          <cell r="A703" t="str">
            <v>72190</v>
          </cell>
        </row>
        <row r="704">
          <cell r="A704" t="str">
            <v>72200</v>
          </cell>
        </row>
        <row r="705">
          <cell r="A705" t="str">
            <v>73110</v>
          </cell>
        </row>
        <row r="706">
          <cell r="A706" t="str">
            <v>73120</v>
          </cell>
        </row>
        <row r="707">
          <cell r="A707" t="str">
            <v>73200</v>
          </cell>
        </row>
        <row r="708">
          <cell r="A708" t="str">
            <v>74101</v>
          </cell>
        </row>
        <row r="709">
          <cell r="A709" t="str">
            <v>74102</v>
          </cell>
        </row>
        <row r="710">
          <cell r="A710" t="str">
            <v>74103</v>
          </cell>
        </row>
        <row r="711">
          <cell r="A711" t="str">
            <v>74104</v>
          </cell>
        </row>
        <row r="712">
          <cell r="A712" t="str">
            <v>74105</v>
          </cell>
        </row>
        <row r="713">
          <cell r="A713" t="str">
            <v>74109</v>
          </cell>
        </row>
        <row r="714">
          <cell r="A714" t="str">
            <v>74201</v>
          </cell>
        </row>
        <row r="715">
          <cell r="A715" t="str">
            <v>74202</v>
          </cell>
        </row>
        <row r="716">
          <cell r="A716" t="str">
            <v>74209</v>
          </cell>
        </row>
        <row r="717">
          <cell r="A717" t="str">
            <v>74300</v>
          </cell>
        </row>
        <row r="718">
          <cell r="A718" t="str">
            <v>74901</v>
          </cell>
        </row>
        <row r="719">
          <cell r="A719" t="str">
            <v>74909</v>
          </cell>
        </row>
        <row r="720">
          <cell r="A720" t="str">
            <v>75000</v>
          </cell>
        </row>
        <row r="721">
          <cell r="A721" t="str">
            <v>77110</v>
          </cell>
        </row>
        <row r="722">
          <cell r="A722" t="str">
            <v>77120</v>
          </cell>
        </row>
        <row r="723">
          <cell r="A723" t="str">
            <v>77210</v>
          </cell>
        </row>
        <row r="724">
          <cell r="A724" t="str">
            <v>77220</v>
          </cell>
        </row>
        <row r="725">
          <cell r="A725" t="str">
            <v>77291</v>
          </cell>
        </row>
        <row r="726">
          <cell r="A726" t="str">
            <v>77292</v>
          </cell>
        </row>
        <row r="727">
          <cell r="A727" t="str">
            <v>77293</v>
          </cell>
        </row>
        <row r="728">
          <cell r="A728" t="str">
            <v>77294</v>
          </cell>
        </row>
        <row r="729">
          <cell r="A729" t="str">
            <v>77295</v>
          </cell>
        </row>
        <row r="730">
          <cell r="A730" t="str">
            <v>77296</v>
          </cell>
        </row>
        <row r="731">
          <cell r="A731" t="str">
            <v>77299</v>
          </cell>
        </row>
        <row r="732">
          <cell r="A732" t="str">
            <v>77310</v>
          </cell>
        </row>
        <row r="733">
          <cell r="A733" t="str">
            <v>77320</v>
          </cell>
        </row>
        <row r="734">
          <cell r="A734" t="str">
            <v>77330</v>
          </cell>
        </row>
        <row r="735">
          <cell r="A735" t="str">
            <v>77340</v>
          </cell>
        </row>
        <row r="736">
          <cell r="A736" t="str">
            <v>77350</v>
          </cell>
        </row>
        <row r="737">
          <cell r="A737" t="str">
            <v>77391</v>
          </cell>
        </row>
        <row r="738">
          <cell r="A738" t="str">
            <v>77392</v>
          </cell>
        </row>
        <row r="739">
          <cell r="A739" t="str">
            <v>77393</v>
          </cell>
        </row>
        <row r="740">
          <cell r="A740" t="str">
            <v>77394</v>
          </cell>
        </row>
        <row r="741">
          <cell r="A741" t="str">
            <v>77399</v>
          </cell>
        </row>
        <row r="742">
          <cell r="A742" t="str">
            <v>77400</v>
          </cell>
        </row>
        <row r="743">
          <cell r="A743" t="str">
            <v>78100</v>
          </cell>
        </row>
        <row r="744">
          <cell r="A744" t="str">
            <v>78200</v>
          </cell>
        </row>
        <row r="745">
          <cell r="A745" t="str">
            <v>78300</v>
          </cell>
        </row>
        <row r="746">
          <cell r="A746" t="str">
            <v>79110</v>
          </cell>
        </row>
        <row r="747">
          <cell r="A747" t="str">
            <v>79120</v>
          </cell>
        </row>
        <row r="748">
          <cell r="A748" t="str">
            <v>79901</v>
          </cell>
        </row>
        <row r="749">
          <cell r="A749" t="str">
            <v>79909</v>
          </cell>
        </row>
        <row r="750">
          <cell r="A750" t="str">
            <v>80100</v>
          </cell>
        </row>
        <row r="751">
          <cell r="A751" t="str">
            <v>80200</v>
          </cell>
        </row>
        <row r="752">
          <cell r="A752" t="str">
            <v>80300</v>
          </cell>
        </row>
        <row r="753">
          <cell r="A753" t="str">
            <v>81100</v>
          </cell>
        </row>
        <row r="754">
          <cell r="A754" t="str">
            <v>81210</v>
          </cell>
        </row>
        <row r="755">
          <cell r="A755" t="str">
            <v>81220</v>
          </cell>
        </row>
        <row r="756">
          <cell r="A756" t="str">
            <v>81290</v>
          </cell>
        </row>
        <row r="757">
          <cell r="A757" t="str">
            <v>81300</v>
          </cell>
        </row>
        <row r="758">
          <cell r="A758" t="str">
            <v>82110</v>
          </cell>
        </row>
        <row r="759">
          <cell r="A759" t="str">
            <v>82190</v>
          </cell>
        </row>
        <row r="760">
          <cell r="A760" t="str">
            <v>82200</v>
          </cell>
        </row>
        <row r="761">
          <cell r="A761" t="str">
            <v>82300</v>
          </cell>
        </row>
        <row r="762">
          <cell r="A762" t="str">
            <v>82910</v>
          </cell>
        </row>
        <row r="763">
          <cell r="A763" t="str">
            <v>82920</v>
          </cell>
        </row>
        <row r="764">
          <cell r="A764" t="str">
            <v>82990</v>
          </cell>
        </row>
        <row r="765">
          <cell r="A765" t="str">
            <v>84111</v>
          </cell>
        </row>
        <row r="766">
          <cell r="A766" t="str">
            <v>84112</v>
          </cell>
        </row>
        <row r="767">
          <cell r="A767" t="str">
            <v>84113</v>
          </cell>
        </row>
        <row r="768">
          <cell r="A768" t="str">
            <v>84114</v>
          </cell>
        </row>
        <row r="769">
          <cell r="A769" t="str">
            <v>84115</v>
          </cell>
        </row>
        <row r="770">
          <cell r="A770" t="str">
            <v>84119</v>
          </cell>
        </row>
        <row r="771">
          <cell r="A771" t="str">
            <v>84120</v>
          </cell>
        </row>
        <row r="772">
          <cell r="A772" t="str">
            <v>84130</v>
          </cell>
        </row>
        <row r="773">
          <cell r="A773" t="str">
            <v>84210</v>
          </cell>
        </row>
        <row r="774">
          <cell r="A774" t="str">
            <v>84220</v>
          </cell>
        </row>
        <row r="775">
          <cell r="A775" t="str">
            <v>84231</v>
          </cell>
        </row>
        <row r="776">
          <cell r="A776" t="str">
            <v>84232</v>
          </cell>
        </row>
        <row r="777">
          <cell r="A777" t="str">
            <v>84239</v>
          </cell>
        </row>
        <row r="778">
          <cell r="A778" t="str">
            <v>84241</v>
          </cell>
        </row>
        <row r="779">
          <cell r="A779" t="str">
            <v>84242</v>
          </cell>
        </row>
        <row r="780">
          <cell r="A780" t="str">
            <v>84249</v>
          </cell>
        </row>
        <row r="781">
          <cell r="A781" t="str">
            <v>84250</v>
          </cell>
        </row>
        <row r="782">
          <cell r="A782" t="str">
            <v>84301</v>
          </cell>
        </row>
        <row r="783">
          <cell r="A783" t="str">
            <v>84302</v>
          </cell>
        </row>
        <row r="784">
          <cell r="A784" t="str">
            <v>84309</v>
          </cell>
        </row>
        <row r="785">
          <cell r="A785" t="str">
            <v>85101</v>
          </cell>
        </row>
        <row r="786">
          <cell r="A786" t="str">
            <v>85102</v>
          </cell>
        </row>
        <row r="787">
          <cell r="A787" t="str">
            <v>85103</v>
          </cell>
        </row>
        <row r="788">
          <cell r="A788" t="str">
            <v>85104</v>
          </cell>
        </row>
        <row r="789">
          <cell r="A789" t="str">
            <v>85105</v>
          </cell>
        </row>
        <row r="790">
          <cell r="A790" t="str">
            <v>85106</v>
          </cell>
        </row>
        <row r="791">
          <cell r="A791" t="str">
            <v>85109</v>
          </cell>
        </row>
        <row r="792">
          <cell r="A792" t="str">
            <v>85201</v>
          </cell>
        </row>
        <row r="793">
          <cell r="A793" t="str">
            <v>85202</v>
          </cell>
        </row>
        <row r="794">
          <cell r="A794" t="str">
            <v>85203</v>
          </cell>
        </row>
        <row r="795">
          <cell r="A795" t="str">
            <v>85204</v>
          </cell>
        </row>
        <row r="796">
          <cell r="A796" t="str">
            <v>85205</v>
          </cell>
        </row>
        <row r="797">
          <cell r="A797" t="str">
            <v>85206</v>
          </cell>
        </row>
        <row r="798">
          <cell r="A798" t="str">
            <v>85207</v>
          </cell>
        </row>
        <row r="799">
          <cell r="A799" t="str">
            <v>85209</v>
          </cell>
        </row>
        <row r="800">
          <cell r="A800" t="str">
            <v>85311</v>
          </cell>
        </row>
        <row r="801">
          <cell r="A801" t="str">
            <v>85312</v>
          </cell>
        </row>
        <row r="802">
          <cell r="A802" t="str">
            <v>85313</v>
          </cell>
        </row>
        <row r="803">
          <cell r="A803" t="str">
            <v>85314</v>
          </cell>
        </row>
        <row r="804">
          <cell r="A804" t="str">
            <v>85319</v>
          </cell>
        </row>
        <row r="805">
          <cell r="A805" t="str">
            <v>85321</v>
          </cell>
        </row>
        <row r="806">
          <cell r="A806" t="str">
            <v>85322</v>
          </cell>
        </row>
        <row r="807">
          <cell r="A807" t="str">
            <v>85323</v>
          </cell>
        </row>
        <row r="808">
          <cell r="A808" t="str">
            <v>85324</v>
          </cell>
        </row>
        <row r="809">
          <cell r="A809" t="str">
            <v>85325</v>
          </cell>
        </row>
        <row r="810">
          <cell r="A810" t="str">
            <v>85326</v>
          </cell>
        </row>
        <row r="811">
          <cell r="A811" t="str">
            <v>85329</v>
          </cell>
        </row>
        <row r="812">
          <cell r="A812" t="str">
            <v>85410</v>
          </cell>
        </row>
        <row r="813">
          <cell r="A813" t="str">
            <v>85421</v>
          </cell>
        </row>
        <row r="814">
          <cell r="A814" t="str">
            <v>85422</v>
          </cell>
        </row>
        <row r="815">
          <cell r="A815" t="str">
            <v>85429</v>
          </cell>
        </row>
        <row r="816">
          <cell r="A816" t="str">
            <v>85510</v>
          </cell>
        </row>
        <row r="817">
          <cell r="A817" t="str">
            <v>85520</v>
          </cell>
        </row>
        <row r="818">
          <cell r="A818" t="str">
            <v>85531</v>
          </cell>
        </row>
        <row r="819">
          <cell r="A819" t="str">
            <v>85532</v>
          </cell>
        </row>
        <row r="820">
          <cell r="A820" t="str">
            <v>85591</v>
          </cell>
        </row>
        <row r="821">
          <cell r="A821" t="str">
            <v>85592</v>
          </cell>
        </row>
        <row r="822">
          <cell r="A822" t="str">
            <v>85593</v>
          </cell>
        </row>
        <row r="823">
          <cell r="A823" t="str">
            <v>85599</v>
          </cell>
        </row>
        <row r="824">
          <cell r="A824" t="str">
            <v>85601</v>
          </cell>
        </row>
        <row r="825">
          <cell r="A825" t="str">
            <v>85609</v>
          </cell>
        </row>
        <row r="826">
          <cell r="A826" t="str">
            <v>86101</v>
          </cell>
        </row>
        <row r="827">
          <cell r="A827" t="str">
            <v>86102</v>
          </cell>
        </row>
        <row r="828">
          <cell r="A828" t="str">
            <v>86103</v>
          </cell>
        </row>
        <row r="829">
          <cell r="A829" t="str">
            <v>86104</v>
          </cell>
        </row>
        <row r="830">
          <cell r="A830" t="str">
            <v>86109</v>
          </cell>
        </row>
        <row r="831">
          <cell r="A831" t="str">
            <v>86210</v>
          </cell>
        </row>
        <row r="832">
          <cell r="A832" t="str">
            <v>86220</v>
          </cell>
        </row>
        <row r="833">
          <cell r="A833" t="str">
            <v>86230</v>
          </cell>
        </row>
        <row r="834">
          <cell r="A834" t="str">
            <v>86901</v>
          </cell>
        </row>
        <row r="835">
          <cell r="A835" t="str">
            <v>86902</v>
          </cell>
        </row>
        <row r="836">
          <cell r="A836" t="str">
            <v>86903</v>
          </cell>
        </row>
        <row r="837">
          <cell r="A837" t="str">
            <v>86904</v>
          </cell>
        </row>
        <row r="838">
          <cell r="A838" t="str">
            <v>86905</v>
          </cell>
        </row>
        <row r="839">
          <cell r="A839" t="str">
            <v>86906</v>
          </cell>
        </row>
        <row r="840">
          <cell r="A840" t="str">
            <v>86907</v>
          </cell>
        </row>
        <row r="841">
          <cell r="A841" t="str">
            <v>86909</v>
          </cell>
        </row>
        <row r="842">
          <cell r="A842" t="str">
            <v>87101</v>
          </cell>
        </row>
        <row r="843">
          <cell r="A843" t="str">
            <v>87109</v>
          </cell>
        </row>
        <row r="844">
          <cell r="A844" t="str">
            <v>87201</v>
          </cell>
        </row>
        <row r="845">
          <cell r="A845" t="str">
            <v>87202</v>
          </cell>
        </row>
        <row r="846">
          <cell r="A846" t="str">
            <v>87203</v>
          </cell>
        </row>
        <row r="847">
          <cell r="A847" t="str">
            <v>87204</v>
          </cell>
        </row>
        <row r="848">
          <cell r="A848" t="str">
            <v>87205</v>
          </cell>
        </row>
        <row r="849">
          <cell r="A849" t="str">
            <v>87209</v>
          </cell>
        </row>
        <row r="850">
          <cell r="A850" t="str">
            <v>87301</v>
          </cell>
        </row>
        <row r="851">
          <cell r="A851" t="str">
            <v>87302</v>
          </cell>
        </row>
        <row r="852">
          <cell r="A852" t="str">
            <v>87303</v>
          </cell>
        </row>
        <row r="853">
          <cell r="A853" t="str">
            <v>87304</v>
          </cell>
        </row>
        <row r="854">
          <cell r="A854" t="str">
            <v>87309</v>
          </cell>
        </row>
        <row r="855">
          <cell r="A855" t="str">
            <v>87901</v>
          </cell>
        </row>
        <row r="856">
          <cell r="A856" t="str">
            <v>87902</v>
          </cell>
        </row>
        <row r="857">
          <cell r="A857" t="str">
            <v>87909</v>
          </cell>
        </row>
        <row r="858">
          <cell r="A858" t="str">
            <v>88101</v>
          </cell>
        </row>
        <row r="859">
          <cell r="A859" t="str">
            <v>88102</v>
          </cell>
        </row>
        <row r="860">
          <cell r="A860" t="str">
            <v>88103</v>
          </cell>
        </row>
        <row r="861">
          <cell r="A861" t="str">
            <v>88104</v>
          </cell>
        </row>
        <row r="862">
          <cell r="A862" t="str">
            <v>88109</v>
          </cell>
        </row>
        <row r="863">
          <cell r="A863" t="str">
            <v>88911</v>
          </cell>
        </row>
        <row r="864">
          <cell r="A864" t="str">
            <v>88912</v>
          </cell>
        </row>
        <row r="865">
          <cell r="A865" t="str">
            <v>88919</v>
          </cell>
        </row>
        <row r="866">
          <cell r="A866" t="str">
            <v>88991</v>
          </cell>
        </row>
        <row r="867">
          <cell r="A867" t="str">
            <v>88992</v>
          </cell>
        </row>
        <row r="868">
          <cell r="A868" t="str">
            <v>88993</v>
          </cell>
        </row>
        <row r="869">
          <cell r="A869" t="str">
            <v>88994</v>
          </cell>
        </row>
        <row r="870">
          <cell r="A870" t="str">
            <v>88995</v>
          </cell>
        </row>
        <row r="871">
          <cell r="A871" t="str">
            <v>88996</v>
          </cell>
        </row>
        <row r="872">
          <cell r="A872" t="str">
            <v>88999</v>
          </cell>
        </row>
        <row r="873">
          <cell r="A873" t="str">
            <v>90011</v>
          </cell>
        </row>
        <row r="874">
          <cell r="A874" t="str">
            <v>90012</v>
          </cell>
        </row>
        <row r="875">
          <cell r="A875" t="str">
            <v>90021</v>
          </cell>
        </row>
        <row r="876">
          <cell r="A876" t="str">
            <v>90022</v>
          </cell>
        </row>
        <row r="877">
          <cell r="A877" t="str">
            <v>90023</v>
          </cell>
        </row>
        <row r="878">
          <cell r="A878" t="str">
            <v>90029</v>
          </cell>
        </row>
        <row r="879">
          <cell r="A879" t="str">
            <v>90031</v>
          </cell>
        </row>
        <row r="880">
          <cell r="A880" t="str">
            <v>90032</v>
          </cell>
        </row>
        <row r="881">
          <cell r="A881" t="str">
            <v>90041</v>
          </cell>
        </row>
        <row r="882">
          <cell r="A882" t="str">
            <v>90042</v>
          </cell>
        </row>
        <row r="883">
          <cell r="A883" t="str">
            <v>91011</v>
          </cell>
        </row>
        <row r="884">
          <cell r="A884" t="str">
            <v>91012</v>
          </cell>
        </row>
        <row r="885">
          <cell r="A885" t="str">
            <v>91020</v>
          </cell>
        </row>
        <row r="886">
          <cell r="A886" t="str">
            <v>91030</v>
          </cell>
        </row>
        <row r="887">
          <cell r="A887" t="str">
            <v>91041</v>
          </cell>
        </row>
        <row r="888">
          <cell r="A888" t="str">
            <v>91042</v>
          </cell>
        </row>
        <row r="889">
          <cell r="A889" t="str">
            <v>92000</v>
          </cell>
        </row>
        <row r="890">
          <cell r="A890" t="str">
            <v>93110</v>
          </cell>
        </row>
        <row r="891">
          <cell r="A891" t="str">
            <v>93121</v>
          </cell>
        </row>
        <row r="892">
          <cell r="A892" t="str">
            <v>93122</v>
          </cell>
        </row>
        <row r="893">
          <cell r="A893" t="str">
            <v>93123</v>
          </cell>
        </row>
        <row r="894">
          <cell r="A894" t="str">
            <v>93124</v>
          </cell>
        </row>
        <row r="895">
          <cell r="A895" t="str">
            <v>93125</v>
          </cell>
        </row>
        <row r="896">
          <cell r="A896" t="str">
            <v>93126</v>
          </cell>
        </row>
        <row r="897">
          <cell r="A897" t="str">
            <v>93127</v>
          </cell>
        </row>
        <row r="898">
          <cell r="A898" t="str">
            <v>93128</v>
          </cell>
        </row>
        <row r="899">
          <cell r="A899" t="str">
            <v>93129</v>
          </cell>
        </row>
        <row r="900">
          <cell r="A900" t="str">
            <v>93130</v>
          </cell>
        </row>
        <row r="901">
          <cell r="A901" t="str">
            <v>93191</v>
          </cell>
        </row>
        <row r="902">
          <cell r="A902" t="str">
            <v>93192</v>
          </cell>
        </row>
        <row r="903">
          <cell r="A903" t="str">
            <v>93199</v>
          </cell>
        </row>
        <row r="904">
          <cell r="A904" t="str">
            <v>93211</v>
          </cell>
        </row>
        <row r="905">
          <cell r="A905" t="str">
            <v>93212</v>
          </cell>
        </row>
        <row r="906">
          <cell r="A906" t="str">
            <v>93291</v>
          </cell>
        </row>
        <row r="907">
          <cell r="A907" t="str">
            <v>93292</v>
          </cell>
        </row>
        <row r="908">
          <cell r="A908" t="str">
            <v>93299</v>
          </cell>
        </row>
        <row r="909">
          <cell r="A909" t="str">
            <v>94110</v>
          </cell>
        </row>
        <row r="910">
          <cell r="A910" t="str">
            <v>94120</v>
          </cell>
        </row>
        <row r="911">
          <cell r="A911" t="str">
            <v>94200</v>
          </cell>
        </row>
        <row r="912">
          <cell r="A912" t="str">
            <v>94910</v>
          </cell>
        </row>
        <row r="913">
          <cell r="A913" t="str">
            <v>94920</v>
          </cell>
        </row>
        <row r="914">
          <cell r="A914" t="str">
            <v>94991</v>
          </cell>
        </row>
        <row r="915">
          <cell r="A915" t="str">
            <v>94992</v>
          </cell>
        </row>
        <row r="916">
          <cell r="A916" t="str">
            <v>94993</v>
          </cell>
        </row>
        <row r="917">
          <cell r="A917" t="str">
            <v>94994</v>
          </cell>
        </row>
        <row r="918">
          <cell r="A918" t="str">
            <v>94995</v>
          </cell>
        </row>
        <row r="919">
          <cell r="A919" t="str">
            <v>94999</v>
          </cell>
        </row>
        <row r="920">
          <cell r="A920" t="str">
            <v>95110</v>
          </cell>
        </row>
        <row r="921">
          <cell r="A921" t="str">
            <v>95120</v>
          </cell>
        </row>
        <row r="922">
          <cell r="A922" t="str">
            <v>95210</v>
          </cell>
        </row>
        <row r="923">
          <cell r="A923" t="str">
            <v>95220</v>
          </cell>
        </row>
        <row r="924">
          <cell r="A924" t="str">
            <v>95230</v>
          </cell>
        </row>
        <row r="925">
          <cell r="A925" t="str">
            <v>95240</v>
          </cell>
        </row>
        <row r="926">
          <cell r="A926" t="str">
            <v>95250</v>
          </cell>
        </row>
        <row r="927">
          <cell r="A927" t="str">
            <v>95290</v>
          </cell>
        </row>
        <row r="928">
          <cell r="A928" t="str">
            <v>96011</v>
          </cell>
        </row>
        <row r="929">
          <cell r="A929" t="str">
            <v>96012</v>
          </cell>
        </row>
        <row r="930">
          <cell r="A930" t="str">
            <v>96021</v>
          </cell>
        </row>
        <row r="931">
          <cell r="A931" t="str">
            <v>96022</v>
          </cell>
        </row>
        <row r="932">
          <cell r="A932" t="str">
            <v>96031</v>
          </cell>
        </row>
        <row r="933">
          <cell r="A933" t="str">
            <v>96032</v>
          </cell>
        </row>
        <row r="934">
          <cell r="A934" t="str">
            <v>96040</v>
          </cell>
        </row>
        <row r="935">
          <cell r="A935" t="str">
            <v>96091</v>
          </cell>
        </row>
        <row r="936">
          <cell r="A936" t="str">
            <v>96092</v>
          </cell>
        </row>
        <row r="937">
          <cell r="A937" t="str">
            <v>96093</v>
          </cell>
        </row>
        <row r="938">
          <cell r="A938" t="str">
            <v>96094</v>
          </cell>
        </row>
        <row r="939">
          <cell r="A939" t="str">
            <v>96095</v>
          </cell>
        </row>
        <row r="940">
          <cell r="A940" t="str">
            <v>96099</v>
          </cell>
        </row>
        <row r="941">
          <cell r="A941" t="str">
            <v>97000</v>
          </cell>
        </row>
        <row r="942">
          <cell r="A942" t="str">
            <v>98100</v>
          </cell>
        </row>
        <row r="943">
          <cell r="A943" t="str">
            <v>98200</v>
          </cell>
        </row>
        <row r="944">
          <cell r="A944" t="str">
            <v>99000</v>
          </cell>
        </row>
      </sheetData>
      <sheetData sheetId="4">
        <row r="2">
          <cell r="A2" t="str">
            <v>0110</v>
          </cell>
        </row>
        <row r="3">
          <cell r="A3" t="str">
            <v>0210</v>
          </cell>
        </row>
        <row r="4">
          <cell r="A4" t="str">
            <v>0310</v>
          </cell>
        </row>
        <row r="5">
          <cell r="A5" t="str">
            <v>1111</v>
          </cell>
        </row>
        <row r="6">
          <cell r="A6" t="str">
            <v>1112</v>
          </cell>
        </row>
        <row r="7">
          <cell r="A7" t="str">
            <v>1113</v>
          </cell>
        </row>
        <row r="8">
          <cell r="A8" t="str">
            <v>1114</v>
          </cell>
        </row>
        <row r="9">
          <cell r="A9" t="str">
            <v>1120</v>
          </cell>
        </row>
        <row r="10">
          <cell r="A10" t="str">
            <v>1211</v>
          </cell>
        </row>
        <row r="11">
          <cell r="A11" t="str">
            <v>1212</v>
          </cell>
        </row>
        <row r="12">
          <cell r="A12" t="str">
            <v>1213</v>
          </cell>
        </row>
        <row r="13">
          <cell r="A13" t="str">
            <v>1219</v>
          </cell>
        </row>
        <row r="14">
          <cell r="A14" t="str">
            <v>1221</v>
          </cell>
        </row>
        <row r="15">
          <cell r="A15" t="str">
            <v>1222</v>
          </cell>
        </row>
        <row r="16">
          <cell r="A16" t="str">
            <v>1223</v>
          </cell>
        </row>
        <row r="17">
          <cell r="A17" t="str">
            <v>1311</v>
          </cell>
        </row>
        <row r="18">
          <cell r="A18" t="str">
            <v>1312</v>
          </cell>
        </row>
        <row r="19">
          <cell r="A19" t="str">
            <v>1321</v>
          </cell>
        </row>
        <row r="20">
          <cell r="A20" t="str">
            <v>1322</v>
          </cell>
        </row>
        <row r="21">
          <cell r="A21" t="str">
            <v>1323</v>
          </cell>
        </row>
        <row r="22">
          <cell r="A22" t="str">
            <v>1324</v>
          </cell>
        </row>
        <row r="23">
          <cell r="A23" t="str">
            <v>1330</v>
          </cell>
        </row>
        <row r="24">
          <cell r="A24" t="str">
            <v>1341</v>
          </cell>
        </row>
        <row r="25">
          <cell r="A25" t="str">
            <v>1342</v>
          </cell>
        </row>
        <row r="26">
          <cell r="A26" t="str">
            <v>1343</v>
          </cell>
        </row>
        <row r="27">
          <cell r="A27" t="str">
            <v>1344</v>
          </cell>
        </row>
        <row r="28">
          <cell r="A28" t="str">
            <v>1345</v>
          </cell>
        </row>
        <row r="29">
          <cell r="A29" t="str">
            <v>1346</v>
          </cell>
        </row>
        <row r="30">
          <cell r="A30" t="str">
            <v>1349</v>
          </cell>
        </row>
        <row r="31">
          <cell r="A31" t="str">
            <v>1411</v>
          </cell>
        </row>
        <row r="32">
          <cell r="A32" t="str">
            <v>1412</v>
          </cell>
        </row>
        <row r="33">
          <cell r="A33" t="str">
            <v>1420</v>
          </cell>
        </row>
        <row r="34">
          <cell r="A34" t="str">
            <v>1431</v>
          </cell>
        </row>
        <row r="35">
          <cell r="A35" t="str">
            <v>1439</v>
          </cell>
        </row>
        <row r="36">
          <cell r="A36" t="str">
            <v>2111</v>
          </cell>
        </row>
        <row r="37">
          <cell r="A37" t="str">
            <v>2112</v>
          </cell>
        </row>
        <row r="38">
          <cell r="A38" t="str">
            <v>2113</v>
          </cell>
        </row>
        <row r="39">
          <cell r="A39" t="str">
            <v>2114</v>
          </cell>
        </row>
        <row r="40">
          <cell r="A40" t="str">
            <v>2120</v>
          </cell>
        </row>
        <row r="41">
          <cell r="A41" t="str">
            <v>2131</v>
          </cell>
        </row>
        <row r="42">
          <cell r="A42" t="str">
            <v>2132</v>
          </cell>
        </row>
        <row r="43">
          <cell r="A43" t="str">
            <v>2133</v>
          </cell>
        </row>
        <row r="44">
          <cell r="A44" t="str">
            <v>2141</v>
          </cell>
        </row>
        <row r="45">
          <cell r="A45" t="str">
            <v>2142</v>
          </cell>
        </row>
        <row r="46">
          <cell r="A46" t="str">
            <v>2143</v>
          </cell>
        </row>
        <row r="47">
          <cell r="A47" t="str">
            <v>2144</v>
          </cell>
        </row>
        <row r="48">
          <cell r="A48" t="str">
            <v>2145</v>
          </cell>
        </row>
        <row r="49">
          <cell r="A49" t="str">
            <v>2146</v>
          </cell>
        </row>
        <row r="50">
          <cell r="A50" t="str">
            <v>2149</v>
          </cell>
        </row>
        <row r="51">
          <cell r="A51" t="str">
            <v>2151</v>
          </cell>
        </row>
        <row r="52">
          <cell r="A52" t="str">
            <v>2152</v>
          </cell>
        </row>
        <row r="53">
          <cell r="A53" t="str">
            <v>2153</v>
          </cell>
        </row>
        <row r="54">
          <cell r="A54" t="str">
            <v>2161</v>
          </cell>
        </row>
        <row r="55">
          <cell r="A55" t="str">
            <v>2162</v>
          </cell>
        </row>
        <row r="56">
          <cell r="A56" t="str">
            <v>2163</v>
          </cell>
        </row>
        <row r="57">
          <cell r="A57" t="str">
            <v>2164</v>
          </cell>
        </row>
        <row r="58">
          <cell r="A58" t="str">
            <v>2165</v>
          </cell>
        </row>
        <row r="59">
          <cell r="A59" t="str">
            <v>2166</v>
          </cell>
        </row>
        <row r="60">
          <cell r="A60" t="str">
            <v>2211</v>
          </cell>
        </row>
        <row r="61">
          <cell r="A61" t="str">
            <v>2212</v>
          </cell>
        </row>
        <row r="62">
          <cell r="A62" t="str">
            <v>2221</v>
          </cell>
        </row>
        <row r="63">
          <cell r="A63" t="str">
            <v>2222</v>
          </cell>
        </row>
        <row r="64">
          <cell r="A64" t="str">
            <v>2230</v>
          </cell>
        </row>
        <row r="65">
          <cell r="A65" t="str">
            <v>2250</v>
          </cell>
        </row>
        <row r="66">
          <cell r="A66" t="str">
            <v>2261</v>
          </cell>
        </row>
        <row r="67">
          <cell r="A67" t="str">
            <v>2262</v>
          </cell>
        </row>
        <row r="68">
          <cell r="A68" t="str">
            <v>2263</v>
          </cell>
        </row>
        <row r="69">
          <cell r="A69" t="str">
            <v>2264</v>
          </cell>
        </row>
        <row r="70">
          <cell r="A70" t="str">
            <v>2265</v>
          </cell>
        </row>
        <row r="71">
          <cell r="A71" t="str">
            <v>2266</v>
          </cell>
        </row>
        <row r="72">
          <cell r="A72" t="str">
            <v>2267</v>
          </cell>
        </row>
        <row r="73">
          <cell r="A73" t="str">
            <v>2269</v>
          </cell>
        </row>
        <row r="74">
          <cell r="A74" t="str">
            <v>2310</v>
          </cell>
        </row>
        <row r="75">
          <cell r="A75" t="str">
            <v>2320</v>
          </cell>
        </row>
        <row r="76">
          <cell r="A76" t="str">
            <v>2330</v>
          </cell>
        </row>
        <row r="77">
          <cell r="A77" t="str">
            <v>2341</v>
          </cell>
        </row>
        <row r="78">
          <cell r="A78" t="str">
            <v>2342</v>
          </cell>
        </row>
        <row r="79">
          <cell r="A79" t="str">
            <v>2351</v>
          </cell>
        </row>
        <row r="80">
          <cell r="A80" t="str">
            <v>2352</v>
          </cell>
        </row>
        <row r="81">
          <cell r="A81" t="str">
            <v>2353</v>
          </cell>
        </row>
        <row r="82">
          <cell r="A82" t="str">
            <v>2354</v>
          </cell>
        </row>
        <row r="83">
          <cell r="A83" t="str">
            <v>2355</v>
          </cell>
        </row>
        <row r="84">
          <cell r="A84" t="str">
            <v>2356</v>
          </cell>
        </row>
        <row r="85">
          <cell r="A85" t="str">
            <v>2359</v>
          </cell>
        </row>
        <row r="86">
          <cell r="A86" t="str">
            <v>2411</v>
          </cell>
        </row>
        <row r="87">
          <cell r="A87" t="str">
            <v>2412</v>
          </cell>
        </row>
        <row r="88">
          <cell r="A88" t="str">
            <v>2413</v>
          </cell>
        </row>
        <row r="89">
          <cell r="A89" t="str">
            <v>2421</v>
          </cell>
        </row>
        <row r="90">
          <cell r="A90" t="str">
            <v>2422</v>
          </cell>
        </row>
        <row r="91">
          <cell r="A91" t="str">
            <v>2423</v>
          </cell>
        </row>
        <row r="92">
          <cell r="A92" t="str">
            <v>2424</v>
          </cell>
        </row>
        <row r="93">
          <cell r="A93" t="str">
            <v>2431</v>
          </cell>
        </row>
        <row r="94">
          <cell r="A94" t="str">
            <v>2432</v>
          </cell>
        </row>
        <row r="95">
          <cell r="A95" t="str">
            <v>2433</v>
          </cell>
        </row>
        <row r="96">
          <cell r="A96" t="str">
            <v>2434</v>
          </cell>
        </row>
        <row r="97">
          <cell r="A97" t="str">
            <v>2511</v>
          </cell>
        </row>
        <row r="98">
          <cell r="A98" t="str">
            <v>2512</v>
          </cell>
        </row>
        <row r="99">
          <cell r="A99" t="str">
            <v>2513</v>
          </cell>
        </row>
        <row r="100">
          <cell r="A100" t="str">
            <v>2514</v>
          </cell>
        </row>
        <row r="101">
          <cell r="A101" t="str">
            <v>2519</v>
          </cell>
        </row>
        <row r="102">
          <cell r="A102" t="str">
            <v>2521</v>
          </cell>
        </row>
        <row r="103">
          <cell r="A103" t="str">
            <v>2522</v>
          </cell>
        </row>
        <row r="104">
          <cell r="A104" t="str">
            <v>2523</v>
          </cell>
        </row>
        <row r="105">
          <cell r="A105" t="str">
            <v>2529</v>
          </cell>
        </row>
        <row r="106">
          <cell r="A106" t="str">
            <v>2611</v>
          </cell>
        </row>
        <row r="107">
          <cell r="A107" t="str">
            <v>2612</v>
          </cell>
        </row>
        <row r="108">
          <cell r="A108" t="str">
            <v>2619</v>
          </cell>
        </row>
        <row r="109">
          <cell r="A109" t="str">
            <v>2621</v>
          </cell>
        </row>
        <row r="110">
          <cell r="A110" t="str">
            <v>2622</v>
          </cell>
        </row>
        <row r="111">
          <cell r="A111" t="str">
            <v>2631</v>
          </cell>
        </row>
        <row r="112">
          <cell r="A112" t="str">
            <v>2632</v>
          </cell>
        </row>
        <row r="113">
          <cell r="A113" t="str">
            <v>2633</v>
          </cell>
        </row>
        <row r="114">
          <cell r="A114" t="str">
            <v>2634</v>
          </cell>
        </row>
        <row r="115">
          <cell r="A115" t="str">
            <v>2635</v>
          </cell>
        </row>
        <row r="116">
          <cell r="A116" t="str">
            <v>2636</v>
          </cell>
        </row>
        <row r="117">
          <cell r="A117" t="str">
            <v>2641</v>
          </cell>
        </row>
        <row r="118">
          <cell r="A118" t="str">
            <v>2642</v>
          </cell>
        </row>
        <row r="119">
          <cell r="A119" t="str">
            <v>2643</v>
          </cell>
        </row>
        <row r="120">
          <cell r="A120" t="str">
            <v>2651</v>
          </cell>
        </row>
        <row r="121">
          <cell r="A121" t="str">
            <v>2652</v>
          </cell>
        </row>
        <row r="122">
          <cell r="A122" t="str">
            <v>2653</v>
          </cell>
        </row>
        <row r="123">
          <cell r="A123" t="str">
            <v>2654</v>
          </cell>
        </row>
        <row r="124">
          <cell r="A124" t="str">
            <v>2655</v>
          </cell>
        </row>
        <row r="125">
          <cell r="A125" t="str">
            <v>2656</v>
          </cell>
        </row>
        <row r="126">
          <cell r="A126" t="str">
            <v>2659</v>
          </cell>
        </row>
        <row r="127">
          <cell r="A127" t="str">
            <v>3111</v>
          </cell>
        </row>
        <row r="128">
          <cell r="A128" t="str">
            <v>3112</v>
          </cell>
        </row>
        <row r="129">
          <cell r="A129" t="str">
            <v>3113</v>
          </cell>
        </row>
        <row r="130">
          <cell r="A130" t="str">
            <v>3114</v>
          </cell>
        </row>
        <row r="131">
          <cell r="A131" t="str">
            <v>3115</v>
          </cell>
        </row>
        <row r="132">
          <cell r="A132" t="str">
            <v>3116</v>
          </cell>
        </row>
        <row r="133">
          <cell r="A133" t="str">
            <v>3117</v>
          </cell>
        </row>
        <row r="134">
          <cell r="A134" t="str">
            <v>3118</v>
          </cell>
        </row>
        <row r="135">
          <cell r="A135" t="str">
            <v>3119</v>
          </cell>
        </row>
        <row r="136">
          <cell r="A136" t="str">
            <v>3121</v>
          </cell>
        </row>
        <row r="137">
          <cell r="A137" t="str">
            <v>3122</v>
          </cell>
        </row>
        <row r="138">
          <cell r="A138" t="str">
            <v>3123</v>
          </cell>
        </row>
        <row r="139">
          <cell r="A139" t="str">
            <v>3131</v>
          </cell>
        </row>
        <row r="140">
          <cell r="A140" t="str">
            <v>3132</v>
          </cell>
        </row>
        <row r="141">
          <cell r="A141" t="str">
            <v>3133</v>
          </cell>
        </row>
        <row r="142">
          <cell r="A142" t="str">
            <v>3134</v>
          </cell>
        </row>
        <row r="143">
          <cell r="A143" t="str">
            <v>3135</v>
          </cell>
        </row>
        <row r="144">
          <cell r="A144" t="str">
            <v>3139</v>
          </cell>
        </row>
        <row r="145">
          <cell r="A145" t="str">
            <v>3141</v>
          </cell>
        </row>
        <row r="146">
          <cell r="A146" t="str">
            <v>3142</v>
          </cell>
        </row>
        <row r="147">
          <cell r="A147" t="str">
            <v>3143</v>
          </cell>
        </row>
        <row r="148">
          <cell r="A148" t="str">
            <v>3151</v>
          </cell>
        </row>
        <row r="149">
          <cell r="A149" t="str">
            <v>3152</v>
          </cell>
        </row>
        <row r="150">
          <cell r="A150" t="str">
            <v>3153</v>
          </cell>
        </row>
        <row r="151">
          <cell r="A151" t="str">
            <v>3154</v>
          </cell>
        </row>
        <row r="152">
          <cell r="A152" t="str">
            <v>3155</v>
          </cell>
        </row>
        <row r="153">
          <cell r="A153" t="str">
            <v>3211</v>
          </cell>
        </row>
        <row r="154">
          <cell r="A154" t="str">
            <v>3212</v>
          </cell>
        </row>
        <row r="155">
          <cell r="A155" t="str">
            <v>3213</v>
          </cell>
        </row>
        <row r="156">
          <cell r="A156" t="str">
            <v>3214</v>
          </cell>
        </row>
        <row r="157">
          <cell r="A157" t="str">
            <v>3221</v>
          </cell>
        </row>
        <row r="158">
          <cell r="A158" t="str">
            <v>3222</v>
          </cell>
        </row>
        <row r="159">
          <cell r="A159" t="str">
            <v>3230</v>
          </cell>
        </row>
        <row r="160">
          <cell r="A160" t="str">
            <v>3240</v>
          </cell>
        </row>
        <row r="161">
          <cell r="A161" t="str">
            <v>3251</v>
          </cell>
        </row>
        <row r="162">
          <cell r="A162" t="str">
            <v>3252</v>
          </cell>
        </row>
        <row r="163">
          <cell r="A163" t="str">
            <v>3253</v>
          </cell>
        </row>
        <row r="164">
          <cell r="A164" t="str">
            <v>3254</v>
          </cell>
        </row>
        <row r="165">
          <cell r="A165" t="str">
            <v>3255</v>
          </cell>
        </row>
        <row r="166">
          <cell r="A166" t="str">
            <v>3256</v>
          </cell>
        </row>
        <row r="167">
          <cell r="A167" t="str">
            <v>3257</v>
          </cell>
        </row>
        <row r="168">
          <cell r="A168" t="str">
            <v>3258</v>
          </cell>
        </row>
        <row r="169">
          <cell r="A169" t="str">
            <v>3259</v>
          </cell>
        </row>
        <row r="170">
          <cell r="A170" t="str">
            <v>3311</v>
          </cell>
        </row>
        <row r="171">
          <cell r="A171" t="str">
            <v>3312</v>
          </cell>
        </row>
        <row r="172">
          <cell r="A172" t="str">
            <v>3313</v>
          </cell>
        </row>
        <row r="173">
          <cell r="A173" t="str">
            <v>3314</v>
          </cell>
        </row>
        <row r="174">
          <cell r="A174" t="str">
            <v>3315</v>
          </cell>
        </row>
        <row r="175">
          <cell r="A175" t="str">
            <v>3321</v>
          </cell>
        </row>
        <row r="176">
          <cell r="A176" t="str">
            <v>3322</v>
          </cell>
        </row>
        <row r="177">
          <cell r="A177" t="str">
            <v>3323</v>
          </cell>
        </row>
        <row r="178">
          <cell r="A178" t="str">
            <v>3324</v>
          </cell>
        </row>
        <row r="179">
          <cell r="A179" t="str">
            <v>3331</v>
          </cell>
        </row>
        <row r="180">
          <cell r="A180" t="str">
            <v>3332</v>
          </cell>
        </row>
        <row r="181">
          <cell r="A181" t="str">
            <v>3333</v>
          </cell>
        </row>
        <row r="182">
          <cell r="A182" t="str">
            <v>3334</v>
          </cell>
        </row>
        <row r="183">
          <cell r="A183" t="str">
            <v>3339</v>
          </cell>
        </row>
        <row r="184">
          <cell r="A184" t="str">
            <v>3341</v>
          </cell>
        </row>
        <row r="185">
          <cell r="A185" t="str">
            <v>3342</v>
          </cell>
        </row>
        <row r="186">
          <cell r="A186" t="str">
            <v>3343</v>
          </cell>
        </row>
        <row r="187">
          <cell r="A187" t="str">
            <v>3344</v>
          </cell>
        </row>
        <row r="188">
          <cell r="A188" t="str">
            <v>3351</v>
          </cell>
        </row>
        <row r="189">
          <cell r="A189" t="str">
            <v>3352</v>
          </cell>
        </row>
        <row r="190">
          <cell r="A190" t="str">
            <v>3353</v>
          </cell>
        </row>
        <row r="191">
          <cell r="A191" t="str">
            <v>3354</v>
          </cell>
        </row>
        <row r="192">
          <cell r="A192" t="str">
            <v>3355</v>
          </cell>
        </row>
        <row r="193">
          <cell r="A193" t="str">
            <v>3359</v>
          </cell>
        </row>
        <row r="194">
          <cell r="A194" t="str">
            <v>3411</v>
          </cell>
        </row>
        <row r="195">
          <cell r="A195" t="str">
            <v>3412</v>
          </cell>
        </row>
        <row r="196">
          <cell r="A196" t="str">
            <v>3413</v>
          </cell>
        </row>
        <row r="197">
          <cell r="A197" t="str">
            <v>3421</v>
          </cell>
        </row>
        <row r="198">
          <cell r="A198" t="str">
            <v>3422</v>
          </cell>
        </row>
        <row r="199">
          <cell r="A199" t="str">
            <v>3423</v>
          </cell>
        </row>
        <row r="200">
          <cell r="A200" t="str">
            <v>3431</v>
          </cell>
        </row>
        <row r="201">
          <cell r="A201" t="str">
            <v>3432</v>
          </cell>
        </row>
        <row r="202">
          <cell r="A202" t="str">
            <v>3433</v>
          </cell>
        </row>
        <row r="203">
          <cell r="A203" t="str">
            <v>3434</v>
          </cell>
        </row>
        <row r="204">
          <cell r="A204" t="str">
            <v>3435</v>
          </cell>
        </row>
        <row r="205">
          <cell r="A205" t="str">
            <v>3511</v>
          </cell>
        </row>
        <row r="206">
          <cell r="A206" t="str">
            <v>3512</v>
          </cell>
        </row>
        <row r="207">
          <cell r="A207" t="str">
            <v>3513</v>
          </cell>
        </row>
        <row r="208">
          <cell r="A208" t="str">
            <v>3514</v>
          </cell>
        </row>
        <row r="209">
          <cell r="A209" t="str">
            <v>3521</v>
          </cell>
        </row>
        <row r="210">
          <cell r="A210" t="str">
            <v>3522</v>
          </cell>
        </row>
        <row r="211">
          <cell r="A211" t="str">
            <v>4110</v>
          </cell>
        </row>
        <row r="212">
          <cell r="A212" t="str">
            <v>4120</v>
          </cell>
        </row>
        <row r="213">
          <cell r="A213" t="str">
            <v>4131</v>
          </cell>
        </row>
        <row r="214">
          <cell r="A214" t="str">
            <v>4132</v>
          </cell>
        </row>
        <row r="215">
          <cell r="A215" t="str">
            <v>4211</v>
          </cell>
        </row>
        <row r="216">
          <cell r="A216" t="str">
            <v>4212</v>
          </cell>
        </row>
        <row r="217">
          <cell r="A217" t="str">
            <v>4213</v>
          </cell>
        </row>
        <row r="218">
          <cell r="A218" t="str">
            <v>4214</v>
          </cell>
        </row>
        <row r="219">
          <cell r="A219" t="str">
            <v>4221</v>
          </cell>
        </row>
        <row r="220">
          <cell r="A220" t="str">
            <v>4222</v>
          </cell>
        </row>
        <row r="221">
          <cell r="A221" t="str">
            <v>4223</v>
          </cell>
        </row>
        <row r="222">
          <cell r="A222" t="str">
            <v>4224</v>
          </cell>
        </row>
        <row r="223">
          <cell r="A223" t="str">
            <v>4225</v>
          </cell>
        </row>
        <row r="224">
          <cell r="A224" t="str">
            <v>4226</v>
          </cell>
        </row>
        <row r="225">
          <cell r="A225" t="str">
            <v>4227</v>
          </cell>
        </row>
        <row r="226">
          <cell r="A226" t="str">
            <v>4229</v>
          </cell>
        </row>
        <row r="227">
          <cell r="A227" t="str">
            <v>4311</v>
          </cell>
        </row>
        <row r="228">
          <cell r="A228" t="str">
            <v>4312</v>
          </cell>
        </row>
        <row r="229">
          <cell r="A229" t="str">
            <v>4313</v>
          </cell>
        </row>
        <row r="230">
          <cell r="A230" t="str">
            <v>4321</v>
          </cell>
        </row>
        <row r="231">
          <cell r="A231" t="str">
            <v>4322</v>
          </cell>
        </row>
        <row r="232">
          <cell r="A232" t="str">
            <v>4323</v>
          </cell>
        </row>
        <row r="233">
          <cell r="A233" t="str">
            <v>4411</v>
          </cell>
        </row>
        <row r="234">
          <cell r="A234" t="str">
            <v>4412</v>
          </cell>
        </row>
        <row r="235">
          <cell r="A235" t="str">
            <v>4413</v>
          </cell>
        </row>
        <row r="236">
          <cell r="A236" t="str">
            <v>4414</v>
          </cell>
        </row>
        <row r="237">
          <cell r="A237" t="str">
            <v>4415</v>
          </cell>
        </row>
        <row r="238">
          <cell r="A238" t="str">
            <v>4416</v>
          </cell>
        </row>
        <row r="239">
          <cell r="A239" t="str">
            <v>4419</v>
          </cell>
        </row>
        <row r="240">
          <cell r="A240" t="str">
            <v>5111</v>
          </cell>
        </row>
        <row r="241">
          <cell r="A241" t="str">
            <v>5112</v>
          </cell>
        </row>
        <row r="242">
          <cell r="A242" t="str">
            <v>5113</v>
          </cell>
        </row>
        <row r="243">
          <cell r="A243" t="str">
            <v>5120</v>
          </cell>
        </row>
        <row r="244">
          <cell r="A244" t="str">
            <v>5131</v>
          </cell>
        </row>
        <row r="245">
          <cell r="A245" t="str">
            <v>5132</v>
          </cell>
        </row>
        <row r="246">
          <cell r="A246" t="str">
            <v>5141</v>
          </cell>
        </row>
        <row r="247">
          <cell r="A247" t="str">
            <v>5142</v>
          </cell>
        </row>
        <row r="248">
          <cell r="A248" t="str">
            <v>5151</v>
          </cell>
        </row>
        <row r="249">
          <cell r="A249" t="str">
            <v>5152</v>
          </cell>
        </row>
        <row r="250">
          <cell r="A250" t="str">
            <v>5153</v>
          </cell>
        </row>
        <row r="251">
          <cell r="A251" t="str">
            <v>5161</v>
          </cell>
        </row>
        <row r="252">
          <cell r="A252" t="str">
            <v>5162</v>
          </cell>
        </row>
        <row r="253">
          <cell r="A253" t="str">
            <v>5163</v>
          </cell>
        </row>
        <row r="254">
          <cell r="A254" t="str">
            <v>5164</v>
          </cell>
        </row>
        <row r="255">
          <cell r="A255" t="str">
            <v>5165</v>
          </cell>
        </row>
        <row r="256">
          <cell r="A256" t="str">
            <v>5169</v>
          </cell>
        </row>
        <row r="257">
          <cell r="A257" t="str">
            <v>5211</v>
          </cell>
        </row>
        <row r="258">
          <cell r="A258" t="str">
            <v>5212</v>
          </cell>
        </row>
        <row r="259">
          <cell r="A259" t="str">
            <v>5221</v>
          </cell>
        </row>
        <row r="260">
          <cell r="A260" t="str">
            <v>5222</v>
          </cell>
        </row>
        <row r="261">
          <cell r="A261" t="str">
            <v>5223</v>
          </cell>
        </row>
        <row r="262">
          <cell r="A262" t="str">
            <v>5230</v>
          </cell>
        </row>
        <row r="263">
          <cell r="A263" t="str">
            <v>5241</v>
          </cell>
        </row>
        <row r="264">
          <cell r="A264" t="str">
            <v>5242</v>
          </cell>
        </row>
        <row r="265">
          <cell r="A265" t="str">
            <v>5243</v>
          </cell>
        </row>
        <row r="266">
          <cell r="A266" t="str">
            <v>5244</v>
          </cell>
        </row>
        <row r="267">
          <cell r="A267" t="str">
            <v>5245</v>
          </cell>
        </row>
        <row r="268">
          <cell r="A268" t="str">
            <v>5246</v>
          </cell>
        </row>
        <row r="269">
          <cell r="A269" t="str">
            <v>5249</v>
          </cell>
        </row>
        <row r="270">
          <cell r="A270" t="str">
            <v>5311</v>
          </cell>
        </row>
        <row r="271">
          <cell r="A271" t="str">
            <v>5312</v>
          </cell>
        </row>
        <row r="272">
          <cell r="A272" t="str">
            <v>5321</v>
          </cell>
        </row>
        <row r="273">
          <cell r="A273" t="str">
            <v>5322</v>
          </cell>
        </row>
        <row r="274">
          <cell r="A274" t="str">
            <v>5329</v>
          </cell>
        </row>
        <row r="275">
          <cell r="A275" t="str">
            <v>5411</v>
          </cell>
        </row>
        <row r="276">
          <cell r="A276" t="str">
            <v>5412</v>
          </cell>
        </row>
        <row r="277">
          <cell r="A277" t="str">
            <v>5413</v>
          </cell>
        </row>
        <row r="278">
          <cell r="A278" t="str">
            <v>5414</v>
          </cell>
        </row>
        <row r="279">
          <cell r="A279" t="str">
            <v>5419</v>
          </cell>
        </row>
        <row r="280">
          <cell r="A280" t="str">
            <v>6111</v>
          </cell>
        </row>
        <row r="281">
          <cell r="A281" t="str">
            <v>6112</v>
          </cell>
        </row>
        <row r="282">
          <cell r="A282" t="str">
            <v>6113</v>
          </cell>
        </row>
        <row r="283">
          <cell r="A283" t="str">
            <v>6114</v>
          </cell>
        </row>
        <row r="284">
          <cell r="A284" t="str">
            <v>6121</v>
          </cell>
        </row>
        <row r="285">
          <cell r="A285" t="str">
            <v>6122</v>
          </cell>
        </row>
        <row r="286">
          <cell r="A286" t="str">
            <v>6123</v>
          </cell>
        </row>
        <row r="287">
          <cell r="A287" t="str">
            <v>6129</v>
          </cell>
        </row>
        <row r="288">
          <cell r="A288" t="str">
            <v>6130</v>
          </cell>
        </row>
        <row r="289">
          <cell r="A289" t="str">
            <v>6210</v>
          </cell>
        </row>
        <row r="290">
          <cell r="A290" t="str">
            <v>6221</v>
          </cell>
        </row>
        <row r="291">
          <cell r="A291" t="str">
            <v>6222</v>
          </cell>
        </row>
        <row r="292">
          <cell r="A292" t="str">
            <v>6223</v>
          </cell>
        </row>
        <row r="293">
          <cell r="A293" t="str">
            <v>6224</v>
          </cell>
        </row>
        <row r="294">
          <cell r="A294" t="str">
            <v>6310</v>
          </cell>
        </row>
        <row r="295">
          <cell r="A295" t="str">
            <v>6320</v>
          </cell>
        </row>
        <row r="296">
          <cell r="A296" t="str">
            <v>6330</v>
          </cell>
        </row>
        <row r="297">
          <cell r="A297" t="str">
            <v>6340</v>
          </cell>
        </row>
        <row r="298">
          <cell r="A298" t="str">
            <v>7111</v>
          </cell>
        </row>
        <row r="299">
          <cell r="A299" t="str">
            <v>7112</v>
          </cell>
        </row>
        <row r="300">
          <cell r="A300" t="str">
            <v>7113</v>
          </cell>
        </row>
        <row r="301">
          <cell r="A301" t="str">
            <v>7114</v>
          </cell>
        </row>
        <row r="302">
          <cell r="A302" t="str">
            <v>7115</v>
          </cell>
        </row>
        <row r="303">
          <cell r="A303" t="str">
            <v>7119</v>
          </cell>
        </row>
        <row r="304">
          <cell r="A304" t="str">
            <v>7121</v>
          </cell>
        </row>
        <row r="305">
          <cell r="A305" t="str">
            <v>7122</v>
          </cell>
        </row>
        <row r="306">
          <cell r="A306" t="str">
            <v>7123</v>
          </cell>
        </row>
        <row r="307">
          <cell r="A307" t="str">
            <v>7124</v>
          </cell>
        </row>
        <row r="308">
          <cell r="A308" t="str">
            <v>7125</v>
          </cell>
        </row>
        <row r="309">
          <cell r="A309" t="str">
            <v>7126</v>
          </cell>
        </row>
        <row r="310">
          <cell r="A310" t="str">
            <v>7127</v>
          </cell>
        </row>
        <row r="311">
          <cell r="A311" t="str">
            <v>7131</v>
          </cell>
        </row>
        <row r="312">
          <cell r="A312" t="str">
            <v>7132</v>
          </cell>
        </row>
        <row r="313">
          <cell r="A313" t="str">
            <v>7133</v>
          </cell>
        </row>
        <row r="314">
          <cell r="A314" t="str">
            <v>7211</v>
          </cell>
        </row>
        <row r="315">
          <cell r="A315" t="str">
            <v>7212</v>
          </cell>
        </row>
        <row r="316">
          <cell r="A316" t="str">
            <v>7213</v>
          </cell>
        </row>
        <row r="317">
          <cell r="A317" t="str">
            <v>7214</v>
          </cell>
        </row>
        <row r="318">
          <cell r="A318" t="str">
            <v>7215</v>
          </cell>
        </row>
        <row r="319">
          <cell r="A319" t="str">
            <v>7221</v>
          </cell>
        </row>
        <row r="320">
          <cell r="A320" t="str">
            <v>7222</v>
          </cell>
        </row>
        <row r="321">
          <cell r="A321" t="str">
            <v>7223</v>
          </cell>
        </row>
        <row r="322">
          <cell r="A322" t="str">
            <v>7224</v>
          </cell>
        </row>
        <row r="323">
          <cell r="A323" t="str">
            <v>7231</v>
          </cell>
        </row>
        <row r="324">
          <cell r="A324" t="str">
            <v>7232</v>
          </cell>
        </row>
        <row r="325">
          <cell r="A325" t="str">
            <v>7233</v>
          </cell>
        </row>
        <row r="326">
          <cell r="A326" t="str">
            <v>7234</v>
          </cell>
        </row>
        <row r="327">
          <cell r="A327" t="str">
            <v>7311</v>
          </cell>
        </row>
        <row r="328">
          <cell r="A328" t="str">
            <v>7312</v>
          </cell>
        </row>
        <row r="329">
          <cell r="A329" t="str">
            <v>7313</v>
          </cell>
        </row>
        <row r="330">
          <cell r="A330" t="str">
            <v>7314</v>
          </cell>
        </row>
        <row r="331">
          <cell r="A331" t="str">
            <v>7315</v>
          </cell>
        </row>
        <row r="332">
          <cell r="A332" t="str">
            <v>7316</v>
          </cell>
        </row>
        <row r="333">
          <cell r="A333" t="str">
            <v>7317</v>
          </cell>
        </row>
        <row r="334">
          <cell r="A334" t="str">
            <v>7318</v>
          </cell>
        </row>
        <row r="335">
          <cell r="A335" t="str">
            <v>7319</v>
          </cell>
        </row>
        <row r="336">
          <cell r="A336" t="str">
            <v>7321</v>
          </cell>
        </row>
        <row r="337">
          <cell r="A337" t="str">
            <v>7322</v>
          </cell>
        </row>
        <row r="338">
          <cell r="A338" t="str">
            <v>7323</v>
          </cell>
        </row>
        <row r="339">
          <cell r="A339" t="str">
            <v>7411</v>
          </cell>
        </row>
        <row r="340">
          <cell r="A340" t="str">
            <v>7412</v>
          </cell>
        </row>
        <row r="341">
          <cell r="A341" t="str">
            <v>7413</v>
          </cell>
        </row>
        <row r="342">
          <cell r="A342" t="str">
            <v>7421</v>
          </cell>
        </row>
        <row r="343">
          <cell r="A343" t="str">
            <v>7422</v>
          </cell>
        </row>
        <row r="344">
          <cell r="A344" t="str">
            <v>7511</v>
          </cell>
        </row>
        <row r="345">
          <cell r="A345" t="str">
            <v>7512</v>
          </cell>
        </row>
        <row r="346">
          <cell r="A346" t="str">
            <v>7513</v>
          </cell>
        </row>
        <row r="347">
          <cell r="A347" t="str">
            <v>7514</v>
          </cell>
        </row>
        <row r="348">
          <cell r="A348" t="str">
            <v>7515</v>
          </cell>
        </row>
        <row r="349">
          <cell r="A349" t="str">
            <v>7516</v>
          </cell>
        </row>
        <row r="350">
          <cell r="A350" t="str">
            <v>7521</v>
          </cell>
        </row>
        <row r="351">
          <cell r="A351" t="str">
            <v>7522</v>
          </cell>
        </row>
        <row r="352">
          <cell r="A352" t="str">
            <v>7523</v>
          </cell>
        </row>
        <row r="353">
          <cell r="A353" t="str">
            <v>7531</v>
          </cell>
        </row>
        <row r="354">
          <cell r="A354" t="str">
            <v>7532</v>
          </cell>
        </row>
        <row r="355">
          <cell r="A355" t="str">
            <v>7533</v>
          </cell>
        </row>
        <row r="356">
          <cell r="A356" t="str">
            <v>7534</v>
          </cell>
        </row>
        <row r="357">
          <cell r="A357" t="str">
            <v>7535</v>
          </cell>
        </row>
        <row r="358">
          <cell r="A358" t="str">
            <v>7536</v>
          </cell>
        </row>
        <row r="359">
          <cell r="A359" t="str">
            <v>7541</v>
          </cell>
        </row>
        <row r="360">
          <cell r="A360" t="str">
            <v>7542</v>
          </cell>
        </row>
        <row r="361">
          <cell r="A361" t="str">
            <v>7543</v>
          </cell>
        </row>
        <row r="362">
          <cell r="A362" t="str">
            <v>7544</v>
          </cell>
        </row>
        <row r="363">
          <cell r="A363" t="str">
            <v>7549</v>
          </cell>
        </row>
        <row r="364">
          <cell r="A364" t="str">
            <v>8111</v>
          </cell>
        </row>
        <row r="365">
          <cell r="A365" t="str">
            <v>8112</v>
          </cell>
        </row>
        <row r="366">
          <cell r="A366" t="str">
            <v>8113</v>
          </cell>
        </row>
        <row r="367">
          <cell r="A367" t="str">
            <v>8114</v>
          </cell>
        </row>
        <row r="368">
          <cell r="A368" t="str">
            <v>8121</v>
          </cell>
        </row>
        <row r="369">
          <cell r="A369" t="str">
            <v>8122</v>
          </cell>
        </row>
        <row r="370">
          <cell r="A370" t="str">
            <v>8131</v>
          </cell>
        </row>
        <row r="371">
          <cell r="A371" t="str">
            <v>8132</v>
          </cell>
        </row>
        <row r="372">
          <cell r="A372" t="str">
            <v>8141</v>
          </cell>
        </row>
        <row r="373">
          <cell r="A373" t="str">
            <v>8142</v>
          </cell>
        </row>
        <row r="374">
          <cell r="A374" t="str">
            <v>8143</v>
          </cell>
        </row>
        <row r="375">
          <cell r="A375" t="str">
            <v>8151</v>
          </cell>
        </row>
        <row r="376">
          <cell r="A376" t="str">
            <v>8152</v>
          </cell>
        </row>
        <row r="377">
          <cell r="A377" t="str">
            <v>8153</v>
          </cell>
        </row>
        <row r="378">
          <cell r="A378" t="str">
            <v>8154</v>
          </cell>
        </row>
        <row r="379">
          <cell r="A379" t="str">
            <v>8155</v>
          </cell>
        </row>
        <row r="380">
          <cell r="A380" t="str">
            <v>8156</v>
          </cell>
        </row>
        <row r="381">
          <cell r="A381" t="str">
            <v>8157</v>
          </cell>
        </row>
        <row r="382">
          <cell r="A382" t="str">
            <v>8159</v>
          </cell>
        </row>
        <row r="383">
          <cell r="A383" t="str">
            <v>8160</v>
          </cell>
        </row>
        <row r="384">
          <cell r="A384" t="str">
            <v>8171</v>
          </cell>
        </row>
        <row r="385">
          <cell r="A385" t="str">
            <v>8172</v>
          </cell>
        </row>
        <row r="386">
          <cell r="A386" t="str">
            <v>8181</v>
          </cell>
        </row>
        <row r="387">
          <cell r="A387" t="str">
            <v>8182</v>
          </cell>
        </row>
        <row r="388">
          <cell r="A388" t="str">
            <v>8183</v>
          </cell>
        </row>
        <row r="389">
          <cell r="A389" t="str">
            <v>8189</v>
          </cell>
        </row>
        <row r="390">
          <cell r="A390" t="str">
            <v>8211</v>
          </cell>
        </row>
        <row r="391">
          <cell r="A391" t="str">
            <v>8212</v>
          </cell>
        </row>
        <row r="392">
          <cell r="A392" t="str">
            <v>8219</v>
          </cell>
        </row>
        <row r="393">
          <cell r="A393" t="str">
            <v>8311</v>
          </cell>
        </row>
        <row r="394">
          <cell r="A394" t="str">
            <v>8312</v>
          </cell>
        </row>
        <row r="395">
          <cell r="A395" t="str">
            <v>8321</v>
          </cell>
        </row>
        <row r="396">
          <cell r="A396" t="str">
            <v>8322</v>
          </cell>
        </row>
        <row r="397">
          <cell r="A397" t="str">
            <v>8331</v>
          </cell>
        </row>
        <row r="398">
          <cell r="A398" t="str">
            <v>8332</v>
          </cell>
        </row>
        <row r="399">
          <cell r="A399" t="str">
            <v>8341</v>
          </cell>
        </row>
        <row r="400">
          <cell r="A400" t="str">
            <v>8342</v>
          </cell>
        </row>
        <row r="401">
          <cell r="A401" t="str">
            <v>8343</v>
          </cell>
        </row>
        <row r="402">
          <cell r="A402" t="str">
            <v>8344</v>
          </cell>
        </row>
        <row r="403">
          <cell r="A403" t="str">
            <v>8350</v>
          </cell>
        </row>
        <row r="404">
          <cell r="A404" t="str">
            <v>9111</v>
          </cell>
        </row>
        <row r="405">
          <cell r="A405" t="str">
            <v>9112</v>
          </cell>
        </row>
        <row r="406">
          <cell r="A406" t="str">
            <v>9121</v>
          </cell>
        </row>
        <row r="407">
          <cell r="A407" t="str">
            <v>9122</v>
          </cell>
        </row>
        <row r="408">
          <cell r="A408" t="str">
            <v>9123</v>
          </cell>
        </row>
        <row r="409">
          <cell r="A409" t="str">
            <v>9129</v>
          </cell>
        </row>
        <row r="410">
          <cell r="A410" t="str">
            <v>9211</v>
          </cell>
        </row>
        <row r="411">
          <cell r="A411" t="str">
            <v>9212</v>
          </cell>
        </row>
        <row r="412">
          <cell r="A412" t="str">
            <v>9213</v>
          </cell>
        </row>
        <row r="413">
          <cell r="A413" t="str">
            <v>9214</v>
          </cell>
        </row>
        <row r="414">
          <cell r="A414" t="str">
            <v>9215</v>
          </cell>
        </row>
        <row r="415">
          <cell r="A415" t="str">
            <v>9216</v>
          </cell>
        </row>
        <row r="416">
          <cell r="A416" t="str">
            <v>9311</v>
          </cell>
        </row>
        <row r="417">
          <cell r="A417" t="str">
            <v>9312</v>
          </cell>
        </row>
        <row r="418">
          <cell r="A418" t="str">
            <v>9313</v>
          </cell>
        </row>
        <row r="419">
          <cell r="A419" t="str">
            <v>9321</v>
          </cell>
        </row>
        <row r="420">
          <cell r="A420" t="str">
            <v>9329</v>
          </cell>
        </row>
        <row r="421">
          <cell r="A421" t="str">
            <v>9331</v>
          </cell>
        </row>
        <row r="422">
          <cell r="A422" t="str">
            <v>9332</v>
          </cell>
        </row>
        <row r="423">
          <cell r="A423" t="str">
            <v>9333</v>
          </cell>
        </row>
        <row r="424">
          <cell r="A424" t="str">
            <v>9334</v>
          </cell>
        </row>
        <row r="425">
          <cell r="A425" t="str">
            <v>9411</v>
          </cell>
        </row>
        <row r="426">
          <cell r="A426" t="str">
            <v>9412</v>
          </cell>
        </row>
        <row r="427">
          <cell r="A427" t="str">
            <v>9510</v>
          </cell>
        </row>
        <row r="428">
          <cell r="A428" t="str">
            <v>9520</v>
          </cell>
        </row>
        <row r="429">
          <cell r="A429" t="str">
            <v>9611</v>
          </cell>
        </row>
        <row r="430">
          <cell r="A430" t="str">
            <v>9612</v>
          </cell>
        </row>
        <row r="431">
          <cell r="A431" t="str">
            <v>9613</v>
          </cell>
        </row>
        <row r="432">
          <cell r="A432" t="str">
            <v>9621</v>
          </cell>
        </row>
        <row r="433">
          <cell r="A433" t="str">
            <v>9622</v>
          </cell>
        </row>
        <row r="434">
          <cell r="A434" t="str">
            <v>9623</v>
          </cell>
        </row>
        <row r="435">
          <cell r="A435" t="str">
            <v>9624</v>
          </cell>
        </row>
        <row r="436">
          <cell r="A436" t="str">
            <v>9629</v>
          </cell>
        </row>
      </sheetData>
      <sheetData sheetId="5">
        <row r="2">
          <cell r="A2">
            <v>0</v>
          </cell>
        </row>
        <row r="3">
          <cell r="A3">
            <v>10</v>
          </cell>
        </row>
        <row r="4">
          <cell r="A4">
            <v>11</v>
          </cell>
        </row>
        <row r="5">
          <cell r="A5">
            <v>12</v>
          </cell>
        </row>
        <row r="6">
          <cell r="A6">
            <v>19</v>
          </cell>
        </row>
        <row r="7">
          <cell r="A7">
            <v>20</v>
          </cell>
        </row>
        <row r="8">
          <cell r="A8">
            <v>21</v>
          </cell>
        </row>
        <row r="9">
          <cell r="A9">
            <v>22</v>
          </cell>
        </row>
        <row r="10">
          <cell r="A10">
            <v>23</v>
          </cell>
        </row>
        <row r="11">
          <cell r="A11">
            <v>24</v>
          </cell>
        </row>
        <row r="12">
          <cell r="A12">
            <v>25</v>
          </cell>
        </row>
        <row r="13">
          <cell r="A13">
            <v>29</v>
          </cell>
        </row>
        <row r="14">
          <cell r="A14">
            <v>30</v>
          </cell>
        </row>
        <row r="15">
          <cell r="A15">
            <v>31</v>
          </cell>
        </row>
        <row r="16">
          <cell r="A16">
            <v>32</v>
          </cell>
        </row>
        <row r="17">
          <cell r="A17">
            <v>33</v>
          </cell>
        </row>
        <row r="18">
          <cell r="A18">
            <v>34</v>
          </cell>
        </row>
        <row r="19">
          <cell r="A19">
            <v>35</v>
          </cell>
        </row>
        <row r="20">
          <cell r="A20">
            <v>39</v>
          </cell>
        </row>
        <row r="21">
          <cell r="A21">
            <v>40</v>
          </cell>
        </row>
        <row r="22">
          <cell r="A22">
            <v>41</v>
          </cell>
        </row>
        <row r="23">
          <cell r="A23">
            <v>42</v>
          </cell>
        </row>
        <row r="24">
          <cell r="A24">
            <v>43</v>
          </cell>
        </row>
        <row r="25">
          <cell r="A25">
            <v>49</v>
          </cell>
        </row>
        <row r="26">
          <cell r="A26">
            <v>50</v>
          </cell>
        </row>
        <row r="27">
          <cell r="A27">
            <v>51</v>
          </cell>
        </row>
        <row r="28">
          <cell r="A28">
            <v>52</v>
          </cell>
        </row>
        <row r="29">
          <cell r="A29">
            <v>53</v>
          </cell>
        </row>
        <row r="30">
          <cell r="A30">
            <v>54</v>
          </cell>
        </row>
        <row r="31">
          <cell r="A31">
            <v>55</v>
          </cell>
        </row>
        <row r="32">
          <cell r="A32">
            <v>59</v>
          </cell>
        </row>
        <row r="33">
          <cell r="A33">
            <v>60</v>
          </cell>
        </row>
        <row r="34">
          <cell r="A34">
            <v>61</v>
          </cell>
        </row>
        <row r="35">
          <cell r="A35">
            <v>62</v>
          </cell>
        </row>
        <row r="36">
          <cell r="A36">
            <v>69</v>
          </cell>
        </row>
        <row r="37">
          <cell r="A37">
            <v>99</v>
          </cell>
        </row>
      </sheetData>
      <sheetData sheetId="6">
        <row r="2">
          <cell r="A2">
            <v>0</v>
          </cell>
        </row>
        <row r="3">
          <cell r="A3">
            <v>10</v>
          </cell>
        </row>
        <row r="4">
          <cell r="A4">
            <v>11</v>
          </cell>
        </row>
        <row r="5">
          <cell r="A5">
            <v>12</v>
          </cell>
        </row>
        <row r="6">
          <cell r="A6">
            <v>13</v>
          </cell>
        </row>
        <row r="7">
          <cell r="A7">
            <v>14</v>
          </cell>
        </row>
        <row r="8">
          <cell r="A8">
            <v>19</v>
          </cell>
        </row>
        <row r="9">
          <cell r="A9">
            <v>20</v>
          </cell>
        </row>
        <row r="10">
          <cell r="A10">
            <v>21</v>
          </cell>
        </row>
        <row r="11">
          <cell r="A11">
            <v>22</v>
          </cell>
        </row>
        <row r="12">
          <cell r="A12">
            <v>23</v>
          </cell>
        </row>
        <row r="13">
          <cell r="A13">
            <v>24</v>
          </cell>
        </row>
        <row r="14">
          <cell r="A14">
            <v>29</v>
          </cell>
        </row>
        <row r="15">
          <cell r="A15">
            <v>30</v>
          </cell>
        </row>
        <row r="16">
          <cell r="A16">
            <v>31</v>
          </cell>
        </row>
        <row r="17">
          <cell r="A17">
            <v>32</v>
          </cell>
        </row>
        <row r="18">
          <cell r="A18">
            <v>33</v>
          </cell>
        </row>
        <row r="19">
          <cell r="A19">
            <v>34</v>
          </cell>
        </row>
        <row r="20">
          <cell r="A20">
            <v>35</v>
          </cell>
        </row>
        <row r="21">
          <cell r="A21">
            <v>39</v>
          </cell>
        </row>
        <row r="22">
          <cell r="A22">
            <v>40</v>
          </cell>
        </row>
        <row r="23">
          <cell r="A23">
            <v>41</v>
          </cell>
        </row>
        <row r="24">
          <cell r="A24">
            <v>42</v>
          </cell>
        </row>
        <row r="25">
          <cell r="A25">
            <v>43</v>
          </cell>
        </row>
        <row r="26">
          <cell r="A26">
            <v>44</v>
          </cell>
        </row>
        <row r="27">
          <cell r="A27">
            <v>45</v>
          </cell>
        </row>
        <row r="28">
          <cell r="A28">
            <v>49</v>
          </cell>
        </row>
        <row r="29">
          <cell r="A29">
            <v>50</v>
          </cell>
        </row>
        <row r="30">
          <cell r="A30">
            <v>51</v>
          </cell>
        </row>
        <row r="31">
          <cell r="A31">
            <v>52</v>
          </cell>
        </row>
        <row r="32">
          <cell r="A32">
            <v>59</v>
          </cell>
        </row>
        <row r="33">
          <cell r="A33">
            <v>60</v>
          </cell>
        </row>
        <row r="34">
          <cell r="A34">
            <v>61</v>
          </cell>
        </row>
        <row r="35">
          <cell r="A35">
            <v>62</v>
          </cell>
        </row>
        <row r="36">
          <cell r="A36">
            <v>63</v>
          </cell>
        </row>
        <row r="37">
          <cell r="A37">
            <v>64</v>
          </cell>
        </row>
        <row r="38">
          <cell r="A38">
            <v>69</v>
          </cell>
        </row>
        <row r="39">
          <cell r="A39">
            <v>70</v>
          </cell>
        </row>
        <row r="40">
          <cell r="A40">
            <v>71</v>
          </cell>
        </row>
        <row r="41">
          <cell r="A41">
            <v>72</v>
          </cell>
        </row>
        <row r="42">
          <cell r="A42">
            <v>73</v>
          </cell>
        </row>
        <row r="43">
          <cell r="A43">
            <v>74</v>
          </cell>
        </row>
        <row r="44">
          <cell r="A44">
            <v>75</v>
          </cell>
        </row>
        <row r="45">
          <cell r="A45">
            <v>79</v>
          </cell>
        </row>
        <row r="46">
          <cell r="A46">
            <v>80</v>
          </cell>
        </row>
        <row r="47">
          <cell r="A47">
            <v>81</v>
          </cell>
        </row>
        <row r="48">
          <cell r="A48">
            <v>82</v>
          </cell>
        </row>
        <row r="49">
          <cell r="A49">
            <v>83</v>
          </cell>
        </row>
        <row r="50">
          <cell r="A50">
            <v>84</v>
          </cell>
        </row>
        <row r="51">
          <cell r="A51">
            <v>85</v>
          </cell>
        </row>
        <row r="52">
          <cell r="A52">
            <v>89</v>
          </cell>
        </row>
        <row r="53">
          <cell r="A53">
            <v>99</v>
          </cell>
        </row>
      </sheetData>
      <sheetData sheetId="7">
        <row r="2">
          <cell r="A2" t="str">
            <v>00.00</v>
          </cell>
        </row>
        <row r="3">
          <cell r="A3" t="str">
            <v>00.01</v>
          </cell>
        </row>
        <row r="4">
          <cell r="A4" t="str">
            <v>00.02</v>
          </cell>
        </row>
        <row r="5">
          <cell r="A5" t="str">
            <v>00.99</v>
          </cell>
        </row>
        <row r="6">
          <cell r="A6" t="str">
            <v>01.00</v>
          </cell>
        </row>
        <row r="7">
          <cell r="A7" t="str">
            <v>01.01</v>
          </cell>
        </row>
        <row r="8">
          <cell r="A8" t="str">
            <v>01.02</v>
          </cell>
        </row>
        <row r="9">
          <cell r="A9" t="str">
            <v>01.03</v>
          </cell>
        </row>
        <row r="10">
          <cell r="A10" t="str">
            <v>01.99</v>
          </cell>
        </row>
        <row r="11">
          <cell r="A11" t="str">
            <v>02.00</v>
          </cell>
        </row>
        <row r="12">
          <cell r="A12" t="str">
            <v>02.01</v>
          </cell>
        </row>
        <row r="13">
          <cell r="A13" t="str">
            <v>02.02</v>
          </cell>
        </row>
        <row r="14">
          <cell r="A14" t="str">
            <v>02.03</v>
          </cell>
        </row>
        <row r="15">
          <cell r="A15" t="str">
            <v>02.04</v>
          </cell>
        </row>
        <row r="16">
          <cell r="A16" t="str">
            <v>02.05</v>
          </cell>
        </row>
        <row r="17">
          <cell r="A17" t="str">
            <v>02.99</v>
          </cell>
        </row>
        <row r="18">
          <cell r="A18" t="str">
            <v>03.00</v>
          </cell>
        </row>
        <row r="19">
          <cell r="A19" t="str">
            <v>03.01</v>
          </cell>
        </row>
        <row r="20">
          <cell r="A20" t="str">
            <v>03.02</v>
          </cell>
        </row>
        <row r="21">
          <cell r="A21" t="str">
            <v>03.03</v>
          </cell>
        </row>
        <row r="22">
          <cell r="A22" t="str">
            <v>03.99</v>
          </cell>
        </row>
        <row r="23">
          <cell r="A23" t="str">
            <v>04.00</v>
          </cell>
        </row>
        <row r="24">
          <cell r="A24" t="str">
            <v>04.01</v>
          </cell>
        </row>
        <row r="25">
          <cell r="A25" t="str">
            <v>04.02</v>
          </cell>
        </row>
        <row r="26">
          <cell r="A26" t="str">
            <v>04.03</v>
          </cell>
        </row>
        <row r="27">
          <cell r="A27" t="str">
            <v>04.99</v>
          </cell>
        </row>
        <row r="28">
          <cell r="A28" t="str">
            <v>05.00</v>
          </cell>
        </row>
        <row r="29">
          <cell r="A29" t="str">
            <v>05.01</v>
          </cell>
        </row>
        <row r="30">
          <cell r="A30" t="str">
            <v>05.02</v>
          </cell>
        </row>
        <row r="31">
          <cell r="A31" t="str">
            <v>05.99</v>
          </cell>
        </row>
        <row r="32">
          <cell r="A32" t="str">
            <v>06.00</v>
          </cell>
        </row>
        <row r="33">
          <cell r="A33" t="str">
            <v>06.01</v>
          </cell>
        </row>
        <row r="34">
          <cell r="A34" t="str">
            <v>06.02</v>
          </cell>
        </row>
        <row r="35">
          <cell r="A35" t="str">
            <v>06.03</v>
          </cell>
        </row>
        <row r="36">
          <cell r="A36" t="str">
            <v>06.04</v>
          </cell>
        </row>
        <row r="37">
          <cell r="A37" t="str">
            <v>06.05</v>
          </cell>
        </row>
        <row r="38">
          <cell r="A38" t="str">
            <v>06.06</v>
          </cell>
        </row>
        <row r="39">
          <cell r="A39" t="str">
            <v>06.07</v>
          </cell>
        </row>
        <row r="40">
          <cell r="A40" t="str">
            <v>06.08</v>
          </cell>
        </row>
        <row r="41">
          <cell r="A41" t="str">
            <v>06.09</v>
          </cell>
        </row>
        <row r="42">
          <cell r="A42" t="str">
            <v>06.10</v>
          </cell>
        </row>
        <row r="43">
          <cell r="A43" t="str">
            <v>06.11</v>
          </cell>
        </row>
        <row r="44">
          <cell r="A44" t="str">
            <v>06.12</v>
          </cell>
        </row>
        <row r="45">
          <cell r="A45" t="str">
            <v>06.13</v>
          </cell>
        </row>
        <row r="46">
          <cell r="A46" t="str">
            <v>06.14</v>
          </cell>
        </row>
        <row r="47">
          <cell r="A47" t="str">
            <v>06.15</v>
          </cell>
        </row>
        <row r="48">
          <cell r="A48" t="str">
            <v>06.99</v>
          </cell>
        </row>
        <row r="49">
          <cell r="A49" t="str">
            <v>07.00</v>
          </cell>
        </row>
        <row r="50">
          <cell r="A50" t="str">
            <v>07.01</v>
          </cell>
        </row>
        <row r="51">
          <cell r="A51" t="str">
            <v>07.02</v>
          </cell>
        </row>
        <row r="52">
          <cell r="A52" t="str">
            <v>07.03</v>
          </cell>
        </row>
        <row r="53">
          <cell r="A53" t="str">
            <v>07.04</v>
          </cell>
        </row>
        <row r="54">
          <cell r="A54" t="str">
            <v>07.05</v>
          </cell>
        </row>
        <row r="55">
          <cell r="A55" t="str">
            <v>07.06</v>
          </cell>
        </row>
        <row r="56">
          <cell r="A56" t="str">
            <v>07.07</v>
          </cell>
        </row>
        <row r="57">
          <cell r="A57" t="str">
            <v>07.08</v>
          </cell>
        </row>
        <row r="58">
          <cell r="A58" t="str">
            <v>07.09</v>
          </cell>
        </row>
        <row r="59">
          <cell r="A59" t="str">
            <v>07.10</v>
          </cell>
        </row>
        <row r="60">
          <cell r="A60" t="str">
            <v>07.11</v>
          </cell>
        </row>
        <row r="61">
          <cell r="A61" t="str">
            <v>07.12</v>
          </cell>
        </row>
        <row r="62">
          <cell r="A62" t="str">
            <v>07.13</v>
          </cell>
        </row>
        <row r="63">
          <cell r="A63" t="str">
            <v>07.14</v>
          </cell>
        </row>
        <row r="64">
          <cell r="A64" t="str">
            <v>07.15</v>
          </cell>
        </row>
        <row r="65">
          <cell r="A65" t="str">
            <v>07.16</v>
          </cell>
        </row>
        <row r="66">
          <cell r="A66" t="str">
            <v>07.17</v>
          </cell>
        </row>
        <row r="67">
          <cell r="A67" t="str">
            <v>07.99</v>
          </cell>
        </row>
        <row r="68">
          <cell r="A68" t="str">
            <v>08.00</v>
          </cell>
        </row>
        <row r="69">
          <cell r="A69" t="str">
            <v>08.01</v>
          </cell>
        </row>
        <row r="70">
          <cell r="A70" t="str">
            <v>08.02</v>
          </cell>
        </row>
        <row r="71">
          <cell r="A71" t="str">
            <v>08.03</v>
          </cell>
        </row>
        <row r="72">
          <cell r="A72" t="str">
            <v>08.04</v>
          </cell>
        </row>
        <row r="73">
          <cell r="A73" t="str">
            <v>08.05</v>
          </cell>
        </row>
        <row r="74">
          <cell r="A74" t="str">
            <v>08.06</v>
          </cell>
        </row>
        <row r="75">
          <cell r="A75" t="str">
            <v>08.07</v>
          </cell>
        </row>
        <row r="76">
          <cell r="A76" t="str">
            <v>08.08</v>
          </cell>
        </row>
        <row r="77">
          <cell r="A77" t="str">
            <v>08.09</v>
          </cell>
        </row>
        <row r="78">
          <cell r="A78" t="str">
            <v>08.10</v>
          </cell>
        </row>
        <row r="79">
          <cell r="A79" t="str">
            <v>08.11</v>
          </cell>
        </row>
        <row r="80">
          <cell r="A80" t="str">
            <v>08.12</v>
          </cell>
        </row>
        <row r="81">
          <cell r="A81" t="str">
            <v>08.13</v>
          </cell>
        </row>
        <row r="82">
          <cell r="A82" t="str">
            <v>08.14</v>
          </cell>
        </row>
        <row r="83">
          <cell r="A83" t="str">
            <v>08.15</v>
          </cell>
        </row>
        <row r="84">
          <cell r="A84" t="str">
            <v>08.99</v>
          </cell>
        </row>
        <row r="85">
          <cell r="A85" t="str">
            <v>09.00</v>
          </cell>
        </row>
        <row r="86">
          <cell r="A86" t="str">
            <v>09.01</v>
          </cell>
        </row>
        <row r="87">
          <cell r="A87" t="str">
            <v>09.02</v>
          </cell>
        </row>
        <row r="88">
          <cell r="A88" t="str">
            <v>09.03</v>
          </cell>
        </row>
        <row r="89">
          <cell r="A89" t="str">
            <v>09.04</v>
          </cell>
        </row>
        <row r="90">
          <cell r="A90" t="str">
            <v>09.99</v>
          </cell>
        </row>
        <row r="91">
          <cell r="A91" t="str">
            <v>10.00</v>
          </cell>
        </row>
        <row r="92">
          <cell r="A92" t="str">
            <v>10.01</v>
          </cell>
        </row>
        <row r="93">
          <cell r="A93" t="str">
            <v>10.02</v>
          </cell>
        </row>
        <row r="94">
          <cell r="A94" t="str">
            <v>10.03</v>
          </cell>
        </row>
        <row r="95">
          <cell r="A95" t="str">
            <v>10.04</v>
          </cell>
        </row>
        <row r="96">
          <cell r="A96" t="str">
            <v>10.05</v>
          </cell>
        </row>
        <row r="97">
          <cell r="A97" t="str">
            <v>10.06</v>
          </cell>
        </row>
        <row r="98">
          <cell r="A98" t="str">
            <v>10.07</v>
          </cell>
        </row>
        <row r="99">
          <cell r="A99" t="str">
            <v>10.08</v>
          </cell>
        </row>
        <row r="100">
          <cell r="A100" t="str">
            <v>10.09</v>
          </cell>
        </row>
        <row r="101">
          <cell r="A101" t="str">
            <v>10.10</v>
          </cell>
        </row>
        <row r="102">
          <cell r="A102" t="str">
            <v>10.11</v>
          </cell>
        </row>
        <row r="103">
          <cell r="A103" t="str">
            <v>10.12</v>
          </cell>
        </row>
        <row r="104">
          <cell r="A104" t="str">
            <v>10.13</v>
          </cell>
        </row>
        <row r="105">
          <cell r="A105" t="str">
            <v>10.14</v>
          </cell>
        </row>
        <row r="106">
          <cell r="A106" t="str">
            <v>10.15</v>
          </cell>
        </row>
        <row r="107">
          <cell r="A107" t="str">
            <v>10.16</v>
          </cell>
        </row>
        <row r="108">
          <cell r="A108" t="str">
            <v>10.17</v>
          </cell>
        </row>
        <row r="109">
          <cell r="A109" t="str">
            <v>10.18</v>
          </cell>
        </row>
        <row r="110">
          <cell r="A110" t="str">
            <v>10.99</v>
          </cell>
        </row>
        <row r="111">
          <cell r="A111" t="str">
            <v>11.00</v>
          </cell>
        </row>
        <row r="112">
          <cell r="A112" t="str">
            <v>11.01</v>
          </cell>
        </row>
        <row r="113">
          <cell r="A113" t="str">
            <v>11.02</v>
          </cell>
        </row>
        <row r="114">
          <cell r="A114" t="str">
            <v>11.03</v>
          </cell>
        </row>
        <row r="115">
          <cell r="A115" t="str">
            <v>11.04</v>
          </cell>
        </row>
        <row r="116">
          <cell r="A116" t="str">
            <v>11.05</v>
          </cell>
        </row>
        <row r="117">
          <cell r="A117" t="str">
            <v>11.06</v>
          </cell>
        </row>
        <row r="118">
          <cell r="A118" t="str">
            <v>11.07</v>
          </cell>
        </row>
        <row r="119">
          <cell r="A119" t="str">
            <v>11.08</v>
          </cell>
        </row>
        <row r="120">
          <cell r="A120" t="str">
            <v>11.09</v>
          </cell>
        </row>
        <row r="121">
          <cell r="A121" t="str">
            <v>11.99</v>
          </cell>
        </row>
        <row r="122">
          <cell r="A122" t="str">
            <v>12.00</v>
          </cell>
        </row>
        <row r="123">
          <cell r="A123" t="str">
            <v>12.01</v>
          </cell>
        </row>
        <row r="124">
          <cell r="A124" t="str">
            <v>12.02</v>
          </cell>
        </row>
        <row r="125">
          <cell r="A125" t="str">
            <v>12.03</v>
          </cell>
        </row>
        <row r="126">
          <cell r="A126" t="str">
            <v>12.04</v>
          </cell>
        </row>
        <row r="127">
          <cell r="A127" t="str">
            <v>12.99</v>
          </cell>
        </row>
        <row r="128">
          <cell r="A128" t="str">
            <v>13.00</v>
          </cell>
        </row>
        <row r="129">
          <cell r="A129" t="str">
            <v>13.01</v>
          </cell>
        </row>
        <row r="130">
          <cell r="A130" t="str">
            <v>13.02</v>
          </cell>
        </row>
        <row r="131">
          <cell r="A131" t="str">
            <v>13.03</v>
          </cell>
        </row>
        <row r="132">
          <cell r="A132" t="str">
            <v>13.04</v>
          </cell>
        </row>
        <row r="133">
          <cell r="A133" t="str">
            <v>13.05</v>
          </cell>
        </row>
        <row r="134">
          <cell r="A134" t="str">
            <v>13.06</v>
          </cell>
        </row>
        <row r="135">
          <cell r="A135" t="str">
            <v>13.07</v>
          </cell>
        </row>
        <row r="136">
          <cell r="A136" t="str">
            <v>13.99</v>
          </cell>
        </row>
        <row r="137">
          <cell r="A137" t="str">
            <v>14.00</v>
          </cell>
        </row>
        <row r="138">
          <cell r="A138" t="str">
            <v>14.01</v>
          </cell>
        </row>
        <row r="139">
          <cell r="A139" t="str">
            <v>14.02</v>
          </cell>
        </row>
        <row r="140">
          <cell r="A140" t="str">
            <v>14.03</v>
          </cell>
        </row>
        <row r="141">
          <cell r="A141" t="str">
            <v>14.04</v>
          </cell>
        </row>
        <row r="142">
          <cell r="A142" t="str">
            <v>14.05</v>
          </cell>
        </row>
        <row r="143">
          <cell r="A143" t="str">
            <v>14.06</v>
          </cell>
        </row>
        <row r="144">
          <cell r="A144" t="str">
            <v>14.07</v>
          </cell>
        </row>
        <row r="145">
          <cell r="A145" t="str">
            <v>14.08</v>
          </cell>
        </row>
        <row r="146">
          <cell r="A146" t="str">
            <v>14.09</v>
          </cell>
        </row>
        <row r="147">
          <cell r="A147" t="str">
            <v>14.10</v>
          </cell>
        </row>
        <row r="148">
          <cell r="A148" t="str">
            <v>14.11</v>
          </cell>
        </row>
        <row r="149">
          <cell r="A149" t="str">
            <v>14.12</v>
          </cell>
        </row>
        <row r="150">
          <cell r="A150" t="str">
            <v>14.99</v>
          </cell>
        </row>
        <row r="151">
          <cell r="A151" t="str">
            <v>15.00</v>
          </cell>
        </row>
        <row r="152">
          <cell r="A152" t="str">
            <v>15.01</v>
          </cell>
        </row>
        <row r="153">
          <cell r="A153" t="str">
            <v>15.02</v>
          </cell>
        </row>
        <row r="154">
          <cell r="A154" t="str">
            <v>15.03</v>
          </cell>
        </row>
        <row r="155">
          <cell r="A155" t="str">
            <v>15.04</v>
          </cell>
        </row>
        <row r="156">
          <cell r="A156" t="str">
            <v>15.05</v>
          </cell>
        </row>
        <row r="157">
          <cell r="A157" t="str">
            <v>15.06</v>
          </cell>
        </row>
        <row r="158">
          <cell r="A158" t="str">
            <v>15.07</v>
          </cell>
        </row>
        <row r="159">
          <cell r="A159" t="str">
            <v>15.08</v>
          </cell>
        </row>
        <row r="160">
          <cell r="A160" t="str">
            <v>15.99</v>
          </cell>
        </row>
        <row r="161">
          <cell r="A161" t="str">
            <v>16.00</v>
          </cell>
        </row>
        <row r="162">
          <cell r="A162" t="str">
            <v>16.01</v>
          </cell>
        </row>
        <row r="163">
          <cell r="A163" t="str">
            <v>16.02</v>
          </cell>
        </row>
        <row r="164">
          <cell r="A164" t="str">
            <v>16.03</v>
          </cell>
        </row>
        <row r="165">
          <cell r="A165" t="str">
            <v>16.99</v>
          </cell>
        </row>
        <row r="166">
          <cell r="A166" t="str">
            <v>17.00</v>
          </cell>
        </row>
        <row r="167">
          <cell r="A167" t="str">
            <v>17.01</v>
          </cell>
        </row>
        <row r="168">
          <cell r="A168" t="str">
            <v>17.02</v>
          </cell>
        </row>
        <row r="169">
          <cell r="A169" t="str">
            <v>17.03</v>
          </cell>
        </row>
        <row r="170">
          <cell r="A170" t="str">
            <v>17.04</v>
          </cell>
        </row>
        <row r="171">
          <cell r="A171" t="str">
            <v>17.05</v>
          </cell>
        </row>
        <row r="172">
          <cell r="A172" t="str">
            <v>17.06</v>
          </cell>
        </row>
        <row r="173">
          <cell r="A173" t="str">
            <v>17.07</v>
          </cell>
        </row>
        <row r="174">
          <cell r="A174" t="str">
            <v>17.08</v>
          </cell>
        </row>
        <row r="175">
          <cell r="A175" t="str">
            <v>17.99</v>
          </cell>
        </row>
        <row r="176">
          <cell r="A176" t="str">
            <v>18.00</v>
          </cell>
        </row>
        <row r="177">
          <cell r="A177" t="str">
            <v>18.01</v>
          </cell>
        </row>
        <row r="178">
          <cell r="A178" t="str">
            <v>18.02</v>
          </cell>
        </row>
        <row r="179">
          <cell r="A179" t="str">
            <v>18.03</v>
          </cell>
        </row>
        <row r="180">
          <cell r="A180" t="str">
            <v>18.04</v>
          </cell>
        </row>
        <row r="181">
          <cell r="A181" t="str">
            <v>18.05</v>
          </cell>
        </row>
        <row r="182">
          <cell r="A182" t="str">
            <v>18.06</v>
          </cell>
        </row>
        <row r="183">
          <cell r="A183" t="str">
            <v>18.99</v>
          </cell>
        </row>
        <row r="184">
          <cell r="A184" t="str">
            <v>19.00</v>
          </cell>
        </row>
        <row r="185">
          <cell r="A185" t="str">
            <v>19.01</v>
          </cell>
        </row>
        <row r="186">
          <cell r="A186" t="str">
            <v>19.02</v>
          </cell>
        </row>
        <row r="187">
          <cell r="A187" t="str">
            <v>19.03</v>
          </cell>
        </row>
        <row r="188">
          <cell r="A188" t="str">
            <v>19.99</v>
          </cell>
        </row>
        <row r="189">
          <cell r="A189" t="str">
            <v>20.00</v>
          </cell>
        </row>
        <row r="190">
          <cell r="A190" t="str">
            <v>20.01</v>
          </cell>
        </row>
        <row r="191">
          <cell r="A191" t="str">
            <v>20.02</v>
          </cell>
        </row>
        <row r="192">
          <cell r="A192" t="str">
            <v>20.03</v>
          </cell>
        </row>
        <row r="193">
          <cell r="A193" t="str">
            <v>20.99</v>
          </cell>
        </row>
        <row r="194">
          <cell r="A194" t="str">
            <v>99.00</v>
          </cell>
        </row>
      </sheetData>
      <sheetData sheetId="8">
        <row r="2">
          <cell r="A2">
            <v>0</v>
          </cell>
        </row>
        <row r="3">
          <cell r="A3">
            <v>10</v>
          </cell>
        </row>
        <row r="4">
          <cell r="A4">
            <v>11</v>
          </cell>
        </row>
        <row r="5">
          <cell r="A5">
            <v>12</v>
          </cell>
        </row>
        <row r="6">
          <cell r="A6">
            <v>13</v>
          </cell>
        </row>
        <row r="7">
          <cell r="A7">
            <v>14</v>
          </cell>
        </row>
        <row r="8">
          <cell r="A8">
            <v>15</v>
          </cell>
        </row>
        <row r="9">
          <cell r="A9">
            <v>16</v>
          </cell>
        </row>
        <row r="10">
          <cell r="A10">
            <v>17</v>
          </cell>
        </row>
        <row r="11">
          <cell r="A11">
            <v>19</v>
          </cell>
        </row>
        <row r="12">
          <cell r="A12">
            <v>20</v>
          </cell>
        </row>
        <row r="13">
          <cell r="A13">
            <v>21</v>
          </cell>
        </row>
        <row r="14">
          <cell r="A14">
            <v>22</v>
          </cell>
        </row>
        <row r="15">
          <cell r="A15">
            <v>23</v>
          </cell>
        </row>
        <row r="16">
          <cell r="A16">
            <v>29</v>
          </cell>
        </row>
        <row r="17">
          <cell r="A17">
            <v>30</v>
          </cell>
        </row>
        <row r="18">
          <cell r="A18">
            <v>31</v>
          </cell>
        </row>
        <row r="19">
          <cell r="A19">
            <v>32</v>
          </cell>
        </row>
        <row r="20">
          <cell r="A20">
            <v>39</v>
          </cell>
        </row>
        <row r="21">
          <cell r="A21">
            <v>40</v>
          </cell>
        </row>
        <row r="22">
          <cell r="A22">
            <v>41</v>
          </cell>
        </row>
        <row r="23">
          <cell r="A23">
            <v>42</v>
          </cell>
        </row>
        <row r="24">
          <cell r="A24">
            <v>43</v>
          </cell>
        </row>
        <row r="25">
          <cell r="A25">
            <v>44</v>
          </cell>
        </row>
        <row r="26">
          <cell r="A26">
            <v>45</v>
          </cell>
        </row>
        <row r="27">
          <cell r="A27">
            <v>49</v>
          </cell>
        </row>
        <row r="28">
          <cell r="A28">
            <v>50</v>
          </cell>
        </row>
        <row r="29">
          <cell r="A29">
            <v>51</v>
          </cell>
        </row>
        <row r="30">
          <cell r="A30">
            <v>52</v>
          </cell>
        </row>
        <row r="31">
          <cell r="A31">
            <v>53</v>
          </cell>
        </row>
        <row r="32">
          <cell r="A32">
            <v>59</v>
          </cell>
        </row>
        <row r="33">
          <cell r="A33">
            <v>60</v>
          </cell>
        </row>
        <row r="34">
          <cell r="A34">
            <v>61</v>
          </cell>
        </row>
        <row r="35">
          <cell r="A35">
            <v>62</v>
          </cell>
        </row>
        <row r="36">
          <cell r="A36">
            <v>63</v>
          </cell>
        </row>
        <row r="37">
          <cell r="A37">
            <v>64</v>
          </cell>
        </row>
        <row r="38">
          <cell r="A38">
            <v>69</v>
          </cell>
        </row>
        <row r="39">
          <cell r="A39">
            <v>70</v>
          </cell>
        </row>
        <row r="40">
          <cell r="A40">
            <v>71</v>
          </cell>
        </row>
        <row r="41">
          <cell r="A41">
            <v>72</v>
          </cell>
        </row>
        <row r="42">
          <cell r="A42">
            <v>73</v>
          </cell>
        </row>
        <row r="43">
          <cell r="A43">
            <v>79</v>
          </cell>
        </row>
        <row r="44">
          <cell r="A44">
            <v>80</v>
          </cell>
        </row>
        <row r="45">
          <cell r="A45">
            <v>81</v>
          </cell>
        </row>
        <row r="46">
          <cell r="A46">
            <v>82</v>
          </cell>
        </row>
        <row r="47">
          <cell r="A47">
            <v>83</v>
          </cell>
        </row>
        <row r="48">
          <cell r="A48">
            <v>89</v>
          </cell>
        </row>
        <row r="49">
          <cell r="A49">
            <v>99</v>
          </cell>
        </row>
      </sheetData>
      <sheetData sheetId="9">
        <row r="2">
          <cell r="A2">
            <v>0</v>
          </cell>
        </row>
        <row r="3">
          <cell r="A3">
            <v>10</v>
          </cell>
        </row>
        <row r="4">
          <cell r="A4">
            <v>11</v>
          </cell>
        </row>
        <row r="5">
          <cell r="A5">
            <v>12</v>
          </cell>
        </row>
        <row r="6">
          <cell r="A6">
            <v>13</v>
          </cell>
        </row>
        <row r="7">
          <cell r="A7">
            <v>19</v>
          </cell>
        </row>
        <row r="8">
          <cell r="A8">
            <v>20</v>
          </cell>
        </row>
        <row r="9">
          <cell r="A9">
            <v>21</v>
          </cell>
        </row>
        <row r="10">
          <cell r="A10">
            <v>22</v>
          </cell>
        </row>
        <row r="11">
          <cell r="A11">
            <v>29</v>
          </cell>
        </row>
        <row r="12">
          <cell r="A12">
            <v>30</v>
          </cell>
        </row>
        <row r="13">
          <cell r="A13">
            <v>31</v>
          </cell>
        </row>
        <row r="14">
          <cell r="A14">
            <v>32</v>
          </cell>
        </row>
        <row r="15">
          <cell r="A15">
            <v>39</v>
          </cell>
        </row>
        <row r="16">
          <cell r="A16">
            <v>40</v>
          </cell>
        </row>
        <row r="17">
          <cell r="A17">
            <v>41</v>
          </cell>
        </row>
        <row r="18">
          <cell r="A18">
            <v>50</v>
          </cell>
        </row>
        <row r="19">
          <cell r="A19">
            <v>51</v>
          </cell>
        </row>
        <row r="20">
          <cell r="A20">
            <v>52</v>
          </cell>
        </row>
        <row r="21">
          <cell r="A21">
            <v>53</v>
          </cell>
        </row>
        <row r="22">
          <cell r="A22">
            <v>54</v>
          </cell>
        </row>
        <row r="23">
          <cell r="A23">
            <v>59</v>
          </cell>
        </row>
        <row r="24">
          <cell r="A24">
            <v>60</v>
          </cell>
        </row>
        <row r="25">
          <cell r="A25">
            <v>61</v>
          </cell>
        </row>
        <row r="26">
          <cell r="A26">
            <v>62</v>
          </cell>
        </row>
        <row r="27">
          <cell r="A27">
            <v>63</v>
          </cell>
        </row>
        <row r="28">
          <cell r="A28">
            <v>69</v>
          </cell>
        </row>
        <row r="29">
          <cell r="A29">
            <v>70</v>
          </cell>
        </row>
        <row r="30">
          <cell r="A30">
            <v>71</v>
          </cell>
        </row>
        <row r="31">
          <cell r="A31">
            <v>72</v>
          </cell>
        </row>
        <row r="32">
          <cell r="A32">
            <v>79</v>
          </cell>
        </row>
        <row r="33">
          <cell r="A33">
            <v>80</v>
          </cell>
        </row>
        <row r="34">
          <cell r="A34">
            <v>81</v>
          </cell>
        </row>
        <row r="35">
          <cell r="A35">
            <v>82</v>
          </cell>
        </row>
        <row r="36">
          <cell r="A36">
            <v>89</v>
          </cell>
        </row>
        <row r="37">
          <cell r="A37">
            <v>90</v>
          </cell>
        </row>
        <row r="38">
          <cell r="A38">
            <v>91</v>
          </cell>
        </row>
        <row r="39">
          <cell r="A39">
            <v>92</v>
          </cell>
        </row>
        <row r="40">
          <cell r="A40">
            <v>99</v>
          </cell>
        </row>
        <row r="41">
          <cell r="A41">
            <v>100</v>
          </cell>
        </row>
        <row r="42">
          <cell r="A42">
            <v>101</v>
          </cell>
        </row>
        <row r="43">
          <cell r="A43">
            <v>102</v>
          </cell>
        </row>
        <row r="44">
          <cell r="A44">
            <v>103</v>
          </cell>
        </row>
        <row r="45">
          <cell r="A45">
            <v>109</v>
          </cell>
        </row>
        <row r="46">
          <cell r="A46">
            <v>110</v>
          </cell>
        </row>
        <row r="47">
          <cell r="A47">
            <v>111</v>
          </cell>
        </row>
        <row r="48">
          <cell r="A48">
            <v>112</v>
          </cell>
        </row>
        <row r="49">
          <cell r="A49">
            <v>119</v>
          </cell>
        </row>
        <row r="50">
          <cell r="A50">
            <v>120</v>
          </cell>
        </row>
        <row r="51">
          <cell r="A51">
            <v>999</v>
          </cell>
        </row>
      </sheetData>
      <sheetData sheetId="10">
        <row r="2">
          <cell r="A2">
            <v>0</v>
          </cell>
        </row>
        <row r="3">
          <cell r="A3">
            <v>10</v>
          </cell>
        </row>
        <row r="4">
          <cell r="A4">
            <v>11</v>
          </cell>
        </row>
        <row r="5">
          <cell r="A5">
            <v>12</v>
          </cell>
        </row>
        <row r="6">
          <cell r="A6">
            <v>13</v>
          </cell>
        </row>
        <row r="7">
          <cell r="A7">
            <v>14</v>
          </cell>
        </row>
        <row r="8">
          <cell r="A8">
            <v>15</v>
          </cell>
        </row>
        <row r="9">
          <cell r="A9">
            <v>18</v>
          </cell>
        </row>
        <row r="10">
          <cell r="A10">
            <v>19</v>
          </cell>
        </row>
        <row r="11">
          <cell r="A11">
            <v>20</v>
          </cell>
        </row>
        <row r="12">
          <cell r="A12">
            <v>21</v>
          </cell>
        </row>
        <row r="13">
          <cell r="A13">
            <v>29</v>
          </cell>
        </row>
        <row r="14">
          <cell r="A14">
            <v>30</v>
          </cell>
        </row>
        <row r="15">
          <cell r="A15">
            <v>31</v>
          </cell>
        </row>
        <row r="16">
          <cell r="A16">
            <v>39</v>
          </cell>
        </row>
        <row r="17">
          <cell r="A17">
            <v>40</v>
          </cell>
        </row>
        <row r="18">
          <cell r="A18">
            <v>41</v>
          </cell>
        </row>
        <row r="19">
          <cell r="A19">
            <v>42</v>
          </cell>
        </row>
        <row r="20">
          <cell r="A20">
            <v>43</v>
          </cell>
        </row>
        <row r="21">
          <cell r="A21">
            <v>48</v>
          </cell>
        </row>
        <row r="22">
          <cell r="A22">
            <v>49</v>
          </cell>
        </row>
        <row r="23">
          <cell r="A23">
            <v>50</v>
          </cell>
        </row>
        <row r="24">
          <cell r="A24">
            <v>51</v>
          </cell>
        </row>
        <row r="25">
          <cell r="A25">
            <v>52</v>
          </cell>
        </row>
        <row r="26">
          <cell r="A26">
            <v>53</v>
          </cell>
        </row>
        <row r="27">
          <cell r="A27">
            <v>54</v>
          </cell>
        </row>
        <row r="28">
          <cell r="A28">
            <v>55</v>
          </cell>
        </row>
        <row r="29">
          <cell r="A29">
            <v>58</v>
          </cell>
        </row>
        <row r="30">
          <cell r="A30">
            <v>59</v>
          </cell>
        </row>
        <row r="31">
          <cell r="A31">
            <v>60</v>
          </cell>
        </row>
        <row r="32">
          <cell r="A32">
            <v>61</v>
          </cell>
        </row>
        <row r="33">
          <cell r="A33">
            <v>62</v>
          </cell>
        </row>
        <row r="34">
          <cell r="A34">
            <v>63</v>
          </cell>
        </row>
        <row r="35">
          <cell r="A35">
            <v>64</v>
          </cell>
        </row>
        <row r="36">
          <cell r="A36">
            <v>65</v>
          </cell>
        </row>
        <row r="37">
          <cell r="A37">
            <v>68</v>
          </cell>
        </row>
        <row r="38">
          <cell r="A38">
            <v>69</v>
          </cell>
        </row>
        <row r="39">
          <cell r="A39">
            <v>70</v>
          </cell>
        </row>
        <row r="40">
          <cell r="A40">
            <v>71</v>
          </cell>
        </row>
        <row r="41">
          <cell r="A41">
            <v>78</v>
          </cell>
        </row>
        <row r="42">
          <cell r="A42">
            <v>99</v>
          </cell>
        </row>
      </sheetData>
      <sheetData sheetId="11"/>
      <sheetData sheetId="12"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abSelected="1" zoomScaleNormal="100" workbookViewId="0">
      <selection sqref="A1:G1"/>
    </sheetView>
  </sheetViews>
  <sheetFormatPr defaultColWidth="9.109375" defaultRowHeight="13.2" x14ac:dyDescent="0.25"/>
  <cols>
    <col min="1" max="6" width="12.44140625" customWidth="1"/>
    <col min="7" max="7" width="20.109375" customWidth="1"/>
    <col min="8" max="256" width="11.44140625" customWidth="1"/>
  </cols>
  <sheetData>
    <row r="1" spans="1:7" ht="25.5" customHeight="1" x14ac:dyDescent="0.25">
      <c r="A1" s="877" t="s">
        <v>883</v>
      </c>
      <c r="B1" s="877"/>
      <c r="C1" s="877"/>
      <c r="D1" s="877"/>
      <c r="E1" s="877"/>
      <c r="F1" s="877"/>
      <c r="G1" s="877"/>
    </row>
    <row r="2" spans="1:7" ht="30.75" customHeight="1" x14ac:dyDescent="0.25">
      <c r="A2" s="876" t="str">
        <f>'B1 - B4'!A1:K1</f>
        <v>Tableau B1: Distribution des suites des accidents du travail (lieu et chemin du travail), selon la situation du dossier - 2011</v>
      </c>
      <c r="B2" s="876"/>
      <c r="C2" s="876"/>
      <c r="D2" s="876"/>
      <c r="E2" s="876"/>
      <c r="F2" s="876"/>
      <c r="G2" s="876"/>
    </row>
    <row r="3" spans="1:7" ht="25.5" customHeight="1" x14ac:dyDescent="0.25">
      <c r="A3" s="876" t="str">
        <f>'B1 - B4'!A13:K13</f>
        <v>Tableau B2: Distribution des suites des accidents sur le lieu du travail, selon la situation du dossier - 2011</v>
      </c>
      <c r="B3" s="876"/>
      <c r="C3" s="876"/>
      <c r="D3" s="876"/>
      <c r="E3" s="876"/>
      <c r="F3" s="876"/>
      <c r="G3" s="876"/>
    </row>
    <row r="4" spans="1:7" ht="30" customHeight="1" x14ac:dyDescent="0.25">
      <c r="A4" s="876" t="str">
        <f>'B1 - B4'!A25:K25</f>
        <v>Tableau B3: Distribution des suites des accidents sur le chemin du travail, selon la situation du dossier - 2011</v>
      </c>
      <c r="B4" s="876"/>
      <c r="C4" s="876"/>
      <c r="D4" s="876"/>
      <c r="E4" s="876"/>
      <c r="F4" s="876"/>
      <c r="G4" s="876"/>
    </row>
    <row r="5" spans="1:7" ht="32.25" customHeight="1" x14ac:dyDescent="0.25">
      <c r="A5" s="876" t="str">
        <f>'B1 - B4'!A37:G37</f>
        <v>Tableau B4: Distribution des suites des accidents survenus en dehors des fonctions, causé par un tiers du fait des fonctions exercées par la victime, selon la situation du dossier - 2011</v>
      </c>
      <c r="B5" s="876"/>
      <c r="C5" s="876"/>
      <c r="D5" s="876"/>
      <c r="E5" s="876"/>
      <c r="F5" s="876"/>
      <c r="G5" s="876"/>
    </row>
    <row r="6" spans="1:7" ht="39" customHeight="1" x14ac:dyDescent="0.25">
      <c r="A6" s="876" t="s">
        <v>916</v>
      </c>
      <c r="B6" s="876"/>
      <c r="C6" s="876"/>
      <c r="D6" s="876"/>
      <c r="E6" s="876"/>
      <c r="F6" s="876"/>
      <c r="G6" s="876"/>
    </row>
    <row r="7" spans="1:7" ht="31.5" customHeight="1" x14ac:dyDescent="0.25">
      <c r="A7" s="877" t="s">
        <v>884</v>
      </c>
      <c r="B7" s="877"/>
      <c r="C7" s="877"/>
      <c r="D7" s="877"/>
      <c r="E7" s="877"/>
      <c r="F7" s="877"/>
      <c r="G7" s="877"/>
    </row>
    <row r="8" spans="1:7" ht="23.25" customHeight="1" x14ac:dyDescent="0.25">
      <c r="A8" s="876" t="str">
        <f>'B6'!A1:K1</f>
        <v>Tableau B6: Distribution des accidents du travail selon la nature de la blessure - 2007 à 2011</v>
      </c>
      <c r="B8" s="876"/>
      <c r="C8" s="876"/>
      <c r="D8" s="876"/>
      <c r="E8" s="876"/>
      <c r="F8" s="876"/>
      <c r="G8" s="876"/>
    </row>
    <row r="9" spans="1:7" ht="30" customHeight="1" x14ac:dyDescent="0.25">
      <c r="A9" s="876" t="str">
        <f>'B7'!A1:L1</f>
        <v>Tableau B7: Distribution des accidents du travail selon la nature de la blessure et les suites de l'accident - 2011</v>
      </c>
      <c r="B9" s="876"/>
      <c r="C9" s="876"/>
      <c r="D9" s="876"/>
      <c r="E9" s="876"/>
      <c r="F9" s="876"/>
      <c r="G9" s="876"/>
    </row>
    <row r="10" spans="1:7" ht="23.25" customHeight="1" x14ac:dyDescent="0.25">
      <c r="A10" s="876" t="str">
        <f>'B8'!A1:K1</f>
        <v>Tableau B8: Distribution des accidents du travail selon la localisation de la blessure - 2007 à 2011</v>
      </c>
      <c r="B10" s="876"/>
      <c r="C10" s="876"/>
      <c r="D10" s="876"/>
      <c r="E10" s="876"/>
      <c r="F10" s="876"/>
      <c r="G10" s="876"/>
    </row>
    <row r="11" spans="1:7" ht="28.5" customHeight="1" x14ac:dyDescent="0.25">
      <c r="A11" s="876" t="str">
        <f>'B9'!A1:L1</f>
        <v>Tableau B9: Distribution des accidents du travail selon la localisation de la blessure et les suites de l'accident - 2011</v>
      </c>
      <c r="B11" s="876"/>
      <c r="C11" s="876"/>
      <c r="D11" s="876"/>
      <c r="E11" s="876"/>
      <c r="F11" s="876"/>
      <c r="G11" s="876"/>
    </row>
    <row r="12" spans="1:7" ht="30" customHeight="1" x14ac:dyDescent="0.25">
      <c r="A12" s="876" t="str">
        <f>'B10-12'!A1:J1</f>
        <v>Tableau B10: Distribution des accidents du travail selon le genre de la victime et les suites de l'accident - 2011</v>
      </c>
      <c r="B12" s="876"/>
      <c r="C12" s="876"/>
      <c r="D12" s="876"/>
      <c r="E12" s="876"/>
      <c r="F12" s="876"/>
      <c r="G12" s="876"/>
    </row>
    <row r="13" spans="1:7" ht="30" customHeight="1" x14ac:dyDescent="0.25">
      <c r="A13" s="876" t="str">
        <f>'B10-12'!A15:J15</f>
        <v>Tableau B11: Distribution des accidents du travail selon l'âge de la victime - 2007 à 2011</v>
      </c>
      <c r="B13" s="876"/>
      <c r="C13" s="876"/>
      <c r="D13" s="876"/>
      <c r="E13" s="876"/>
      <c r="F13" s="876"/>
      <c r="G13" s="876"/>
    </row>
    <row r="14" spans="1:7" ht="30" customHeight="1" x14ac:dyDescent="0.25">
      <c r="A14" s="876" t="str">
        <f>'B10-12'!A29:J29</f>
        <v>Tableau B12: Distribution des accidents du travail selon l'âge de la victime et les suites de l'accident - 2011</v>
      </c>
      <c r="B14" s="876"/>
      <c r="C14" s="876"/>
      <c r="D14" s="876"/>
      <c r="E14" s="876"/>
      <c r="F14" s="876"/>
      <c r="G14" s="876"/>
    </row>
    <row r="15" spans="1:7" ht="26.25" customHeight="1" x14ac:dyDescent="0.25">
      <c r="A15" s="876" t="str">
        <f>'B13-15'!A1:J1</f>
        <v xml:space="preserve">Tableau B13: Distribution des accidents du travail selon l'ancienneté de la victime - 2007 à 2011 </v>
      </c>
      <c r="B15" s="876"/>
      <c r="C15" s="876"/>
      <c r="D15" s="876"/>
      <c r="E15" s="876"/>
      <c r="F15" s="876"/>
      <c r="G15" s="876"/>
    </row>
    <row r="16" spans="1:7" ht="31.5" customHeight="1" x14ac:dyDescent="0.25">
      <c r="A16" s="876" t="str">
        <f>'B13-15'!A15:J15</f>
        <v>Tableau B14: Distribution des accidents du travail selon l'ancienneté de la victime et les suites de l'accident - 2011</v>
      </c>
      <c r="B16" s="876"/>
      <c r="C16" s="876"/>
      <c r="D16" s="876"/>
      <c r="E16" s="876"/>
      <c r="F16" s="876"/>
      <c r="G16" s="876"/>
    </row>
    <row r="17" spans="1:7" ht="24.75" customHeight="1" x14ac:dyDescent="0.25">
      <c r="A17" s="876" t="str">
        <f>'B13-15'!A32:J32</f>
        <v>Tableau B15: Distribution des accidents du travail selon la catégorie professionnelle de la victime - 2007 à 2011</v>
      </c>
      <c r="B17" s="876"/>
      <c r="C17" s="876"/>
      <c r="D17" s="876"/>
      <c r="E17" s="876"/>
      <c r="F17" s="876"/>
      <c r="G17" s="876"/>
    </row>
    <row r="18" spans="1:7" ht="23.25" customHeight="1" x14ac:dyDescent="0.25">
      <c r="A18" s="876" t="str">
        <f>'B16'!A1:K1</f>
        <v xml:space="preserve">Tableau B16: Distribution des accidents du travail selon la profession de la victime - 2007 à 2011 </v>
      </c>
      <c r="B18" s="876"/>
      <c r="C18" s="876"/>
      <c r="D18" s="876"/>
      <c r="E18" s="876"/>
      <c r="F18" s="876"/>
      <c r="G18" s="876"/>
    </row>
    <row r="19" spans="1:7" ht="27.75" customHeight="1" x14ac:dyDescent="0.25">
      <c r="A19" s="876" t="str">
        <f>'B17'!A1:K1</f>
        <v>Tableau B17: Distribution des accidents du travail selon la profession de la victime et les suites - 2011</v>
      </c>
      <c r="B19" s="876"/>
      <c r="C19" s="876"/>
      <c r="D19" s="876"/>
      <c r="E19" s="876"/>
      <c r="F19" s="876"/>
      <c r="G19" s="876"/>
    </row>
    <row r="20" spans="1:7" ht="29.25" customHeight="1" x14ac:dyDescent="0.25">
      <c r="A20" s="876" t="str">
        <f>'B18'!A1:G1</f>
        <v>Tableau B18: Distribution des accidents selon le secteur d'activité de l'administration (Nace-Bel-code) et les suites de l'accident - 2011</v>
      </c>
      <c r="B20" s="876"/>
      <c r="C20" s="876"/>
      <c r="D20" s="876"/>
      <c r="E20" s="876"/>
      <c r="F20" s="876"/>
      <c r="G20" s="876"/>
    </row>
    <row r="21" spans="1:7" ht="26.25" customHeight="1" x14ac:dyDescent="0.25">
      <c r="A21" s="876" t="str">
        <f>'B19'!A1:K1</f>
        <v>Tableau B19: Distribution des accidents du travail selon le type de travail et les suites de l'accident - 2011</v>
      </c>
      <c r="B21" s="876"/>
      <c r="C21" s="876"/>
      <c r="D21" s="876"/>
      <c r="E21" s="876"/>
      <c r="F21" s="876"/>
      <c r="G21" s="876"/>
    </row>
    <row r="22" spans="1:7" ht="26.25" customHeight="1" x14ac:dyDescent="0.25">
      <c r="A22" s="876" t="str">
        <f>'B20'!A1:K1</f>
        <v>Tableau B20: Distribution des accidents du travail selon la déviation - 2007 à 2011</v>
      </c>
      <c r="B22" s="876"/>
      <c r="C22" s="876"/>
      <c r="D22" s="876"/>
      <c r="E22" s="876"/>
      <c r="F22" s="876"/>
      <c r="G22" s="876"/>
    </row>
    <row r="23" spans="1:7" ht="26.25" customHeight="1" x14ac:dyDescent="0.25">
      <c r="A23" s="876" t="str">
        <f>'B21'!A1:K1</f>
        <v>Tableau B21: Distribution des accidents du travail selon la déviation et les suites de l'accident - 2011</v>
      </c>
      <c r="B23" s="876"/>
      <c r="C23" s="876"/>
      <c r="D23" s="876"/>
      <c r="E23" s="876"/>
      <c r="F23" s="876"/>
      <c r="G23" s="876"/>
    </row>
    <row r="24" spans="1:7" ht="26.25" customHeight="1" x14ac:dyDescent="0.25">
      <c r="A24" s="876" t="str">
        <f>'B22'!A1:K1</f>
        <v>Tableau B22: Distribution des accidents du travail selon l'agent matériel lié à la déviation - 2007 à 2011</v>
      </c>
      <c r="B24" s="876"/>
      <c r="C24" s="876"/>
      <c r="D24" s="876"/>
      <c r="E24" s="876"/>
      <c r="F24" s="876"/>
      <c r="G24" s="876"/>
    </row>
    <row r="25" spans="1:7" ht="26.25" customHeight="1" x14ac:dyDescent="0.25">
      <c r="A25" s="876" t="str">
        <f>'B23'!A1:K1</f>
        <v>Tableau B23: Distribution des accidents du travail selon l'agent matériel lié à la déviation et les suites de l'acccident - 2011</v>
      </c>
      <c r="B25" s="876"/>
      <c r="C25" s="876"/>
      <c r="D25" s="876"/>
      <c r="E25" s="876"/>
      <c r="F25" s="876"/>
      <c r="G25" s="876"/>
    </row>
    <row r="26" spans="1:7" ht="32.25" customHeight="1" x14ac:dyDescent="0.25">
      <c r="A26" s="876" t="str">
        <f>'B24'!A1:E1</f>
        <v>Tableau B24: Distribution des accidents du travail selon l'agent matériel lié à la déviation codé à 2 positions * - 2011</v>
      </c>
      <c r="B26" s="876"/>
      <c r="C26" s="876"/>
      <c r="D26" s="876"/>
      <c r="E26" s="876"/>
      <c r="F26" s="876"/>
      <c r="G26" s="876"/>
    </row>
    <row r="27" spans="1:7" ht="35.25" customHeight="1" x14ac:dyDescent="0.25">
      <c r="A27" s="876" t="str">
        <f>'B25'!A1:K1</f>
        <v>Tableau B25: Distribution des accidents du travail selon le contact-modalité de la blessure - 2007 à 2011</v>
      </c>
      <c r="B27" s="876"/>
      <c r="C27" s="876"/>
      <c r="D27" s="876"/>
      <c r="E27" s="876"/>
      <c r="F27" s="876"/>
      <c r="G27" s="876"/>
    </row>
    <row r="28" spans="1:7" ht="34.5" customHeight="1" x14ac:dyDescent="0.25">
      <c r="A28" s="876" t="str">
        <f>'B26'!A1:K1</f>
        <v>Tableau B26: Distribution des accidents du travail selon le contact-modalité de la blessure et les suites de l'accident - 2011</v>
      </c>
      <c r="B28" s="876"/>
      <c r="C28" s="876"/>
      <c r="D28" s="876"/>
      <c r="E28" s="876"/>
      <c r="F28" s="876"/>
      <c r="G28" s="876"/>
    </row>
    <row r="29" spans="1:7" ht="26.25" customHeight="1" x14ac:dyDescent="0.25">
      <c r="A29" s="876" t="str">
        <f>'B27-30'!A1:J1</f>
        <v>Tableau B27: Distribution des accidents du travail selon le jour de la semaine au cours duquel l'accident est survenu - 2007 à 2011</v>
      </c>
      <c r="B29" s="876"/>
      <c r="C29" s="876"/>
      <c r="D29" s="876"/>
      <c r="E29" s="876"/>
      <c r="F29" s="876"/>
      <c r="G29" s="876"/>
    </row>
    <row r="30" spans="1:7" ht="34.5" customHeight="1" x14ac:dyDescent="0.25">
      <c r="A30" s="876" t="str">
        <f>'B27-30'!A15:J15</f>
        <v>Tableau B28: Distribution des accidents du travail selon le jour de la semaine au cours duquel l'accident est survenu et les suites - 2011</v>
      </c>
      <c r="B30" s="876"/>
      <c r="C30" s="876"/>
      <c r="D30" s="876"/>
      <c r="E30" s="876"/>
      <c r="F30" s="876"/>
      <c r="G30" s="876"/>
    </row>
    <row r="31" spans="1:7" ht="26.25" customHeight="1" x14ac:dyDescent="0.25">
      <c r="A31" s="876" t="str">
        <f>'B27-30'!A32:J32</f>
        <v>Tableau B29: Distribution des accidents du travail selon le mois au cours duquel l'accident est survenu - 2007 à 2011</v>
      </c>
      <c r="B31" s="876"/>
      <c r="C31" s="876"/>
      <c r="D31" s="876"/>
      <c r="E31" s="876"/>
      <c r="F31" s="876"/>
      <c r="G31" s="876"/>
    </row>
    <row r="32" spans="1:7" ht="26.25" customHeight="1" x14ac:dyDescent="0.25">
      <c r="A32" s="876" t="str">
        <f>'B27-30'!A51:J51</f>
        <v>Tableau B30: Distribution des accidents du travail selon le mois au cours duquel l'accident est survenu et les suites - 2011</v>
      </c>
      <c r="B32" s="876"/>
      <c r="C32" s="876"/>
      <c r="D32" s="876"/>
      <c r="E32" s="876"/>
      <c r="F32" s="876"/>
      <c r="G32" s="876"/>
    </row>
    <row r="33" spans="1:7" ht="26.25" customHeight="1" x14ac:dyDescent="0.25">
      <c r="A33" s="876" t="str">
        <f>'B31-32'!A1:J1</f>
        <v>Tableau B31: Distribution des accidents du travail selon la province de survenance - 2007 à 2011</v>
      </c>
      <c r="B33" s="876"/>
      <c r="C33" s="876"/>
      <c r="D33" s="876"/>
      <c r="E33" s="876"/>
      <c r="F33" s="876"/>
      <c r="G33" s="876"/>
    </row>
    <row r="34" spans="1:7" ht="26.25" customHeight="1" x14ac:dyDescent="0.25">
      <c r="A34" s="876" t="str">
        <f>'B31-32'!A24:J24</f>
        <v>Tableau B32: Distribution des accidents du travail selon la province de survenance et les suites - 2011</v>
      </c>
      <c r="B34" s="876"/>
      <c r="C34" s="876"/>
      <c r="D34" s="876"/>
      <c r="E34" s="876"/>
      <c r="F34" s="876"/>
      <c r="G34" s="876"/>
    </row>
    <row r="35" spans="1:7" ht="35.25" customHeight="1" x14ac:dyDescent="0.25">
      <c r="A35" s="877" t="s">
        <v>885</v>
      </c>
      <c r="B35" s="877"/>
      <c r="C35" s="877"/>
      <c r="D35" s="877"/>
      <c r="E35" s="877"/>
      <c r="F35" s="877"/>
      <c r="G35" s="877"/>
    </row>
    <row r="36" spans="1:7" ht="35.25" customHeight="1" x14ac:dyDescent="0.25">
      <c r="A36" s="876" t="str">
        <f>'B33'!A1:K1</f>
        <v>Tableau B33: Distribution des accidents sur le chemin du travail selon la nature de la blessure - 2007 à 2011</v>
      </c>
      <c r="B36" s="876"/>
      <c r="C36" s="876"/>
      <c r="D36" s="876"/>
      <c r="E36" s="876"/>
      <c r="F36" s="876"/>
      <c r="G36" s="876"/>
    </row>
    <row r="37" spans="1:7" ht="35.25" customHeight="1" x14ac:dyDescent="0.25">
      <c r="A37" s="876" t="str">
        <f>'B34'!A1:K1</f>
        <v>Tableau B34: Distribution des accidents sur le chemin du travail selon la nature de la blessure et les suites - 2011</v>
      </c>
      <c r="B37" s="876"/>
      <c r="C37" s="876"/>
      <c r="D37" s="876"/>
      <c r="E37" s="876"/>
      <c r="F37" s="876"/>
      <c r="G37" s="876"/>
    </row>
    <row r="38" spans="1:7" ht="35.25" customHeight="1" x14ac:dyDescent="0.25">
      <c r="A38" s="876" t="str">
        <f>'B35'!A1:K1</f>
        <v>Tableau B35: Distribution des accidents sur le chemin du travail selon la localisation de la blessure - 2007 à 2011</v>
      </c>
      <c r="B38" s="876"/>
      <c r="C38" s="876"/>
      <c r="D38" s="876"/>
      <c r="E38" s="876"/>
      <c r="F38" s="876"/>
      <c r="G38" s="876"/>
    </row>
    <row r="39" spans="1:7" ht="35.25" customHeight="1" x14ac:dyDescent="0.25">
      <c r="A39" s="876" t="str">
        <f>'B36'!A1:K1</f>
        <v>Tableau B36: Distribution des accidents sur le chemin du travail selon la localisation de la blessure et les suites - 2011</v>
      </c>
      <c r="B39" s="876"/>
      <c r="C39" s="876"/>
      <c r="D39" s="876"/>
      <c r="E39" s="876"/>
      <c r="F39" s="876"/>
      <c r="G39" s="876"/>
    </row>
    <row r="40" spans="1:7" ht="35.25" customHeight="1" x14ac:dyDescent="0.25">
      <c r="A40" s="876" t="str">
        <f>'B37-39'!A1:J1</f>
        <v>Tableau B37: Distribution des accidents sur le chemin du travail selon le genre de la victime et les suites de l'accident - 2011</v>
      </c>
      <c r="B40" s="876"/>
      <c r="C40" s="876"/>
      <c r="D40" s="876"/>
      <c r="E40" s="876"/>
      <c r="F40" s="876"/>
      <c r="G40" s="876"/>
    </row>
    <row r="41" spans="1:7" ht="35.25" customHeight="1" x14ac:dyDescent="0.25">
      <c r="A41" s="876" t="str">
        <f>'B37-39'!A14:J14</f>
        <v>Tableau B38: Distribution des accidents sur le chemin du travail selon l'âge de la victime  - 2007 à 2011</v>
      </c>
      <c r="B41" s="876"/>
      <c r="C41" s="876"/>
      <c r="D41" s="876"/>
      <c r="E41" s="876"/>
      <c r="F41" s="876"/>
      <c r="G41" s="876"/>
    </row>
    <row r="42" spans="1:7" ht="35.25" customHeight="1" x14ac:dyDescent="0.25">
      <c r="A42" s="876" t="str">
        <f>'B37-39'!A27:J27</f>
        <v>Tableau B39: Distribution des accidents sur le chemin du travail selon l'âge de la victime et les suites - 2011</v>
      </c>
      <c r="B42" s="876"/>
      <c r="C42" s="876"/>
      <c r="D42" s="876"/>
      <c r="E42" s="876"/>
      <c r="F42" s="876"/>
      <c r="G42" s="876"/>
    </row>
    <row r="43" spans="1:7" ht="35.25" customHeight="1" x14ac:dyDescent="0.25">
      <c r="A43" s="876" t="str">
        <f>'B40'!A1:K1</f>
        <v>Tableau B40: Distribution des accidents sur le chemin du travail selon la profession de la victime - 2007 à 2011</v>
      </c>
      <c r="B43" s="876"/>
      <c r="C43" s="876"/>
      <c r="D43" s="876"/>
      <c r="E43" s="876"/>
      <c r="F43" s="876"/>
      <c r="G43" s="876"/>
    </row>
    <row r="44" spans="1:7" ht="35.25" customHeight="1" x14ac:dyDescent="0.25">
      <c r="A44" s="876" t="str">
        <f>'B41'!A1:G1</f>
        <v>Tableau B41: Distribution des accidents selon le secteur d'activité de l'administration (Nace-Bel-code) et les suites de l'accident - 2011</v>
      </c>
      <c r="B44" s="876"/>
      <c r="C44" s="876"/>
      <c r="D44" s="876"/>
      <c r="E44" s="876"/>
      <c r="F44" s="876"/>
      <c r="G44" s="876"/>
    </row>
    <row r="45" spans="1:7" ht="35.25" customHeight="1" x14ac:dyDescent="0.25">
      <c r="A45" s="876" t="str">
        <f>'B42'!A1:K1</f>
        <v>Tableau B42: Distribution des accidents sur le chemin du travail selon la déviation - 2007 à 2011</v>
      </c>
      <c r="B45" s="876"/>
      <c r="C45" s="876"/>
      <c r="D45" s="876"/>
      <c r="E45" s="876"/>
      <c r="F45" s="876"/>
      <c r="G45" s="876"/>
    </row>
    <row r="46" spans="1:7" ht="35.25" customHeight="1" x14ac:dyDescent="0.25">
      <c r="A46" s="876" t="str">
        <f>'B43'!A1:K1</f>
        <v>Tableau B43: Distribution des accidents sur le chemin du travail selon la déviation et les suites de l'accident - 2011</v>
      </c>
      <c r="B46" s="876"/>
      <c r="C46" s="876"/>
      <c r="D46" s="876"/>
      <c r="E46" s="876"/>
      <c r="F46" s="876"/>
      <c r="G46" s="876"/>
    </row>
    <row r="47" spans="1:7" ht="35.25" customHeight="1" x14ac:dyDescent="0.25">
      <c r="A47" s="876" t="str">
        <f>'B44'!A1:K1</f>
        <v>Tableau B44: Distribution des accidents sur le chemin du travail selon l'agent matériel lié à la déviation - 2007 à 2011</v>
      </c>
      <c r="B47" s="876"/>
      <c r="C47" s="876"/>
      <c r="D47" s="876"/>
      <c r="E47" s="876"/>
      <c r="F47" s="876"/>
      <c r="G47" s="876"/>
    </row>
    <row r="48" spans="1:7" ht="35.25" customHeight="1" x14ac:dyDescent="0.25">
      <c r="A48" s="876" t="str">
        <f>'B45'!A1:K1</f>
        <v>Tableau B45: Distribution des accidents sur le chemin du travail selon l'agent matériel lié à la déviation et les suites de l'accident - 2011</v>
      </c>
      <c r="B48" s="876"/>
      <c r="C48" s="876"/>
      <c r="D48" s="876"/>
      <c r="E48" s="876"/>
      <c r="F48" s="876"/>
      <c r="G48" s="876"/>
    </row>
    <row r="49" spans="1:7" ht="35.25" customHeight="1" x14ac:dyDescent="0.25">
      <c r="A49" s="876" t="str">
        <f>'B46'!A1:E1</f>
        <v>Tableau B46: Distribution des accidents sur le chemin du travail selon l'agent matériel lié à la déviation codé à 2 positions * - 2011</v>
      </c>
      <c r="B49" s="876"/>
      <c r="C49" s="876"/>
      <c r="D49" s="876"/>
      <c r="E49" s="876"/>
      <c r="F49" s="876"/>
      <c r="G49" s="876"/>
    </row>
    <row r="50" spans="1:7" ht="35.25" customHeight="1" x14ac:dyDescent="0.25">
      <c r="A50" s="876" t="str">
        <f>'B47'!A1:K1</f>
        <v>Tableau B47: Distribution des accidents sur le chemin du travail selon le contact-modalité de la blessure - 2007 à 2011</v>
      </c>
      <c r="B50" s="876"/>
      <c r="C50" s="876"/>
      <c r="D50" s="876"/>
      <c r="E50" s="876"/>
      <c r="F50" s="876"/>
      <c r="G50" s="876"/>
    </row>
    <row r="51" spans="1:7" ht="35.25" customHeight="1" x14ac:dyDescent="0.25">
      <c r="A51" s="876" t="str">
        <f>'B48'!A1:K1</f>
        <v>Tableau B48: Distribution des accidents sur le chemin du travail selon le contact-modalité de la blessure et les suites de l'accident - 2011</v>
      </c>
      <c r="B51" s="876"/>
      <c r="C51" s="876"/>
      <c r="D51" s="876"/>
      <c r="E51" s="876"/>
      <c r="F51" s="876"/>
      <c r="G51" s="876"/>
    </row>
    <row r="52" spans="1:7" ht="35.25" customHeight="1" x14ac:dyDescent="0.25">
      <c r="A52" s="876" t="str">
        <f>'B49-52'!A1:J1</f>
        <v xml:space="preserve">Tableau B49: Distribution des accidents sur le chemin du travail selon le jour de la semaine au cours duquel l'accident est survenu - 2007 à 2011 </v>
      </c>
      <c r="B52" s="876"/>
      <c r="C52" s="876"/>
      <c r="D52" s="876"/>
      <c r="E52" s="876"/>
      <c r="F52" s="876"/>
      <c r="G52" s="876"/>
    </row>
    <row r="53" spans="1:7" ht="35.25" customHeight="1" x14ac:dyDescent="0.25">
      <c r="A53" s="876" t="str">
        <f>'B49-52'!A16:J16</f>
        <v>Tableau B50: Distribution des accidents sur le chemin du travail selon le jour de la semaine au cours duquel l'accident est survenu et les suites de l'accident - 2011</v>
      </c>
      <c r="B53" s="876"/>
      <c r="C53" s="876"/>
      <c r="D53" s="876"/>
      <c r="E53" s="876"/>
      <c r="F53" s="876"/>
      <c r="G53" s="876"/>
    </row>
    <row r="54" spans="1:7" ht="35.25" customHeight="1" x14ac:dyDescent="0.25">
      <c r="A54" s="876" t="str">
        <f>'B49-52'!A32:J32</f>
        <v xml:space="preserve">Tableau B51: Distribution des accidents sur le chemin du travail selon le mois au cours duquel l'accident est survenu - 2007 à 2011 </v>
      </c>
      <c r="B54" s="876"/>
      <c r="C54" s="876"/>
      <c r="D54" s="876"/>
      <c r="E54" s="876"/>
      <c r="F54" s="876"/>
      <c r="G54" s="876"/>
    </row>
    <row r="55" spans="1:7" ht="35.25" customHeight="1" x14ac:dyDescent="0.25">
      <c r="A55" s="876" t="str">
        <f>'B49-52'!A52:J52</f>
        <v>Tableau B52: Distribution des accidents sur le chemin du travail selon le mois au cours duquel l'accident est survenu et les suites de l'accident - 2011</v>
      </c>
      <c r="B55" s="876"/>
      <c r="C55" s="876"/>
      <c r="D55" s="876"/>
      <c r="E55" s="876"/>
      <c r="F55" s="876"/>
      <c r="G55" s="876"/>
    </row>
    <row r="56" spans="1:7" ht="35.25" customHeight="1" x14ac:dyDescent="0.25">
      <c r="A56" s="876" t="str">
        <f>'B53-54'!A1:J1</f>
        <v>Tableau B53: Distribution des accidents du travail selon la province de survenance - 2007 à 2011</v>
      </c>
      <c r="B56" s="876"/>
      <c r="C56" s="876"/>
      <c r="D56" s="876"/>
      <c r="E56" s="876"/>
      <c r="F56" s="876"/>
      <c r="G56" s="876"/>
    </row>
    <row r="57" spans="1:7" ht="35.25" customHeight="1" x14ac:dyDescent="0.25">
      <c r="A57" s="876" t="str">
        <f>'B53-54'!A24:J24</f>
        <v>Tableau B54: Distribution des accidents du travail selon la province de survenance et les suites de l'accident - 2011</v>
      </c>
      <c r="B57" s="876"/>
      <c r="C57" s="876"/>
      <c r="D57" s="876"/>
      <c r="E57" s="876"/>
      <c r="F57" s="876"/>
      <c r="G57" s="876"/>
    </row>
    <row r="58" spans="1:7" ht="12.75" customHeight="1" x14ac:dyDescent="0.25"/>
    <row r="59" spans="1:7" ht="12.75" customHeight="1" x14ac:dyDescent="0.25"/>
  </sheetData>
  <mergeCells count="57">
    <mergeCell ref="A6:G6"/>
    <mergeCell ref="A1:G1"/>
    <mergeCell ref="A2:G2"/>
    <mergeCell ref="A3:G3"/>
    <mergeCell ref="A4:G4"/>
    <mergeCell ref="A5:G5"/>
    <mergeCell ref="A18:G18"/>
    <mergeCell ref="A7:G7"/>
    <mergeCell ref="A8:G8"/>
    <mergeCell ref="A9:G9"/>
    <mergeCell ref="A10:G10"/>
    <mergeCell ref="A11:G11"/>
    <mergeCell ref="A12:G12"/>
    <mergeCell ref="A13:G13"/>
    <mergeCell ref="A14:G14"/>
    <mergeCell ref="A15:G15"/>
    <mergeCell ref="A16:G16"/>
    <mergeCell ref="A17:G17"/>
    <mergeCell ref="A30:G30"/>
    <mergeCell ref="A19:G19"/>
    <mergeCell ref="A20:G20"/>
    <mergeCell ref="A21:G21"/>
    <mergeCell ref="A22:G22"/>
    <mergeCell ref="A23:G23"/>
    <mergeCell ref="A24:G24"/>
    <mergeCell ref="A25:G25"/>
    <mergeCell ref="A26:G26"/>
    <mergeCell ref="A27:G27"/>
    <mergeCell ref="A28:G28"/>
    <mergeCell ref="A29:G29"/>
    <mergeCell ref="A42:G42"/>
    <mergeCell ref="A31:G31"/>
    <mergeCell ref="A32:G32"/>
    <mergeCell ref="A33:G33"/>
    <mergeCell ref="A34:G34"/>
    <mergeCell ref="A35:G35"/>
    <mergeCell ref="A36:G36"/>
    <mergeCell ref="A37:G37"/>
    <mergeCell ref="A38:G38"/>
    <mergeCell ref="A39:G39"/>
    <mergeCell ref="A40:G40"/>
    <mergeCell ref="A41:G41"/>
    <mergeCell ref="A55:G55"/>
    <mergeCell ref="A56:G56"/>
    <mergeCell ref="A57:G57"/>
    <mergeCell ref="A54:G54"/>
    <mergeCell ref="A43:G43"/>
    <mergeCell ref="A44:G44"/>
    <mergeCell ref="A45:G45"/>
    <mergeCell ref="A46:G46"/>
    <mergeCell ref="A47:G47"/>
    <mergeCell ref="A48:G48"/>
    <mergeCell ref="A49:G49"/>
    <mergeCell ref="A50:G50"/>
    <mergeCell ref="A51:G51"/>
    <mergeCell ref="A52:G52"/>
    <mergeCell ref="A53:G53"/>
  </mergeCells>
  <hyperlinks>
    <hyperlink ref="A2:G2" location="'B1 - B4'!A1" display="'B1 - B4'!A1"/>
    <hyperlink ref="A3:G3" location="'B1 - B4'!A1" display="'B1 - B4'!A1"/>
    <hyperlink ref="A4:G4" location="'B1 - B4'!A1" display="'B1 - B4'!A1"/>
    <hyperlink ref="A5:G5" location="'B1 - B4'!A1" display="'B1 - B4'!A1"/>
    <hyperlink ref="A6:G6" location="'B5'!A1" display="Tableau B5: Distribution des accidents selon le secteur d'activité de l'administration (Nace-Bel-code), sur le lieu ou le chemin du travail - 2011"/>
    <hyperlink ref="A8:G8" location="'B6'!A1" display="'B6'!A1"/>
    <hyperlink ref="A9:G9" location="'B7'!A1" display="'B7'!A1"/>
    <hyperlink ref="A10:G10" location="'B8'!A1" display="'B8'!A1"/>
    <hyperlink ref="A11:G11" location="'B9'!A1" display="'B9'!A1"/>
    <hyperlink ref="A12:G12" location="'B10-12'!A1" display="'B10-12'!A1"/>
    <hyperlink ref="A13:G13" location="'B10-12'!A1" display="'B10-12'!A1"/>
    <hyperlink ref="A14:G14" location="'B10-12'!A1" display="'B10-12'!A1"/>
    <hyperlink ref="A15:G15" location="'B13-15'!A1" display="'B13-15'!A1"/>
    <hyperlink ref="A16:G16" location="'B13-15'!A1" display="'B13-15'!A1"/>
    <hyperlink ref="A17:G17" location="'B13-15'!A1" display="'B13-15'!A1"/>
    <hyperlink ref="A18:G18" location="'B16'!A1" display="'B16'!A1"/>
    <hyperlink ref="A19:G19" location="'B17'!A1" display="'B17'!A1"/>
    <hyperlink ref="A20:G20" location="'B18'!A1" display="'B18'!A1"/>
    <hyperlink ref="A21:G21" location="'B19'!A1" display="'B19'!A1"/>
    <hyperlink ref="A22:G22" location="'B20'!A1" display="'B20'!A1"/>
    <hyperlink ref="A23:G23" location="'B21'!A1" display="'B21'!A1"/>
    <hyperlink ref="A24:G24" location="'B22'!A1" display="'B22'!A1"/>
    <hyperlink ref="A25:G25" location="'B23'!A1" display="'B23'!A1"/>
    <hyperlink ref="A26:G26" location="'B24'!A1" display="'B24'!A1"/>
    <hyperlink ref="A27:G27" location="'B25'!A1" display="'B25'!A1"/>
    <hyperlink ref="A28:G28" location="'B26'!A1" display="'B26'!A1"/>
    <hyperlink ref="A29:G29" location="'B27-30'!A1" display="'B27-30'!A1"/>
    <hyperlink ref="A30:G30" location="'B27-30'!A1" display="'B27-30'!A1"/>
    <hyperlink ref="A31:G31" location="'B27-30'!A1" display="'B27-30'!A1"/>
    <hyperlink ref="A32:G32" location="'B27-30'!A1" display="'B27-30'!A1"/>
    <hyperlink ref="A33:G33" location="'B31-32'!A1" display="'B31-32'!A1"/>
    <hyperlink ref="A34:G34" location="'B31-32'!A1" display="'B31-32'!A1"/>
    <hyperlink ref="A36:G36" location="'B33'!A1" display="'B33'!A1"/>
    <hyperlink ref="A37:G37" location="'B34'!A1" display="'B34'!A1"/>
    <hyperlink ref="A38:G38" location="'B35'!A1" display="'B35'!A1"/>
    <hyperlink ref="A39:G39" location="'B36'!A1" display="'B36'!A1"/>
    <hyperlink ref="A40:G40" location="'B37-39'!A1" display="'B37-39'!A1"/>
    <hyperlink ref="A41:G41" location="'B37-39'!A1" display="'B37-39'!A1"/>
    <hyperlink ref="A42:G42" location="'B37-39'!A1" display="'B37-39'!A1"/>
    <hyperlink ref="A43:G43" location="'B40'!A1" display="'B40'!A1"/>
    <hyperlink ref="A44:G44" location="'B41'!A1" display="'B41'!A1"/>
    <hyperlink ref="A45:G45" location="'B42'!A1" display="'B42'!A1"/>
    <hyperlink ref="A46:G46" location="'B43'!A1" display="'B43'!A1"/>
    <hyperlink ref="A47:G47" location="'B44'!A1" display="'B44'!A1"/>
    <hyperlink ref="A48:G48" location="'B45'!A1" display="'B45'!A1"/>
    <hyperlink ref="A49:G49" location="'B46'!A1" display="'B46'!A1"/>
    <hyperlink ref="A50:G50" location="'B47'!A1" display="'B47'!A1"/>
    <hyperlink ref="A51:G51" location="'B48'!A1" display="'B48'!A1"/>
    <hyperlink ref="A52:G52" location="'B49-52'!A1" display="'B49-52'!A1"/>
    <hyperlink ref="A53:G53" location="'B49-52'!A1" display="'B49-52'!A1"/>
    <hyperlink ref="A54:G54" location="'B49-52'!A1" display="'B49-52'!A1"/>
    <hyperlink ref="A55:G55" location="'B49-52'!A1" display="'B49-52'!A1"/>
    <hyperlink ref="A56:G56" location="'B53-54'!A1" display="'B53-54'!A1"/>
    <hyperlink ref="A57:G57" location="'B53-54'!A1" display="'B53-54'!A1"/>
  </hyperlinks>
  <pageMargins left="0.59055118110236227" right="0.39370078740157483" top="0.78740157480314965" bottom="0.59055118110236227"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9"/>
  <sheetViews>
    <sheetView zoomScaleNormal="100" workbookViewId="0">
      <selection sqref="A1:K1"/>
    </sheetView>
  </sheetViews>
  <sheetFormatPr defaultColWidth="9.109375" defaultRowHeight="13.8" x14ac:dyDescent="0.25"/>
  <cols>
    <col min="1" max="1" width="8.109375" style="92" customWidth="1"/>
    <col min="2" max="2" width="60.6640625" style="34" customWidth="1"/>
    <col min="3" max="3" width="8.6640625" style="1" customWidth="1"/>
    <col min="4" max="6" width="8.6640625" style="89" customWidth="1"/>
    <col min="7" max="7" width="8.6640625" style="1" customWidth="1"/>
    <col min="8" max="10" width="8.6640625" style="89" customWidth="1"/>
    <col min="11" max="11" width="12.33203125" style="89" customWidth="1"/>
    <col min="12" max="238" width="11.44140625" style="1" customWidth="1"/>
    <col min="239" max="16384" width="9.109375" style="1"/>
  </cols>
  <sheetData>
    <row r="1" spans="1:11" ht="35.1" customHeight="1" thickBot="1" x14ac:dyDescent="0.3">
      <c r="A1" s="948" t="s">
        <v>927</v>
      </c>
      <c r="B1" s="949"/>
      <c r="C1" s="949"/>
      <c r="D1" s="949"/>
      <c r="E1" s="949"/>
      <c r="F1" s="949"/>
      <c r="G1" s="949"/>
      <c r="H1" s="949"/>
      <c r="I1" s="949"/>
      <c r="J1" s="949"/>
      <c r="K1" s="950"/>
    </row>
    <row r="2" spans="1:11" ht="14.25" customHeight="1" x14ac:dyDescent="0.25">
      <c r="A2" s="912" t="s">
        <v>328</v>
      </c>
      <c r="B2" s="914" t="s">
        <v>603</v>
      </c>
      <c r="C2" s="918">
        <v>2007</v>
      </c>
      <c r="D2" s="936"/>
      <c r="E2" s="918">
        <v>2008</v>
      </c>
      <c r="F2" s="919"/>
      <c r="G2" s="918">
        <v>2009</v>
      </c>
      <c r="H2" s="919"/>
      <c r="I2" s="918">
        <v>2011</v>
      </c>
      <c r="J2" s="919"/>
      <c r="K2" s="907" t="s">
        <v>962</v>
      </c>
    </row>
    <row r="3" spans="1:11" ht="29.25" customHeight="1" thickBot="1" x14ac:dyDescent="0.3">
      <c r="A3" s="979"/>
      <c r="B3" s="980"/>
      <c r="C3" s="75" t="s">
        <v>530</v>
      </c>
      <c r="D3" s="76" t="s">
        <v>531</v>
      </c>
      <c r="E3" s="2" t="s">
        <v>530</v>
      </c>
      <c r="F3" s="77" t="s">
        <v>531</v>
      </c>
      <c r="G3" s="2" t="s">
        <v>530</v>
      </c>
      <c r="H3" s="77" t="s">
        <v>531</v>
      </c>
      <c r="I3" s="2" t="s">
        <v>530</v>
      </c>
      <c r="J3" s="77" t="s">
        <v>531</v>
      </c>
      <c r="K3" s="908"/>
    </row>
    <row r="4" spans="1:11" ht="14.25" customHeight="1" x14ac:dyDescent="0.25">
      <c r="A4" s="751" t="s">
        <v>928</v>
      </c>
      <c r="B4" s="200" t="s">
        <v>866</v>
      </c>
      <c r="C4" s="81">
        <v>0</v>
      </c>
      <c r="D4" s="78">
        <f t="shared" ref="D4:D35" si="0">ROUND(C4/$C$119,3)</f>
        <v>0</v>
      </c>
      <c r="E4" s="81">
        <v>0</v>
      </c>
      <c r="F4" s="78">
        <f t="shared" ref="F4:F35" si="1">ROUND(E4/$E$119,3)</f>
        <v>0</v>
      </c>
      <c r="G4" s="81">
        <v>13</v>
      </c>
      <c r="H4" s="78">
        <f>ROUND(G4/$G$119,3)</f>
        <v>0</v>
      </c>
      <c r="I4" s="213">
        <v>11</v>
      </c>
      <c r="J4" s="78">
        <f>ROUND(I4/$I$119,3)</f>
        <v>0</v>
      </c>
      <c r="K4" s="745">
        <f>J4-H4</f>
        <v>0</v>
      </c>
    </row>
    <row r="5" spans="1:11" ht="28.5" customHeight="1" x14ac:dyDescent="0.25">
      <c r="A5" s="199">
        <v>111</v>
      </c>
      <c r="B5" s="200" t="s">
        <v>292</v>
      </c>
      <c r="C5" s="81">
        <v>34</v>
      </c>
      <c r="D5" s="78">
        <f t="shared" si="0"/>
        <v>1E-3</v>
      </c>
      <c r="E5" s="81">
        <v>47</v>
      </c>
      <c r="F5" s="78">
        <f t="shared" si="1"/>
        <v>1E-3</v>
      </c>
      <c r="G5" s="81">
        <v>76</v>
      </c>
      <c r="H5" s="78">
        <f t="shared" ref="H5:H68" si="2">ROUND(G5/$G$119,3)</f>
        <v>2E-3</v>
      </c>
      <c r="I5" s="81">
        <v>68</v>
      </c>
      <c r="J5" s="78">
        <f t="shared" ref="J5:J68" si="3">ROUND(I5/$I$119,3)</f>
        <v>2E-3</v>
      </c>
      <c r="K5" s="745">
        <f t="shared" ref="K5:K68" si="4">J5-H5</f>
        <v>0</v>
      </c>
    </row>
    <row r="6" spans="1:11" x14ac:dyDescent="0.25">
      <c r="A6" s="79">
        <v>112</v>
      </c>
      <c r="B6" s="80" t="s">
        <v>293</v>
      </c>
      <c r="C6" s="81">
        <v>49</v>
      </c>
      <c r="D6" s="78">
        <f t="shared" si="0"/>
        <v>1E-3</v>
      </c>
      <c r="E6" s="81">
        <v>59</v>
      </c>
      <c r="F6" s="78">
        <f t="shared" si="1"/>
        <v>1E-3</v>
      </c>
      <c r="G6" s="81">
        <v>76</v>
      </c>
      <c r="H6" s="78">
        <f t="shared" si="2"/>
        <v>2E-3</v>
      </c>
      <c r="I6" s="81">
        <v>96</v>
      </c>
      <c r="J6" s="78">
        <f t="shared" si="3"/>
        <v>2E-3</v>
      </c>
      <c r="K6" s="745">
        <f t="shared" si="4"/>
        <v>0</v>
      </c>
    </row>
    <row r="7" spans="1:11" x14ac:dyDescent="0.25">
      <c r="A7" s="92">
        <v>113</v>
      </c>
      <c r="B7" s="80" t="s">
        <v>867</v>
      </c>
      <c r="C7" s="81">
        <v>0</v>
      </c>
      <c r="D7" s="78">
        <f t="shared" si="0"/>
        <v>0</v>
      </c>
      <c r="E7" s="81">
        <v>0</v>
      </c>
      <c r="F7" s="78">
        <f t="shared" si="1"/>
        <v>0</v>
      </c>
      <c r="G7" s="81">
        <v>7</v>
      </c>
      <c r="H7" s="78">
        <f t="shared" si="2"/>
        <v>0</v>
      </c>
      <c r="I7" s="81">
        <v>6</v>
      </c>
      <c r="J7" s="78">
        <f t="shared" si="3"/>
        <v>0</v>
      </c>
      <c r="K7" s="745">
        <f t="shared" si="4"/>
        <v>0</v>
      </c>
    </row>
    <row r="8" spans="1:11" ht="27.6" x14ac:dyDescent="0.25">
      <c r="A8" s="79">
        <v>114</v>
      </c>
      <c r="B8" s="80" t="s">
        <v>294</v>
      </c>
      <c r="C8" s="81">
        <v>13</v>
      </c>
      <c r="D8" s="78">
        <f t="shared" si="0"/>
        <v>0</v>
      </c>
      <c r="E8" s="81">
        <v>10</v>
      </c>
      <c r="F8" s="78">
        <f t="shared" si="1"/>
        <v>0</v>
      </c>
      <c r="G8" s="81">
        <v>13</v>
      </c>
      <c r="H8" s="78">
        <f t="shared" si="2"/>
        <v>0</v>
      </c>
      <c r="I8" s="81">
        <v>16</v>
      </c>
      <c r="J8" s="78">
        <f t="shared" si="3"/>
        <v>0</v>
      </c>
      <c r="K8" s="745">
        <f t="shared" si="4"/>
        <v>0</v>
      </c>
    </row>
    <row r="9" spans="1:11" x14ac:dyDescent="0.25">
      <c r="A9" s="79">
        <v>121</v>
      </c>
      <c r="B9" s="80" t="s">
        <v>295</v>
      </c>
      <c r="C9" s="81">
        <v>80</v>
      </c>
      <c r="D9" s="78">
        <f t="shared" si="0"/>
        <v>2E-3</v>
      </c>
      <c r="E9" s="81">
        <v>74</v>
      </c>
      <c r="F9" s="78">
        <f t="shared" si="1"/>
        <v>2E-3</v>
      </c>
      <c r="G9" s="81">
        <v>122</v>
      </c>
      <c r="H9" s="78">
        <f t="shared" si="2"/>
        <v>3.0000000000000001E-3</v>
      </c>
      <c r="I9" s="81">
        <v>93</v>
      </c>
      <c r="J9" s="78">
        <f t="shared" si="3"/>
        <v>2E-3</v>
      </c>
      <c r="K9" s="745">
        <f t="shared" si="4"/>
        <v>-1E-3</v>
      </c>
    </row>
    <row r="10" spans="1:11" x14ac:dyDescent="0.25">
      <c r="A10" s="79">
        <v>122</v>
      </c>
      <c r="B10" s="80" t="s">
        <v>296</v>
      </c>
      <c r="C10" s="81">
        <v>58</v>
      </c>
      <c r="D10" s="78">
        <f t="shared" si="0"/>
        <v>1E-3</v>
      </c>
      <c r="E10" s="81">
        <v>41</v>
      </c>
      <c r="F10" s="78">
        <f t="shared" si="1"/>
        <v>1E-3</v>
      </c>
      <c r="G10" s="81">
        <v>38</v>
      </c>
      <c r="H10" s="78">
        <f t="shared" si="2"/>
        <v>1E-3</v>
      </c>
      <c r="I10" s="81">
        <v>38</v>
      </c>
      <c r="J10" s="78">
        <f t="shared" si="3"/>
        <v>1E-3</v>
      </c>
      <c r="K10" s="745">
        <f t="shared" si="4"/>
        <v>0</v>
      </c>
    </row>
    <row r="11" spans="1:11" x14ac:dyDescent="0.25">
      <c r="A11" s="79">
        <v>123</v>
      </c>
      <c r="B11" s="80" t="s">
        <v>297</v>
      </c>
      <c r="C11" s="81">
        <v>47</v>
      </c>
      <c r="D11" s="78">
        <f t="shared" si="0"/>
        <v>1E-3</v>
      </c>
      <c r="E11" s="81">
        <v>50</v>
      </c>
      <c r="F11" s="78">
        <f t="shared" si="1"/>
        <v>1E-3</v>
      </c>
      <c r="G11" s="81">
        <v>57</v>
      </c>
      <c r="H11" s="78">
        <f t="shared" si="2"/>
        <v>1E-3</v>
      </c>
      <c r="I11" s="81">
        <v>52</v>
      </c>
      <c r="J11" s="78">
        <f t="shared" si="3"/>
        <v>1E-3</v>
      </c>
      <c r="K11" s="745">
        <f t="shared" si="4"/>
        <v>0</v>
      </c>
    </row>
    <row r="12" spans="1:11" x14ac:dyDescent="0.25">
      <c r="A12" s="79">
        <v>131</v>
      </c>
      <c r="B12" s="80" t="s">
        <v>298</v>
      </c>
      <c r="C12" s="81">
        <v>145</v>
      </c>
      <c r="D12" s="78">
        <f t="shared" si="0"/>
        <v>3.0000000000000001E-3</v>
      </c>
      <c r="E12" s="81">
        <v>151</v>
      </c>
      <c r="F12" s="78">
        <f t="shared" si="1"/>
        <v>3.0000000000000001E-3</v>
      </c>
      <c r="G12" s="81">
        <v>190</v>
      </c>
      <c r="H12" s="78">
        <f t="shared" si="2"/>
        <v>4.0000000000000001E-3</v>
      </c>
      <c r="I12" s="81">
        <v>99</v>
      </c>
      <c r="J12" s="78">
        <f t="shared" si="3"/>
        <v>2E-3</v>
      </c>
      <c r="K12" s="745">
        <f t="shared" si="4"/>
        <v>-2E-3</v>
      </c>
    </row>
    <row r="13" spans="1:11" x14ac:dyDescent="0.25">
      <c r="A13" s="79">
        <v>211</v>
      </c>
      <c r="B13" s="80" t="s">
        <v>299</v>
      </c>
      <c r="C13" s="81">
        <v>68</v>
      </c>
      <c r="D13" s="78">
        <f t="shared" si="0"/>
        <v>2E-3</v>
      </c>
      <c r="E13" s="81">
        <v>52</v>
      </c>
      <c r="F13" s="78">
        <f t="shared" si="1"/>
        <v>1E-3</v>
      </c>
      <c r="G13" s="81">
        <v>70</v>
      </c>
      <c r="H13" s="78">
        <f t="shared" si="2"/>
        <v>2E-3</v>
      </c>
      <c r="I13" s="81">
        <v>62</v>
      </c>
      <c r="J13" s="78">
        <f t="shared" si="3"/>
        <v>1E-3</v>
      </c>
      <c r="K13" s="745">
        <f t="shared" si="4"/>
        <v>-1E-3</v>
      </c>
    </row>
    <row r="14" spans="1:11" x14ac:dyDescent="0.25">
      <c r="A14" s="79">
        <v>212</v>
      </c>
      <c r="B14" s="80" t="s">
        <v>300</v>
      </c>
      <c r="C14" s="81">
        <v>0</v>
      </c>
      <c r="D14" s="78">
        <f t="shared" si="0"/>
        <v>0</v>
      </c>
      <c r="E14" s="81">
        <v>0</v>
      </c>
      <c r="F14" s="78">
        <f t="shared" si="1"/>
        <v>0</v>
      </c>
      <c r="G14" s="81">
        <v>2</v>
      </c>
      <c r="H14" s="78">
        <f t="shared" si="2"/>
        <v>0</v>
      </c>
      <c r="I14" s="81">
        <v>3</v>
      </c>
      <c r="J14" s="78">
        <f t="shared" si="3"/>
        <v>0</v>
      </c>
      <c r="K14" s="745">
        <f t="shared" si="4"/>
        <v>0</v>
      </c>
    </row>
    <row r="15" spans="1:11" x14ac:dyDescent="0.25">
      <c r="A15" s="79">
        <v>213</v>
      </c>
      <c r="B15" s="80" t="s">
        <v>301</v>
      </c>
      <c r="C15" s="81">
        <v>26</v>
      </c>
      <c r="D15" s="78">
        <f t="shared" si="0"/>
        <v>1E-3</v>
      </c>
      <c r="E15" s="81">
        <v>44</v>
      </c>
      <c r="F15" s="78">
        <f t="shared" si="1"/>
        <v>1E-3</v>
      </c>
      <c r="G15" s="81">
        <v>40</v>
      </c>
      <c r="H15" s="78">
        <f t="shared" si="2"/>
        <v>1E-3</v>
      </c>
      <c r="I15" s="81">
        <v>43</v>
      </c>
      <c r="J15" s="78">
        <f t="shared" si="3"/>
        <v>1E-3</v>
      </c>
      <c r="K15" s="745">
        <f t="shared" si="4"/>
        <v>0</v>
      </c>
    </row>
    <row r="16" spans="1:11" x14ac:dyDescent="0.25">
      <c r="A16" s="79">
        <v>214</v>
      </c>
      <c r="B16" s="80" t="s">
        <v>302</v>
      </c>
      <c r="C16" s="81">
        <v>81</v>
      </c>
      <c r="D16" s="78">
        <f t="shared" si="0"/>
        <v>2E-3</v>
      </c>
      <c r="E16" s="81">
        <v>77</v>
      </c>
      <c r="F16" s="78">
        <f t="shared" si="1"/>
        <v>2E-3</v>
      </c>
      <c r="G16" s="81">
        <v>74</v>
      </c>
      <c r="H16" s="78">
        <f t="shared" si="2"/>
        <v>2E-3</v>
      </c>
      <c r="I16" s="81">
        <v>61</v>
      </c>
      <c r="J16" s="78">
        <f t="shared" si="3"/>
        <v>1E-3</v>
      </c>
      <c r="K16" s="745">
        <f t="shared" si="4"/>
        <v>-1E-3</v>
      </c>
    </row>
    <row r="17" spans="1:11" x14ac:dyDescent="0.25">
      <c r="A17" s="79">
        <v>221</v>
      </c>
      <c r="B17" s="80" t="s">
        <v>303</v>
      </c>
      <c r="C17" s="81">
        <v>14</v>
      </c>
      <c r="D17" s="78">
        <f t="shared" si="0"/>
        <v>0</v>
      </c>
      <c r="E17" s="81">
        <v>12</v>
      </c>
      <c r="F17" s="78">
        <f t="shared" si="1"/>
        <v>0</v>
      </c>
      <c r="G17" s="81">
        <v>10</v>
      </c>
      <c r="H17" s="78">
        <f t="shared" si="2"/>
        <v>0</v>
      </c>
      <c r="I17" s="81">
        <v>12</v>
      </c>
      <c r="J17" s="78">
        <f t="shared" si="3"/>
        <v>0</v>
      </c>
      <c r="K17" s="745">
        <f t="shared" si="4"/>
        <v>0</v>
      </c>
    </row>
    <row r="18" spans="1:11" ht="27.6" x14ac:dyDescent="0.25">
      <c r="A18" s="79">
        <v>222</v>
      </c>
      <c r="B18" s="80" t="s">
        <v>304</v>
      </c>
      <c r="C18" s="81">
        <v>173</v>
      </c>
      <c r="D18" s="78">
        <f t="shared" si="0"/>
        <v>4.0000000000000001E-3</v>
      </c>
      <c r="E18" s="81">
        <v>193</v>
      </c>
      <c r="F18" s="78">
        <f t="shared" si="1"/>
        <v>4.0000000000000001E-3</v>
      </c>
      <c r="G18" s="81">
        <v>158</v>
      </c>
      <c r="H18" s="78">
        <f t="shared" si="2"/>
        <v>4.0000000000000001E-3</v>
      </c>
      <c r="I18" s="81">
        <v>186</v>
      </c>
      <c r="J18" s="78">
        <f t="shared" si="3"/>
        <v>4.0000000000000001E-3</v>
      </c>
      <c r="K18" s="745">
        <f t="shared" si="4"/>
        <v>0</v>
      </c>
    </row>
    <row r="19" spans="1:11" x14ac:dyDescent="0.25">
      <c r="A19" s="79">
        <v>223</v>
      </c>
      <c r="B19" s="80" t="s">
        <v>305</v>
      </c>
      <c r="C19" s="81">
        <v>366</v>
      </c>
      <c r="D19" s="78">
        <f t="shared" si="0"/>
        <v>8.9999999999999993E-3</v>
      </c>
      <c r="E19" s="81">
        <v>507</v>
      </c>
      <c r="F19" s="78">
        <f t="shared" si="1"/>
        <v>1.0999999999999999E-2</v>
      </c>
      <c r="G19" s="81">
        <v>546</v>
      </c>
      <c r="H19" s="78">
        <f t="shared" si="2"/>
        <v>1.2999999999999999E-2</v>
      </c>
      <c r="I19" s="81">
        <v>499</v>
      </c>
      <c r="J19" s="78">
        <f t="shared" si="3"/>
        <v>1.2E-2</v>
      </c>
      <c r="K19" s="745">
        <f t="shared" si="4"/>
        <v>-9.9999999999999915E-4</v>
      </c>
    </row>
    <row r="20" spans="1:11" ht="27.6" x14ac:dyDescent="0.25">
      <c r="A20" s="79">
        <v>231</v>
      </c>
      <c r="B20" s="80" t="s">
        <v>306</v>
      </c>
      <c r="C20" s="81">
        <v>177</v>
      </c>
      <c r="D20" s="78">
        <f t="shared" si="0"/>
        <v>4.0000000000000001E-3</v>
      </c>
      <c r="E20" s="81">
        <v>185</v>
      </c>
      <c r="F20" s="78">
        <f t="shared" si="1"/>
        <v>4.0000000000000001E-3</v>
      </c>
      <c r="G20" s="81">
        <v>219</v>
      </c>
      <c r="H20" s="78">
        <f t="shared" si="2"/>
        <v>5.0000000000000001E-3</v>
      </c>
      <c r="I20" s="81">
        <v>229</v>
      </c>
      <c r="J20" s="78">
        <f t="shared" si="3"/>
        <v>6.0000000000000001E-3</v>
      </c>
      <c r="K20" s="745">
        <f t="shared" si="4"/>
        <v>1E-3</v>
      </c>
    </row>
    <row r="21" spans="1:11" x14ac:dyDescent="0.25">
      <c r="A21" s="79">
        <v>232</v>
      </c>
      <c r="B21" s="80" t="s">
        <v>307</v>
      </c>
      <c r="C21" s="81">
        <v>3343</v>
      </c>
      <c r="D21" s="78">
        <f t="shared" si="0"/>
        <v>0.08</v>
      </c>
      <c r="E21" s="81">
        <v>3255</v>
      </c>
      <c r="F21" s="78">
        <f t="shared" si="1"/>
        <v>7.3999999999999996E-2</v>
      </c>
      <c r="G21" s="81">
        <v>3163</v>
      </c>
      <c r="H21" s="78">
        <f t="shared" si="2"/>
        <v>7.2999999999999995E-2</v>
      </c>
      <c r="I21" s="81">
        <v>3063</v>
      </c>
      <c r="J21" s="78">
        <f t="shared" si="3"/>
        <v>7.3999999999999996E-2</v>
      </c>
      <c r="K21" s="745">
        <f t="shared" si="4"/>
        <v>1.0000000000000009E-3</v>
      </c>
    </row>
    <row r="22" spans="1:11" x14ac:dyDescent="0.25">
      <c r="A22" s="79">
        <v>233</v>
      </c>
      <c r="B22" s="80" t="s">
        <v>308</v>
      </c>
      <c r="C22" s="81">
        <v>2072</v>
      </c>
      <c r="D22" s="78">
        <f t="shared" si="0"/>
        <v>4.9000000000000002E-2</v>
      </c>
      <c r="E22" s="81">
        <v>2209</v>
      </c>
      <c r="F22" s="78">
        <f t="shared" si="1"/>
        <v>0.05</v>
      </c>
      <c r="G22" s="81">
        <v>2334</v>
      </c>
      <c r="H22" s="78">
        <f t="shared" si="2"/>
        <v>5.3999999999999999E-2</v>
      </c>
      <c r="I22" s="81">
        <v>2644</v>
      </c>
      <c r="J22" s="78">
        <f t="shared" si="3"/>
        <v>6.4000000000000001E-2</v>
      </c>
      <c r="K22" s="745">
        <f t="shared" si="4"/>
        <v>1.0000000000000002E-2</v>
      </c>
    </row>
    <row r="23" spans="1:11" x14ac:dyDescent="0.25">
      <c r="A23" s="79">
        <v>234</v>
      </c>
      <c r="B23" s="80" t="s">
        <v>309</v>
      </c>
      <c r="C23" s="81">
        <v>144</v>
      </c>
      <c r="D23" s="78">
        <f t="shared" si="0"/>
        <v>3.0000000000000001E-3</v>
      </c>
      <c r="E23" s="81">
        <v>237</v>
      </c>
      <c r="F23" s="78">
        <f t="shared" si="1"/>
        <v>5.0000000000000001E-3</v>
      </c>
      <c r="G23" s="81">
        <v>305</v>
      </c>
      <c r="H23" s="78">
        <f t="shared" si="2"/>
        <v>7.0000000000000001E-3</v>
      </c>
      <c r="I23" s="81">
        <v>363</v>
      </c>
      <c r="J23" s="78">
        <f t="shared" si="3"/>
        <v>8.9999999999999993E-3</v>
      </c>
      <c r="K23" s="745">
        <f t="shared" si="4"/>
        <v>1.9999999999999992E-3</v>
      </c>
    </row>
    <row r="24" spans="1:11" x14ac:dyDescent="0.25">
      <c r="A24" s="79">
        <v>235</v>
      </c>
      <c r="B24" s="80" t="s">
        <v>310</v>
      </c>
      <c r="C24" s="81">
        <v>472</v>
      </c>
      <c r="D24" s="78">
        <f t="shared" si="0"/>
        <v>1.0999999999999999E-2</v>
      </c>
      <c r="E24" s="81">
        <v>435</v>
      </c>
      <c r="F24" s="78">
        <f t="shared" si="1"/>
        <v>0.01</v>
      </c>
      <c r="G24" s="81">
        <v>364</v>
      </c>
      <c r="H24" s="78">
        <f t="shared" si="2"/>
        <v>8.0000000000000002E-3</v>
      </c>
      <c r="I24" s="81">
        <v>462</v>
      </c>
      <c r="J24" s="78">
        <f t="shared" si="3"/>
        <v>1.0999999999999999E-2</v>
      </c>
      <c r="K24" s="745">
        <f t="shared" si="4"/>
        <v>2.9999999999999992E-3</v>
      </c>
    </row>
    <row r="25" spans="1:11" ht="27.6" x14ac:dyDescent="0.25">
      <c r="A25" s="79">
        <v>241</v>
      </c>
      <c r="B25" s="80" t="s">
        <v>311</v>
      </c>
      <c r="C25" s="81">
        <v>33</v>
      </c>
      <c r="D25" s="78">
        <f t="shared" si="0"/>
        <v>1E-3</v>
      </c>
      <c r="E25" s="81">
        <v>57</v>
      </c>
      <c r="F25" s="78">
        <f t="shared" si="1"/>
        <v>1E-3</v>
      </c>
      <c r="G25" s="81">
        <v>84</v>
      </c>
      <c r="H25" s="78">
        <f t="shared" si="2"/>
        <v>2E-3</v>
      </c>
      <c r="I25" s="81">
        <v>80</v>
      </c>
      <c r="J25" s="78">
        <f t="shared" si="3"/>
        <v>2E-3</v>
      </c>
      <c r="K25" s="745">
        <f t="shared" si="4"/>
        <v>0</v>
      </c>
    </row>
    <row r="26" spans="1:11" x14ac:dyDescent="0.25">
      <c r="A26" s="79">
        <v>242</v>
      </c>
      <c r="B26" s="80" t="s">
        <v>312</v>
      </c>
      <c r="C26" s="81">
        <v>18</v>
      </c>
      <c r="D26" s="78">
        <f t="shared" si="0"/>
        <v>0</v>
      </c>
      <c r="E26" s="81">
        <v>20</v>
      </c>
      <c r="F26" s="78">
        <f t="shared" si="1"/>
        <v>0</v>
      </c>
      <c r="G26" s="81">
        <v>14</v>
      </c>
      <c r="H26" s="78">
        <f t="shared" si="2"/>
        <v>0</v>
      </c>
      <c r="I26" s="81">
        <v>16</v>
      </c>
      <c r="J26" s="78">
        <f t="shared" si="3"/>
        <v>0</v>
      </c>
      <c r="K26" s="745">
        <f t="shared" si="4"/>
        <v>0</v>
      </c>
    </row>
    <row r="27" spans="1:11" x14ac:dyDescent="0.25">
      <c r="A27" s="79">
        <v>243</v>
      </c>
      <c r="B27" s="80" t="s">
        <v>313</v>
      </c>
      <c r="C27" s="81">
        <v>38</v>
      </c>
      <c r="D27" s="78">
        <f t="shared" si="0"/>
        <v>1E-3</v>
      </c>
      <c r="E27" s="81">
        <v>35</v>
      </c>
      <c r="F27" s="78">
        <f t="shared" si="1"/>
        <v>1E-3</v>
      </c>
      <c r="G27" s="81">
        <v>27</v>
      </c>
      <c r="H27" s="78">
        <f t="shared" si="2"/>
        <v>1E-3</v>
      </c>
      <c r="I27" s="81">
        <v>35</v>
      </c>
      <c r="J27" s="78">
        <f t="shared" si="3"/>
        <v>1E-3</v>
      </c>
      <c r="K27" s="745">
        <f t="shared" si="4"/>
        <v>0</v>
      </c>
    </row>
    <row r="28" spans="1:11" ht="25.5" customHeight="1" x14ac:dyDescent="0.25">
      <c r="A28" s="79">
        <v>244</v>
      </c>
      <c r="B28" s="80" t="s">
        <v>314</v>
      </c>
      <c r="C28" s="81">
        <v>38</v>
      </c>
      <c r="D28" s="78">
        <f t="shared" si="0"/>
        <v>1E-3</v>
      </c>
      <c r="E28" s="81">
        <v>27</v>
      </c>
      <c r="F28" s="78">
        <f t="shared" si="1"/>
        <v>1E-3</v>
      </c>
      <c r="G28" s="81">
        <v>29</v>
      </c>
      <c r="H28" s="78">
        <f t="shared" si="2"/>
        <v>1E-3</v>
      </c>
      <c r="I28" s="81">
        <v>30</v>
      </c>
      <c r="J28" s="78">
        <f t="shared" si="3"/>
        <v>1E-3</v>
      </c>
      <c r="K28" s="745">
        <f t="shared" si="4"/>
        <v>0</v>
      </c>
    </row>
    <row r="29" spans="1:11" x14ac:dyDescent="0.25">
      <c r="A29" s="79">
        <v>245</v>
      </c>
      <c r="B29" s="80" t="s">
        <v>315</v>
      </c>
      <c r="C29" s="81">
        <v>6</v>
      </c>
      <c r="D29" s="78">
        <f t="shared" si="0"/>
        <v>0</v>
      </c>
      <c r="E29" s="81">
        <v>3</v>
      </c>
      <c r="F29" s="78">
        <f t="shared" si="1"/>
        <v>0</v>
      </c>
      <c r="G29" s="81">
        <v>10</v>
      </c>
      <c r="H29" s="78">
        <f t="shared" si="2"/>
        <v>0</v>
      </c>
      <c r="I29" s="81">
        <v>14</v>
      </c>
      <c r="J29" s="78">
        <f t="shared" si="3"/>
        <v>0</v>
      </c>
      <c r="K29" s="745">
        <f t="shared" si="4"/>
        <v>0</v>
      </c>
    </row>
    <row r="30" spans="1:11" x14ac:dyDescent="0.25">
      <c r="A30" s="79">
        <v>246</v>
      </c>
      <c r="B30" s="80" t="s">
        <v>316</v>
      </c>
      <c r="C30" s="81">
        <v>1</v>
      </c>
      <c r="D30" s="78">
        <f t="shared" si="0"/>
        <v>0</v>
      </c>
      <c r="E30" s="81">
        <v>1</v>
      </c>
      <c r="F30" s="78">
        <f t="shared" si="1"/>
        <v>0</v>
      </c>
      <c r="G30" s="81">
        <v>3</v>
      </c>
      <c r="H30" s="78">
        <f t="shared" si="2"/>
        <v>0</v>
      </c>
      <c r="I30" s="81">
        <v>5</v>
      </c>
      <c r="J30" s="78">
        <f t="shared" si="3"/>
        <v>0</v>
      </c>
      <c r="K30" s="745">
        <f t="shared" si="4"/>
        <v>0</v>
      </c>
    </row>
    <row r="31" spans="1:11" ht="30.75" customHeight="1" x14ac:dyDescent="0.25">
      <c r="A31" s="79">
        <v>311</v>
      </c>
      <c r="B31" s="80" t="s">
        <v>317</v>
      </c>
      <c r="C31" s="81">
        <v>144</v>
      </c>
      <c r="D31" s="78">
        <f t="shared" si="0"/>
        <v>3.0000000000000001E-3</v>
      </c>
      <c r="E31" s="81">
        <v>342</v>
      </c>
      <c r="F31" s="78">
        <f t="shared" si="1"/>
        <v>8.0000000000000002E-3</v>
      </c>
      <c r="G31" s="81">
        <v>161</v>
      </c>
      <c r="H31" s="78">
        <f t="shared" si="2"/>
        <v>4.0000000000000001E-3</v>
      </c>
      <c r="I31" s="81">
        <v>348</v>
      </c>
      <c r="J31" s="78">
        <f t="shared" si="3"/>
        <v>8.0000000000000002E-3</v>
      </c>
      <c r="K31" s="745">
        <f t="shared" si="4"/>
        <v>4.0000000000000001E-3</v>
      </c>
    </row>
    <row r="32" spans="1:11" x14ac:dyDescent="0.25">
      <c r="A32" s="79">
        <v>312</v>
      </c>
      <c r="B32" s="80" t="s">
        <v>318</v>
      </c>
      <c r="C32" s="81">
        <v>13</v>
      </c>
      <c r="D32" s="78">
        <f t="shared" si="0"/>
        <v>0</v>
      </c>
      <c r="E32" s="81">
        <v>18</v>
      </c>
      <c r="F32" s="78">
        <f t="shared" si="1"/>
        <v>0</v>
      </c>
      <c r="G32" s="81">
        <v>96</v>
      </c>
      <c r="H32" s="78">
        <f t="shared" si="2"/>
        <v>2E-3</v>
      </c>
      <c r="I32" s="81">
        <v>14</v>
      </c>
      <c r="J32" s="78">
        <f t="shared" si="3"/>
        <v>0</v>
      </c>
      <c r="K32" s="745">
        <f t="shared" si="4"/>
        <v>-2E-3</v>
      </c>
    </row>
    <row r="33" spans="1:11" x14ac:dyDescent="0.25">
      <c r="A33" s="79">
        <v>313</v>
      </c>
      <c r="B33" s="80" t="s">
        <v>319</v>
      </c>
      <c r="C33" s="81">
        <v>155</v>
      </c>
      <c r="D33" s="78">
        <f t="shared" si="0"/>
        <v>4.0000000000000001E-3</v>
      </c>
      <c r="E33" s="81">
        <v>206</v>
      </c>
      <c r="F33" s="78">
        <f t="shared" si="1"/>
        <v>5.0000000000000001E-3</v>
      </c>
      <c r="G33" s="81">
        <v>271</v>
      </c>
      <c r="H33" s="78">
        <f t="shared" si="2"/>
        <v>6.0000000000000001E-3</v>
      </c>
      <c r="I33" s="81">
        <v>196</v>
      </c>
      <c r="J33" s="78">
        <f t="shared" si="3"/>
        <v>5.0000000000000001E-3</v>
      </c>
      <c r="K33" s="745">
        <f t="shared" si="4"/>
        <v>-1E-3</v>
      </c>
    </row>
    <row r="34" spans="1:11" x14ac:dyDescent="0.25">
      <c r="A34" s="79">
        <v>314</v>
      </c>
      <c r="B34" s="80" t="s">
        <v>320</v>
      </c>
      <c r="C34" s="81">
        <v>48</v>
      </c>
      <c r="D34" s="78">
        <f t="shared" si="0"/>
        <v>1E-3</v>
      </c>
      <c r="E34" s="81">
        <v>20</v>
      </c>
      <c r="F34" s="78">
        <f t="shared" si="1"/>
        <v>0</v>
      </c>
      <c r="G34" s="81">
        <v>34</v>
      </c>
      <c r="H34" s="78">
        <f t="shared" si="2"/>
        <v>1E-3</v>
      </c>
      <c r="I34" s="81">
        <v>35</v>
      </c>
      <c r="J34" s="78">
        <f t="shared" si="3"/>
        <v>1E-3</v>
      </c>
      <c r="K34" s="745">
        <f t="shared" si="4"/>
        <v>0</v>
      </c>
    </row>
    <row r="35" spans="1:11" ht="27.6" x14ac:dyDescent="0.25">
      <c r="A35" s="79">
        <v>315</v>
      </c>
      <c r="B35" s="80" t="s">
        <v>321</v>
      </c>
      <c r="C35" s="81">
        <v>40</v>
      </c>
      <c r="D35" s="78">
        <f t="shared" si="0"/>
        <v>1E-3</v>
      </c>
      <c r="E35" s="81">
        <v>102</v>
      </c>
      <c r="F35" s="78">
        <f t="shared" si="1"/>
        <v>2E-3</v>
      </c>
      <c r="G35" s="81">
        <v>333</v>
      </c>
      <c r="H35" s="78">
        <f t="shared" si="2"/>
        <v>8.0000000000000002E-3</v>
      </c>
      <c r="I35" s="81">
        <v>64</v>
      </c>
      <c r="J35" s="78">
        <f t="shared" si="3"/>
        <v>2E-3</v>
      </c>
      <c r="K35" s="745">
        <f t="shared" si="4"/>
        <v>-6.0000000000000001E-3</v>
      </c>
    </row>
    <row r="36" spans="1:11" ht="27.6" x14ac:dyDescent="0.25">
      <c r="A36" s="79">
        <v>321</v>
      </c>
      <c r="B36" s="80" t="s">
        <v>322</v>
      </c>
      <c r="C36" s="81">
        <v>59</v>
      </c>
      <c r="D36" s="78">
        <f t="shared" ref="D36:D67" si="5">ROUND(C36/$C$119,3)</f>
        <v>1E-3</v>
      </c>
      <c r="E36" s="81">
        <v>88</v>
      </c>
      <c r="F36" s="78">
        <f t="shared" ref="F36:F67" si="6">ROUND(E36/$E$119,3)</f>
        <v>2E-3</v>
      </c>
      <c r="G36" s="81">
        <v>56</v>
      </c>
      <c r="H36" s="78">
        <f t="shared" si="2"/>
        <v>1E-3</v>
      </c>
      <c r="I36" s="81">
        <v>96</v>
      </c>
      <c r="J36" s="78">
        <f t="shared" si="3"/>
        <v>2E-3</v>
      </c>
      <c r="K36" s="745">
        <f t="shared" si="4"/>
        <v>1E-3</v>
      </c>
    </row>
    <row r="37" spans="1:11" ht="27.6" x14ac:dyDescent="0.25">
      <c r="A37" s="79">
        <v>322</v>
      </c>
      <c r="B37" s="80" t="s">
        <v>323</v>
      </c>
      <c r="C37" s="81">
        <v>153</v>
      </c>
      <c r="D37" s="78">
        <f t="shared" si="5"/>
        <v>4.0000000000000001E-3</v>
      </c>
      <c r="E37" s="81">
        <v>188</v>
      </c>
      <c r="F37" s="78">
        <f t="shared" si="6"/>
        <v>4.0000000000000001E-3</v>
      </c>
      <c r="G37" s="81">
        <v>169</v>
      </c>
      <c r="H37" s="78">
        <f t="shared" si="2"/>
        <v>4.0000000000000001E-3</v>
      </c>
      <c r="I37" s="81">
        <v>156</v>
      </c>
      <c r="J37" s="78">
        <f t="shared" si="3"/>
        <v>4.0000000000000001E-3</v>
      </c>
      <c r="K37" s="745">
        <f t="shared" si="4"/>
        <v>0</v>
      </c>
    </row>
    <row r="38" spans="1:11" ht="27.6" x14ac:dyDescent="0.25">
      <c r="A38" s="79">
        <v>323</v>
      </c>
      <c r="B38" s="80" t="s">
        <v>324</v>
      </c>
      <c r="C38" s="81">
        <v>2169</v>
      </c>
      <c r="D38" s="78">
        <f t="shared" si="5"/>
        <v>5.1999999999999998E-2</v>
      </c>
      <c r="E38" s="81">
        <v>2142</v>
      </c>
      <c r="F38" s="78">
        <f t="shared" si="6"/>
        <v>4.8000000000000001E-2</v>
      </c>
      <c r="G38" s="81">
        <v>2164</v>
      </c>
      <c r="H38" s="78">
        <f t="shared" si="2"/>
        <v>0.05</v>
      </c>
      <c r="I38" s="81">
        <v>1820</v>
      </c>
      <c r="J38" s="78">
        <f t="shared" si="3"/>
        <v>4.3999999999999997E-2</v>
      </c>
      <c r="K38" s="745">
        <f t="shared" si="4"/>
        <v>-6.0000000000000053E-3</v>
      </c>
    </row>
    <row r="39" spans="1:11" x14ac:dyDescent="0.25">
      <c r="A39" s="79">
        <v>324</v>
      </c>
      <c r="B39" s="80" t="s">
        <v>325</v>
      </c>
      <c r="C39" s="81">
        <v>6</v>
      </c>
      <c r="D39" s="78">
        <f t="shared" si="5"/>
        <v>0</v>
      </c>
      <c r="E39" s="81">
        <v>10</v>
      </c>
      <c r="F39" s="78">
        <f t="shared" si="6"/>
        <v>0</v>
      </c>
      <c r="G39" s="81">
        <v>10</v>
      </c>
      <c r="H39" s="78">
        <f t="shared" si="2"/>
        <v>0</v>
      </c>
      <c r="I39" s="81">
        <v>3</v>
      </c>
      <c r="J39" s="78">
        <f t="shared" si="3"/>
        <v>0</v>
      </c>
      <c r="K39" s="745">
        <f t="shared" si="4"/>
        <v>0</v>
      </c>
    </row>
    <row r="40" spans="1:11" x14ac:dyDescent="0.25">
      <c r="A40" s="79">
        <v>331</v>
      </c>
      <c r="B40" s="80" t="s">
        <v>535</v>
      </c>
      <c r="C40" s="81">
        <v>304</v>
      </c>
      <c r="D40" s="78">
        <f t="shared" si="5"/>
        <v>7.0000000000000001E-3</v>
      </c>
      <c r="E40" s="81">
        <v>197</v>
      </c>
      <c r="F40" s="78">
        <f t="shared" si="6"/>
        <v>4.0000000000000001E-3</v>
      </c>
      <c r="G40" s="81">
        <v>118</v>
      </c>
      <c r="H40" s="78">
        <f t="shared" si="2"/>
        <v>3.0000000000000001E-3</v>
      </c>
      <c r="I40" s="81">
        <v>112</v>
      </c>
      <c r="J40" s="78">
        <f t="shared" si="3"/>
        <v>3.0000000000000001E-3</v>
      </c>
      <c r="K40" s="745">
        <f t="shared" si="4"/>
        <v>0</v>
      </c>
    </row>
    <row r="41" spans="1:11" x14ac:dyDescent="0.25">
      <c r="A41" s="79">
        <v>332</v>
      </c>
      <c r="B41" s="80" t="s">
        <v>536</v>
      </c>
      <c r="C41" s="81">
        <v>48</v>
      </c>
      <c r="D41" s="78">
        <f t="shared" si="5"/>
        <v>1E-3</v>
      </c>
      <c r="E41" s="81">
        <v>52</v>
      </c>
      <c r="F41" s="78">
        <f t="shared" si="6"/>
        <v>1E-3</v>
      </c>
      <c r="G41" s="81">
        <v>36</v>
      </c>
      <c r="H41" s="78">
        <f t="shared" si="2"/>
        <v>1E-3</v>
      </c>
      <c r="I41" s="81">
        <v>65</v>
      </c>
      <c r="J41" s="78">
        <f t="shared" si="3"/>
        <v>2E-3</v>
      </c>
      <c r="K41" s="745">
        <f t="shared" si="4"/>
        <v>1E-3</v>
      </c>
    </row>
    <row r="42" spans="1:11" x14ac:dyDescent="0.25">
      <c r="A42" s="79">
        <v>333</v>
      </c>
      <c r="B42" s="80" t="s">
        <v>537</v>
      </c>
      <c r="C42" s="81">
        <v>51</v>
      </c>
      <c r="D42" s="78">
        <f t="shared" si="5"/>
        <v>1E-3</v>
      </c>
      <c r="E42" s="81">
        <v>40</v>
      </c>
      <c r="F42" s="78">
        <f t="shared" si="6"/>
        <v>1E-3</v>
      </c>
      <c r="G42" s="81">
        <v>47</v>
      </c>
      <c r="H42" s="78">
        <f t="shared" si="2"/>
        <v>1E-3</v>
      </c>
      <c r="I42" s="81">
        <v>73</v>
      </c>
      <c r="J42" s="78">
        <f t="shared" si="3"/>
        <v>2E-3</v>
      </c>
      <c r="K42" s="745">
        <f t="shared" si="4"/>
        <v>1E-3</v>
      </c>
    </row>
    <row r="43" spans="1:11" x14ac:dyDescent="0.25">
      <c r="A43" s="79">
        <v>334</v>
      </c>
      <c r="B43" s="80" t="s">
        <v>538</v>
      </c>
      <c r="C43" s="81">
        <v>513</v>
      </c>
      <c r="D43" s="78">
        <f t="shared" si="5"/>
        <v>1.2E-2</v>
      </c>
      <c r="E43" s="81">
        <v>479</v>
      </c>
      <c r="F43" s="78">
        <f t="shared" si="6"/>
        <v>1.0999999999999999E-2</v>
      </c>
      <c r="G43" s="81">
        <v>486</v>
      </c>
      <c r="H43" s="78">
        <f t="shared" si="2"/>
        <v>1.0999999999999999E-2</v>
      </c>
      <c r="I43" s="81">
        <v>330</v>
      </c>
      <c r="J43" s="78">
        <f t="shared" si="3"/>
        <v>8.0000000000000002E-3</v>
      </c>
      <c r="K43" s="745">
        <f t="shared" si="4"/>
        <v>-2.9999999999999992E-3</v>
      </c>
    </row>
    <row r="44" spans="1:11" x14ac:dyDescent="0.25">
      <c r="A44" s="79">
        <v>341</v>
      </c>
      <c r="B44" s="80" t="s">
        <v>539</v>
      </c>
      <c r="C44" s="81">
        <v>10</v>
      </c>
      <c r="D44" s="78">
        <f t="shared" si="5"/>
        <v>0</v>
      </c>
      <c r="E44" s="81">
        <v>4</v>
      </c>
      <c r="F44" s="78">
        <f t="shared" si="6"/>
        <v>0</v>
      </c>
      <c r="G44" s="81">
        <v>8</v>
      </c>
      <c r="H44" s="78">
        <f t="shared" si="2"/>
        <v>0</v>
      </c>
      <c r="I44" s="81">
        <v>7</v>
      </c>
      <c r="J44" s="78">
        <f t="shared" si="3"/>
        <v>0</v>
      </c>
      <c r="K44" s="745">
        <f t="shared" si="4"/>
        <v>0</v>
      </c>
    </row>
    <row r="45" spans="1:11" x14ac:dyDescent="0.25">
      <c r="A45" s="79">
        <v>342</v>
      </c>
      <c r="B45" s="80" t="s">
        <v>540</v>
      </c>
      <c r="C45" s="81">
        <v>7</v>
      </c>
      <c r="D45" s="78">
        <f t="shared" si="5"/>
        <v>0</v>
      </c>
      <c r="E45" s="81">
        <v>4</v>
      </c>
      <c r="F45" s="78">
        <f t="shared" si="6"/>
        <v>0</v>
      </c>
      <c r="G45" s="81">
        <v>4</v>
      </c>
      <c r="H45" s="78">
        <f t="shared" si="2"/>
        <v>0</v>
      </c>
      <c r="I45" s="81">
        <v>2</v>
      </c>
      <c r="J45" s="78">
        <f t="shared" si="3"/>
        <v>0</v>
      </c>
      <c r="K45" s="745">
        <f t="shared" si="4"/>
        <v>0</v>
      </c>
    </row>
    <row r="46" spans="1:11" x14ac:dyDescent="0.25">
      <c r="A46" s="79">
        <v>343</v>
      </c>
      <c r="B46" s="80" t="s">
        <v>541</v>
      </c>
      <c r="C46" s="81">
        <v>791</v>
      </c>
      <c r="D46" s="78">
        <f t="shared" si="5"/>
        <v>1.9E-2</v>
      </c>
      <c r="E46" s="81">
        <v>701</v>
      </c>
      <c r="F46" s="78">
        <f t="shared" si="6"/>
        <v>1.6E-2</v>
      </c>
      <c r="G46" s="81">
        <v>738</v>
      </c>
      <c r="H46" s="78">
        <f t="shared" si="2"/>
        <v>1.7000000000000001E-2</v>
      </c>
      <c r="I46" s="81">
        <v>858</v>
      </c>
      <c r="J46" s="78">
        <f t="shared" si="3"/>
        <v>2.1000000000000001E-2</v>
      </c>
      <c r="K46" s="745">
        <f t="shared" si="4"/>
        <v>4.0000000000000001E-3</v>
      </c>
    </row>
    <row r="47" spans="1:11" ht="27.6" x14ac:dyDescent="0.25">
      <c r="A47" s="79">
        <v>344</v>
      </c>
      <c r="B47" s="80" t="s">
        <v>542</v>
      </c>
      <c r="C47" s="81">
        <v>1462</v>
      </c>
      <c r="D47" s="78">
        <f t="shared" si="5"/>
        <v>3.5000000000000003E-2</v>
      </c>
      <c r="E47" s="81">
        <v>1473</v>
      </c>
      <c r="F47" s="78">
        <f t="shared" si="6"/>
        <v>3.3000000000000002E-2</v>
      </c>
      <c r="G47" s="81">
        <v>1242</v>
      </c>
      <c r="H47" s="78">
        <f t="shared" si="2"/>
        <v>2.9000000000000001E-2</v>
      </c>
      <c r="I47" s="81">
        <v>1013</v>
      </c>
      <c r="J47" s="78">
        <f t="shared" si="3"/>
        <v>2.4E-2</v>
      </c>
      <c r="K47" s="745">
        <f t="shared" si="4"/>
        <v>-5.000000000000001E-3</v>
      </c>
    </row>
    <row r="48" spans="1:11" x14ac:dyDescent="0.25">
      <c r="A48" s="79">
        <v>345</v>
      </c>
      <c r="B48" s="80" t="s">
        <v>543</v>
      </c>
      <c r="C48" s="81">
        <v>3236</v>
      </c>
      <c r="D48" s="78">
        <f t="shared" si="5"/>
        <v>7.6999999999999999E-2</v>
      </c>
      <c r="E48" s="81">
        <v>3131</v>
      </c>
      <c r="F48" s="78">
        <f t="shared" si="6"/>
        <v>7.0999999999999994E-2</v>
      </c>
      <c r="G48" s="81">
        <v>4500</v>
      </c>
      <c r="H48" s="78">
        <f t="shared" si="2"/>
        <v>0.10299999999999999</v>
      </c>
      <c r="I48" s="81">
        <v>3601</v>
      </c>
      <c r="J48" s="78">
        <f t="shared" si="3"/>
        <v>8.6999999999999994E-2</v>
      </c>
      <c r="K48" s="745">
        <f t="shared" si="4"/>
        <v>-1.6E-2</v>
      </c>
    </row>
    <row r="49" spans="1:11" x14ac:dyDescent="0.25">
      <c r="A49" s="79">
        <v>346</v>
      </c>
      <c r="B49" s="80" t="s">
        <v>544</v>
      </c>
      <c r="C49" s="81">
        <v>307</v>
      </c>
      <c r="D49" s="78">
        <f t="shared" si="5"/>
        <v>7.0000000000000001E-3</v>
      </c>
      <c r="E49" s="81">
        <v>268</v>
      </c>
      <c r="F49" s="78">
        <f t="shared" si="6"/>
        <v>6.0000000000000001E-3</v>
      </c>
      <c r="G49" s="81">
        <v>294</v>
      </c>
      <c r="H49" s="78">
        <f t="shared" si="2"/>
        <v>7.0000000000000001E-3</v>
      </c>
      <c r="I49" s="81">
        <v>352</v>
      </c>
      <c r="J49" s="78">
        <f t="shared" si="3"/>
        <v>8.0000000000000002E-3</v>
      </c>
      <c r="K49" s="745">
        <f t="shared" si="4"/>
        <v>1E-3</v>
      </c>
    </row>
    <row r="50" spans="1:11" ht="27.6" x14ac:dyDescent="0.25">
      <c r="A50" s="79">
        <v>347</v>
      </c>
      <c r="B50" s="80" t="s">
        <v>545</v>
      </c>
      <c r="C50" s="81">
        <v>161</v>
      </c>
      <c r="D50" s="78">
        <f t="shared" si="5"/>
        <v>4.0000000000000001E-3</v>
      </c>
      <c r="E50" s="81">
        <v>245</v>
      </c>
      <c r="F50" s="78">
        <f t="shared" si="6"/>
        <v>6.0000000000000001E-3</v>
      </c>
      <c r="G50" s="81">
        <v>289</v>
      </c>
      <c r="H50" s="78">
        <f t="shared" si="2"/>
        <v>7.0000000000000001E-3</v>
      </c>
      <c r="I50" s="81">
        <v>291</v>
      </c>
      <c r="J50" s="78">
        <f t="shared" si="3"/>
        <v>7.0000000000000001E-3</v>
      </c>
      <c r="K50" s="745">
        <f t="shared" si="4"/>
        <v>0</v>
      </c>
    </row>
    <row r="51" spans="1:11" x14ac:dyDescent="0.25">
      <c r="A51" s="79">
        <v>348</v>
      </c>
      <c r="B51" s="80" t="s">
        <v>546</v>
      </c>
      <c r="C51" s="81">
        <v>3</v>
      </c>
      <c r="D51" s="78">
        <f t="shared" si="5"/>
        <v>0</v>
      </c>
      <c r="E51" s="81">
        <v>0</v>
      </c>
      <c r="F51" s="78">
        <f t="shared" si="6"/>
        <v>0</v>
      </c>
      <c r="G51" s="81">
        <v>8</v>
      </c>
      <c r="H51" s="78">
        <f t="shared" si="2"/>
        <v>0</v>
      </c>
      <c r="I51" s="81">
        <v>1</v>
      </c>
      <c r="J51" s="78">
        <f t="shared" si="3"/>
        <v>0</v>
      </c>
      <c r="K51" s="745">
        <f t="shared" si="4"/>
        <v>0</v>
      </c>
    </row>
    <row r="52" spans="1:11" ht="28.5" customHeight="1" x14ac:dyDescent="0.25">
      <c r="A52" s="79">
        <v>411</v>
      </c>
      <c r="B52" s="80" t="s">
        <v>547</v>
      </c>
      <c r="C52" s="81">
        <v>131</v>
      </c>
      <c r="D52" s="78">
        <f t="shared" si="5"/>
        <v>3.0000000000000001E-3</v>
      </c>
      <c r="E52" s="81">
        <v>164</v>
      </c>
      <c r="F52" s="78">
        <f t="shared" si="6"/>
        <v>4.0000000000000001E-3</v>
      </c>
      <c r="G52" s="81">
        <v>198</v>
      </c>
      <c r="H52" s="78">
        <f t="shared" si="2"/>
        <v>5.0000000000000001E-3</v>
      </c>
      <c r="I52" s="81">
        <v>169</v>
      </c>
      <c r="J52" s="78">
        <f t="shared" si="3"/>
        <v>4.0000000000000001E-3</v>
      </c>
      <c r="K52" s="745">
        <f t="shared" si="4"/>
        <v>-1E-3</v>
      </c>
    </row>
    <row r="53" spans="1:11" x14ac:dyDescent="0.25">
      <c r="A53" s="79">
        <v>412</v>
      </c>
      <c r="B53" s="80" t="s">
        <v>548</v>
      </c>
      <c r="C53" s="81">
        <v>142</v>
      </c>
      <c r="D53" s="78">
        <f t="shared" si="5"/>
        <v>3.0000000000000001E-3</v>
      </c>
      <c r="E53" s="81">
        <v>181</v>
      </c>
      <c r="F53" s="78">
        <f t="shared" si="6"/>
        <v>4.0000000000000001E-3</v>
      </c>
      <c r="G53" s="81">
        <v>177</v>
      </c>
      <c r="H53" s="78">
        <f t="shared" si="2"/>
        <v>4.0000000000000001E-3</v>
      </c>
      <c r="I53" s="81">
        <v>139</v>
      </c>
      <c r="J53" s="78">
        <f t="shared" si="3"/>
        <v>3.0000000000000001E-3</v>
      </c>
      <c r="K53" s="745">
        <f t="shared" si="4"/>
        <v>-1E-3</v>
      </c>
    </row>
    <row r="54" spans="1:11" ht="27.6" x14ac:dyDescent="0.25">
      <c r="A54" s="79">
        <v>413</v>
      </c>
      <c r="B54" s="80" t="s">
        <v>549</v>
      </c>
      <c r="C54" s="81">
        <v>50</v>
      </c>
      <c r="D54" s="78">
        <f t="shared" si="5"/>
        <v>1E-3</v>
      </c>
      <c r="E54" s="81">
        <v>134</v>
      </c>
      <c r="F54" s="78">
        <f t="shared" si="6"/>
        <v>3.0000000000000001E-3</v>
      </c>
      <c r="G54" s="81">
        <v>86</v>
      </c>
      <c r="H54" s="78">
        <f t="shared" si="2"/>
        <v>2E-3</v>
      </c>
      <c r="I54" s="81">
        <v>92</v>
      </c>
      <c r="J54" s="78">
        <f t="shared" si="3"/>
        <v>2E-3</v>
      </c>
      <c r="K54" s="745">
        <f t="shared" si="4"/>
        <v>0</v>
      </c>
    </row>
    <row r="55" spans="1:11" ht="27.6" x14ac:dyDescent="0.25">
      <c r="A55" s="79">
        <v>414</v>
      </c>
      <c r="B55" s="80" t="s">
        <v>550</v>
      </c>
      <c r="C55" s="81">
        <v>1494</v>
      </c>
      <c r="D55" s="78">
        <f t="shared" si="5"/>
        <v>3.5999999999999997E-2</v>
      </c>
      <c r="E55" s="81">
        <v>1329</v>
      </c>
      <c r="F55" s="78">
        <f t="shared" si="6"/>
        <v>0.03</v>
      </c>
      <c r="G55" s="81">
        <v>1399</v>
      </c>
      <c r="H55" s="78">
        <f t="shared" si="2"/>
        <v>3.2000000000000001E-2</v>
      </c>
      <c r="I55" s="81">
        <v>900</v>
      </c>
      <c r="J55" s="78">
        <f t="shared" si="3"/>
        <v>2.1999999999999999E-2</v>
      </c>
      <c r="K55" s="745">
        <f t="shared" si="4"/>
        <v>-1.0000000000000002E-2</v>
      </c>
    </row>
    <row r="56" spans="1:11" x14ac:dyDescent="0.25">
      <c r="A56" s="79">
        <v>419</v>
      </c>
      <c r="B56" s="80" t="s">
        <v>551</v>
      </c>
      <c r="C56" s="81">
        <v>1419</v>
      </c>
      <c r="D56" s="78">
        <f t="shared" si="5"/>
        <v>3.4000000000000002E-2</v>
      </c>
      <c r="E56" s="81">
        <v>1281</v>
      </c>
      <c r="F56" s="78">
        <f t="shared" si="6"/>
        <v>2.9000000000000001E-2</v>
      </c>
      <c r="G56" s="81">
        <v>1349</v>
      </c>
      <c r="H56" s="78">
        <f t="shared" si="2"/>
        <v>3.1E-2</v>
      </c>
      <c r="I56" s="81">
        <v>1358</v>
      </c>
      <c r="J56" s="78">
        <f t="shared" si="3"/>
        <v>3.3000000000000002E-2</v>
      </c>
      <c r="K56" s="745">
        <f t="shared" si="4"/>
        <v>2.0000000000000018E-3</v>
      </c>
    </row>
    <row r="57" spans="1:11" x14ac:dyDescent="0.25">
      <c r="A57" s="79">
        <v>421</v>
      </c>
      <c r="B57" s="80" t="s">
        <v>552</v>
      </c>
      <c r="C57" s="81">
        <v>23</v>
      </c>
      <c r="D57" s="78">
        <f t="shared" si="5"/>
        <v>1E-3</v>
      </c>
      <c r="E57" s="81">
        <v>45</v>
      </c>
      <c r="F57" s="78">
        <f t="shared" si="6"/>
        <v>1E-3</v>
      </c>
      <c r="G57" s="81">
        <v>30</v>
      </c>
      <c r="H57" s="78">
        <f t="shared" si="2"/>
        <v>1E-3</v>
      </c>
      <c r="I57" s="81">
        <v>31</v>
      </c>
      <c r="J57" s="78">
        <f t="shared" si="3"/>
        <v>1E-3</v>
      </c>
      <c r="K57" s="745">
        <f t="shared" si="4"/>
        <v>0</v>
      </c>
    </row>
    <row r="58" spans="1:11" ht="27" customHeight="1" x14ac:dyDescent="0.25">
      <c r="A58" s="79">
        <v>422</v>
      </c>
      <c r="B58" s="80" t="s">
        <v>553</v>
      </c>
      <c r="C58" s="81">
        <v>58</v>
      </c>
      <c r="D58" s="78">
        <f t="shared" si="5"/>
        <v>1E-3</v>
      </c>
      <c r="E58" s="81">
        <v>70</v>
      </c>
      <c r="F58" s="78">
        <f t="shared" si="6"/>
        <v>2E-3</v>
      </c>
      <c r="G58" s="81">
        <v>90</v>
      </c>
      <c r="H58" s="78">
        <f t="shared" si="2"/>
        <v>2E-3</v>
      </c>
      <c r="I58" s="81">
        <v>70</v>
      </c>
      <c r="J58" s="78">
        <f t="shared" si="3"/>
        <v>2E-3</v>
      </c>
      <c r="K58" s="745">
        <f t="shared" si="4"/>
        <v>0</v>
      </c>
    </row>
    <row r="59" spans="1:11" x14ac:dyDescent="0.25">
      <c r="A59" s="79">
        <v>511</v>
      </c>
      <c r="B59" s="80" t="s">
        <v>554</v>
      </c>
      <c r="C59" s="81">
        <v>394</v>
      </c>
      <c r="D59" s="78">
        <f t="shared" si="5"/>
        <v>8.9999999999999993E-3</v>
      </c>
      <c r="E59" s="81">
        <v>871</v>
      </c>
      <c r="F59" s="78">
        <f t="shared" si="6"/>
        <v>0.02</v>
      </c>
      <c r="G59" s="81">
        <v>874</v>
      </c>
      <c r="H59" s="78">
        <f t="shared" si="2"/>
        <v>0.02</v>
      </c>
      <c r="I59" s="81">
        <v>1043</v>
      </c>
      <c r="J59" s="78">
        <f t="shared" si="3"/>
        <v>2.5000000000000001E-2</v>
      </c>
      <c r="K59" s="745">
        <f t="shared" si="4"/>
        <v>5.000000000000001E-3</v>
      </c>
    </row>
    <row r="60" spans="1:11" x14ac:dyDescent="0.25">
      <c r="A60" s="79">
        <v>512</v>
      </c>
      <c r="B60" s="80" t="s">
        <v>555</v>
      </c>
      <c r="C60" s="81">
        <v>465</v>
      </c>
      <c r="D60" s="78">
        <f t="shared" si="5"/>
        <v>1.0999999999999999E-2</v>
      </c>
      <c r="E60" s="81">
        <v>454</v>
      </c>
      <c r="F60" s="78">
        <f t="shared" si="6"/>
        <v>0.01</v>
      </c>
      <c r="G60" s="81">
        <v>604</v>
      </c>
      <c r="H60" s="78">
        <f t="shared" si="2"/>
        <v>1.4E-2</v>
      </c>
      <c r="I60" s="81">
        <v>534</v>
      </c>
      <c r="J60" s="78">
        <f t="shared" si="3"/>
        <v>1.2999999999999999E-2</v>
      </c>
      <c r="K60" s="745">
        <f t="shared" si="4"/>
        <v>-1.0000000000000009E-3</v>
      </c>
    </row>
    <row r="61" spans="1:11" x14ac:dyDescent="0.25">
      <c r="A61" s="79">
        <v>513</v>
      </c>
      <c r="B61" s="80" t="s">
        <v>556</v>
      </c>
      <c r="C61" s="81">
        <v>1516</v>
      </c>
      <c r="D61" s="78">
        <f t="shared" si="5"/>
        <v>3.5999999999999997E-2</v>
      </c>
      <c r="E61" s="81">
        <v>1442</v>
      </c>
      <c r="F61" s="78">
        <f t="shared" si="6"/>
        <v>3.3000000000000002E-2</v>
      </c>
      <c r="G61" s="81">
        <v>1474</v>
      </c>
      <c r="H61" s="78">
        <f t="shared" si="2"/>
        <v>3.4000000000000002E-2</v>
      </c>
      <c r="I61" s="81">
        <v>1515</v>
      </c>
      <c r="J61" s="78">
        <f t="shared" si="3"/>
        <v>3.6999999999999998E-2</v>
      </c>
      <c r="K61" s="745">
        <f t="shared" si="4"/>
        <v>2.9999999999999957E-3</v>
      </c>
    </row>
    <row r="62" spans="1:11" ht="13.5" customHeight="1" x14ac:dyDescent="0.25">
      <c r="A62" s="79">
        <v>514</v>
      </c>
      <c r="B62" s="80" t="s">
        <v>557</v>
      </c>
      <c r="C62" s="81">
        <v>628</v>
      </c>
      <c r="D62" s="78">
        <f t="shared" si="5"/>
        <v>1.4999999999999999E-2</v>
      </c>
      <c r="E62" s="81">
        <v>612</v>
      </c>
      <c r="F62" s="78">
        <f t="shared" si="6"/>
        <v>1.4E-2</v>
      </c>
      <c r="G62" s="81">
        <v>686</v>
      </c>
      <c r="H62" s="78">
        <f t="shared" si="2"/>
        <v>1.6E-2</v>
      </c>
      <c r="I62" s="81">
        <v>786</v>
      </c>
      <c r="J62" s="78">
        <f t="shared" si="3"/>
        <v>1.9E-2</v>
      </c>
      <c r="K62" s="745">
        <f t="shared" si="4"/>
        <v>2.9999999999999992E-3</v>
      </c>
    </row>
    <row r="63" spans="1:11" x14ac:dyDescent="0.25">
      <c r="A63" s="79">
        <v>515</v>
      </c>
      <c r="B63" s="80" t="s">
        <v>868</v>
      </c>
      <c r="C63" s="81">
        <v>0</v>
      </c>
      <c r="D63" s="78">
        <f t="shared" si="5"/>
        <v>0</v>
      </c>
      <c r="E63" s="81">
        <v>0</v>
      </c>
      <c r="F63" s="78">
        <f t="shared" si="6"/>
        <v>0</v>
      </c>
      <c r="G63" s="81">
        <v>2</v>
      </c>
      <c r="H63" s="78">
        <f t="shared" si="2"/>
        <v>0</v>
      </c>
      <c r="I63" s="81"/>
      <c r="J63" s="78">
        <f t="shared" si="3"/>
        <v>0</v>
      </c>
      <c r="K63" s="745">
        <f t="shared" si="4"/>
        <v>0</v>
      </c>
    </row>
    <row r="64" spans="1:11" x14ac:dyDescent="0.25">
      <c r="A64" s="79">
        <v>516</v>
      </c>
      <c r="B64" s="80" t="s">
        <v>558</v>
      </c>
      <c r="C64" s="81">
        <v>3488</v>
      </c>
      <c r="D64" s="78">
        <f t="shared" si="5"/>
        <v>8.3000000000000004E-2</v>
      </c>
      <c r="E64" s="81">
        <v>3052</v>
      </c>
      <c r="F64" s="78">
        <f t="shared" si="6"/>
        <v>6.9000000000000006E-2</v>
      </c>
      <c r="G64" s="81">
        <v>2147</v>
      </c>
      <c r="H64" s="78">
        <f t="shared" si="2"/>
        <v>4.9000000000000002E-2</v>
      </c>
      <c r="I64" s="81">
        <v>2544</v>
      </c>
      <c r="J64" s="78">
        <f t="shared" si="3"/>
        <v>6.0999999999999999E-2</v>
      </c>
      <c r="K64" s="745">
        <f t="shared" si="4"/>
        <v>1.1999999999999997E-2</v>
      </c>
    </row>
    <row r="65" spans="1:11" x14ac:dyDescent="0.25">
      <c r="A65" s="79">
        <v>521</v>
      </c>
      <c r="B65" s="80" t="s">
        <v>869</v>
      </c>
      <c r="C65" s="81">
        <v>0</v>
      </c>
      <c r="D65" s="78">
        <f t="shared" si="5"/>
        <v>0</v>
      </c>
      <c r="E65" s="81">
        <v>0</v>
      </c>
      <c r="F65" s="78">
        <f t="shared" si="6"/>
        <v>0</v>
      </c>
      <c r="G65" s="81">
        <v>4</v>
      </c>
      <c r="H65" s="78">
        <f t="shared" si="2"/>
        <v>0</v>
      </c>
      <c r="I65" s="81">
        <v>2</v>
      </c>
      <c r="J65" s="78">
        <f t="shared" si="3"/>
        <v>0</v>
      </c>
      <c r="K65" s="745">
        <f t="shared" si="4"/>
        <v>0</v>
      </c>
    </row>
    <row r="66" spans="1:11" x14ac:dyDescent="0.25">
      <c r="A66" s="79">
        <v>522</v>
      </c>
      <c r="B66" s="80" t="s">
        <v>326</v>
      </c>
      <c r="C66" s="81">
        <v>6</v>
      </c>
      <c r="D66" s="78">
        <f t="shared" si="5"/>
        <v>0</v>
      </c>
      <c r="E66" s="81">
        <v>5</v>
      </c>
      <c r="F66" s="78">
        <f t="shared" si="6"/>
        <v>0</v>
      </c>
      <c r="G66" s="81">
        <v>8</v>
      </c>
      <c r="H66" s="78">
        <f t="shared" si="2"/>
        <v>0</v>
      </c>
      <c r="I66" s="81">
        <v>10</v>
      </c>
      <c r="J66" s="78">
        <f t="shared" si="3"/>
        <v>0</v>
      </c>
      <c r="K66" s="745">
        <f t="shared" si="4"/>
        <v>0</v>
      </c>
    </row>
    <row r="67" spans="1:11" x14ac:dyDescent="0.25">
      <c r="A67" s="79">
        <v>523</v>
      </c>
      <c r="B67" s="80" t="s">
        <v>870</v>
      </c>
      <c r="C67" s="81">
        <v>0</v>
      </c>
      <c r="D67" s="78">
        <f t="shared" si="5"/>
        <v>0</v>
      </c>
      <c r="E67" s="81">
        <v>0</v>
      </c>
      <c r="F67" s="78">
        <f t="shared" si="6"/>
        <v>0</v>
      </c>
      <c r="G67" s="81">
        <v>3</v>
      </c>
      <c r="H67" s="78">
        <f t="shared" si="2"/>
        <v>0</v>
      </c>
      <c r="I67" s="81">
        <v>3</v>
      </c>
      <c r="J67" s="78">
        <f t="shared" si="3"/>
        <v>0</v>
      </c>
      <c r="K67" s="745">
        <f t="shared" si="4"/>
        <v>0</v>
      </c>
    </row>
    <row r="68" spans="1:11" ht="27.6" x14ac:dyDescent="0.25">
      <c r="A68" s="79">
        <v>611</v>
      </c>
      <c r="B68" s="80" t="s">
        <v>559</v>
      </c>
      <c r="C68" s="81">
        <v>36</v>
      </c>
      <c r="D68" s="78">
        <f t="shared" ref="D68:D99" si="7">ROUND(C68/$C$119,3)</f>
        <v>1E-3</v>
      </c>
      <c r="E68" s="81">
        <v>48</v>
      </c>
      <c r="F68" s="78">
        <f t="shared" ref="F68:F99" si="8">ROUND(E68/$E$119,3)</f>
        <v>1E-3</v>
      </c>
      <c r="G68" s="81">
        <v>33</v>
      </c>
      <c r="H68" s="78">
        <f t="shared" si="2"/>
        <v>1E-3</v>
      </c>
      <c r="I68" s="81">
        <v>37</v>
      </c>
      <c r="J68" s="78">
        <f t="shared" si="3"/>
        <v>1E-3</v>
      </c>
      <c r="K68" s="745">
        <f t="shared" si="4"/>
        <v>0</v>
      </c>
    </row>
    <row r="69" spans="1:11" ht="27.6" x14ac:dyDescent="0.25">
      <c r="A69" s="79">
        <v>612</v>
      </c>
      <c r="B69" s="80" t="s">
        <v>560</v>
      </c>
      <c r="C69" s="81">
        <v>26</v>
      </c>
      <c r="D69" s="78">
        <f t="shared" si="7"/>
        <v>1E-3</v>
      </c>
      <c r="E69" s="81">
        <v>28</v>
      </c>
      <c r="F69" s="78">
        <f t="shared" si="8"/>
        <v>1E-3</v>
      </c>
      <c r="G69" s="81">
        <v>16</v>
      </c>
      <c r="H69" s="78">
        <f t="shared" ref="H69:H118" si="9">ROUND(G69/$G$119,3)</f>
        <v>0</v>
      </c>
      <c r="I69" s="81">
        <v>15</v>
      </c>
      <c r="J69" s="78">
        <f t="shared" ref="J69:J118" si="10">ROUND(I69/$I$119,3)</f>
        <v>0</v>
      </c>
      <c r="K69" s="745">
        <f t="shared" ref="K69:K118" si="11">J69-H69</f>
        <v>0</v>
      </c>
    </row>
    <row r="70" spans="1:11" ht="27.6" x14ac:dyDescent="0.25">
      <c r="A70" s="79">
        <v>613</v>
      </c>
      <c r="B70" s="80" t="s">
        <v>561</v>
      </c>
      <c r="C70" s="81">
        <v>38</v>
      </c>
      <c r="D70" s="78">
        <f t="shared" si="7"/>
        <v>1E-3</v>
      </c>
      <c r="E70" s="81">
        <v>45</v>
      </c>
      <c r="F70" s="78">
        <f t="shared" si="8"/>
        <v>1E-3</v>
      </c>
      <c r="G70" s="81">
        <v>32</v>
      </c>
      <c r="H70" s="78">
        <f t="shared" si="9"/>
        <v>1E-3</v>
      </c>
      <c r="I70" s="81">
        <v>24</v>
      </c>
      <c r="J70" s="78">
        <f t="shared" si="10"/>
        <v>1E-3</v>
      </c>
      <c r="K70" s="745">
        <f t="shared" si="11"/>
        <v>0</v>
      </c>
    </row>
    <row r="71" spans="1:11" x14ac:dyDescent="0.25">
      <c r="A71" s="79">
        <v>614</v>
      </c>
      <c r="B71" s="80" t="s">
        <v>562</v>
      </c>
      <c r="C71" s="81">
        <v>703</v>
      </c>
      <c r="D71" s="78">
        <f t="shared" si="7"/>
        <v>1.7000000000000001E-2</v>
      </c>
      <c r="E71" s="81">
        <v>613</v>
      </c>
      <c r="F71" s="78">
        <f t="shared" si="8"/>
        <v>1.4E-2</v>
      </c>
      <c r="G71" s="81">
        <v>666</v>
      </c>
      <c r="H71" s="78">
        <f t="shared" si="9"/>
        <v>1.4999999999999999E-2</v>
      </c>
      <c r="I71" s="81">
        <v>602</v>
      </c>
      <c r="J71" s="78">
        <f t="shared" si="10"/>
        <v>1.4999999999999999E-2</v>
      </c>
      <c r="K71" s="745">
        <f t="shared" si="11"/>
        <v>0</v>
      </c>
    </row>
    <row r="72" spans="1:11" x14ac:dyDescent="0.25">
      <c r="A72" s="79">
        <v>615</v>
      </c>
      <c r="B72" s="80" t="s">
        <v>563</v>
      </c>
      <c r="C72" s="81">
        <v>1</v>
      </c>
      <c r="D72" s="78">
        <f t="shared" si="7"/>
        <v>0</v>
      </c>
      <c r="E72" s="81">
        <v>2</v>
      </c>
      <c r="F72" s="78">
        <f t="shared" si="8"/>
        <v>0</v>
      </c>
      <c r="G72" s="81">
        <v>1</v>
      </c>
      <c r="H72" s="78">
        <f t="shared" si="9"/>
        <v>0</v>
      </c>
      <c r="I72" s="81">
        <v>2</v>
      </c>
      <c r="J72" s="78">
        <f t="shared" si="10"/>
        <v>0</v>
      </c>
      <c r="K72" s="745">
        <f t="shared" si="11"/>
        <v>0</v>
      </c>
    </row>
    <row r="73" spans="1:11" ht="27.6" x14ac:dyDescent="0.25">
      <c r="A73" s="79">
        <v>621</v>
      </c>
      <c r="B73" s="80" t="s">
        <v>564</v>
      </c>
      <c r="C73" s="81">
        <v>57</v>
      </c>
      <c r="D73" s="78">
        <f t="shared" si="7"/>
        <v>1E-3</v>
      </c>
      <c r="E73" s="81">
        <v>73</v>
      </c>
      <c r="F73" s="78">
        <f t="shared" si="8"/>
        <v>2E-3</v>
      </c>
      <c r="G73" s="81">
        <v>75</v>
      </c>
      <c r="H73" s="78">
        <f t="shared" si="9"/>
        <v>2E-3</v>
      </c>
      <c r="I73" s="81">
        <v>41</v>
      </c>
      <c r="J73" s="78">
        <f t="shared" si="10"/>
        <v>1E-3</v>
      </c>
      <c r="K73" s="745">
        <f t="shared" si="11"/>
        <v>-1E-3</v>
      </c>
    </row>
    <row r="74" spans="1:11" ht="29.25" customHeight="1" x14ac:dyDescent="0.25">
      <c r="A74" s="79">
        <v>711</v>
      </c>
      <c r="B74" s="80" t="s">
        <v>565</v>
      </c>
      <c r="C74" s="81">
        <v>33</v>
      </c>
      <c r="D74" s="78">
        <f t="shared" si="7"/>
        <v>1E-3</v>
      </c>
      <c r="E74" s="81">
        <v>21</v>
      </c>
      <c r="F74" s="78">
        <f t="shared" si="8"/>
        <v>0</v>
      </c>
      <c r="G74" s="81">
        <v>23</v>
      </c>
      <c r="H74" s="78">
        <f t="shared" si="9"/>
        <v>1E-3</v>
      </c>
      <c r="I74" s="81">
        <v>16</v>
      </c>
      <c r="J74" s="78">
        <f t="shared" si="10"/>
        <v>0</v>
      </c>
      <c r="K74" s="745">
        <f t="shared" si="11"/>
        <v>-1E-3</v>
      </c>
    </row>
    <row r="75" spans="1:11" x14ac:dyDescent="0.25">
      <c r="A75" s="79">
        <v>712</v>
      </c>
      <c r="B75" s="80" t="s">
        <v>566</v>
      </c>
      <c r="C75" s="81">
        <v>491</v>
      </c>
      <c r="D75" s="78">
        <f t="shared" si="7"/>
        <v>1.2E-2</v>
      </c>
      <c r="E75" s="81">
        <v>456</v>
      </c>
      <c r="F75" s="78">
        <f t="shared" si="8"/>
        <v>0.01</v>
      </c>
      <c r="G75" s="81">
        <v>643</v>
      </c>
      <c r="H75" s="78">
        <f t="shared" si="9"/>
        <v>1.4999999999999999E-2</v>
      </c>
      <c r="I75" s="81">
        <v>688</v>
      </c>
      <c r="J75" s="78">
        <f t="shared" si="10"/>
        <v>1.7000000000000001E-2</v>
      </c>
      <c r="K75" s="745">
        <f t="shared" si="11"/>
        <v>2.0000000000000018E-3</v>
      </c>
    </row>
    <row r="76" spans="1:11" x14ac:dyDescent="0.25">
      <c r="A76" s="79">
        <v>713</v>
      </c>
      <c r="B76" s="80" t="s">
        <v>567</v>
      </c>
      <c r="C76" s="81">
        <v>883</v>
      </c>
      <c r="D76" s="78">
        <f t="shared" si="7"/>
        <v>2.1000000000000001E-2</v>
      </c>
      <c r="E76" s="81">
        <v>819</v>
      </c>
      <c r="F76" s="78">
        <f t="shared" si="8"/>
        <v>1.9E-2</v>
      </c>
      <c r="G76" s="81">
        <v>873</v>
      </c>
      <c r="H76" s="78">
        <f t="shared" si="9"/>
        <v>0.02</v>
      </c>
      <c r="I76" s="81">
        <v>922</v>
      </c>
      <c r="J76" s="78">
        <f t="shared" si="10"/>
        <v>2.1999999999999999E-2</v>
      </c>
      <c r="K76" s="745">
        <f t="shared" si="11"/>
        <v>1.9999999999999983E-3</v>
      </c>
    </row>
    <row r="77" spans="1:11" x14ac:dyDescent="0.25">
      <c r="A77" s="79">
        <v>714</v>
      </c>
      <c r="B77" s="80" t="s">
        <v>568</v>
      </c>
      <c r="C77" s="81">
        <v>107</v>
      </c>
      <c r="D77" s="78">
        <f t="shared" si="7"/>
        <v>3.0000000000000001E-3</v>
      </c>
      <c r="E77" s="81">
        <v>131</v>
      </c>
      <c r="F77" s="78">
        <f t="shared" si="8"/>
        <v>3.0000000000000001E-3</v>
      </c>
      <c r="G77" s="81">
        <v>132</v>
      </c>
      <c r="H77" s="78">
        <f t="shared" si="9"/>
        <v>3.0000000000000001E-3</v>
      </c>
      <c r="I77" s="81">
        <v>113</v>
      </c>
      <c r="J77" s="78">
        <f t="shared" si="10"/>
        <v>3.0000000000000001E-3</v>
      </c>
      <c r="K77" s="745">
        <f t="shared" si="11"/>
        <v>0</v>
      </c>
    </row>
    <row r="78" spans="1:11" ht="27.6" x14ac:dyDescent="0.25">
      <c r="A78" s="79">
        <v>721</v>
      </c>
      <c r="B78" s="80" t="s">
        <v>569</v>
      </c>
      <c r="C78" s="81">
        <v>164</v>
      </c>
      <c r="D78" s="78">
        <f t="shared" si="7"/>
        <v>4.0000000000000001E-3</v>
      </c>
      <c r="E78" s="81">
        <v>272</v>
      </c>
      <c r="F78" s="78">
        <f t="shared" si="8"/>
        <v>6.0000000000000001E-3</v>
      </c>
      <c r="G78" s="81">
        <v>243</v>
      </c>
      <c r="H78" s="78">
        <f t="shared" si="9"/>
        <v>6.0000000000000001E-3</v>
      </c>
      <c r="I78" s="81">
        <v>142</v>
      </c>
      <c r="J78" s="78">
        <f t="shared" si="10"/>
        <v>3.0000000000000001E-3</v>
      </c>
      <c r="K78" s="745">
        <f t="shared" si="11"/>
        <v>-3.0000000000000001E-3</v>
      </c>
    </row>
    <row r="79" spans="1:11" x14ac:dyDescent="0.25">
      <c r="A79" s="79">
        <v>722</v>
      </c>
      <c r="B79" s="80" t="s">
        <v>570</v>
      </c>
      <c r="C79" s="81">
        <v>19</v>
      </c>
      <c r="D79" s="78">
        <f t="shared" si="7"/>
        <v>0</v>
      </c>
      <c r="E79" s="81">
        <v>28</v>
      </c>
      <c r="F79" s="78">
        <f t="shared" si="8"/>
        <v>1E-3</v>
      </c>
      <c r="G79" s="81">
        <v>21</v>
      </c>
      <c r="H79" s="78">
        <f t="shared" si="9"/>
        <v>0</v>
      </c>
      <c r="I79" s="81">
        <v>26</v>
      </c>
      <c r="J79" s="78">
        <f t="shared" si="10"/>
        <v>1E-3</v>
      </c>
      <c r="K79" s="745">
        <f t="shared" si="11"/>
        <v>1E-3</v>
      </c>
    </row>
    <row r="80" spans="1:11" x14ac:dyDescent="0.25">
      <c r="A80" s="79">
        <v>723</v>
      </c>
      <c r="B80" s="80" t="s">
        <v>571</v>
      </c>
      <c r="C80" s="81">
        <v>246</v>
      </c>
      <c r="D80" s="78">
        <f t="shared" si="7"/>
        <v>6.0000000000000001E-3</v>
      </c>
      <c r="E80" s="81">
        <v>387</v>
      </c>
      <c r="F80" s="78">
        <f t="shared" si="8"/>
        <v>8.9999999999999993E-3</v>
      </c>
      <c r="G80" s="81">
        <v>493</v>
      </c>
      <c r="H80" s="78">
        <f t="shared" si="9"/>
        <v>1.0999999999999999E-2</v>
      </c>
      <c r="I80" s="81">
        <v>236</v>
      </c>
      <c r="J80" s="78">
        <f t="shared" si="10"/>
        <v>6.0000000000000001E-3</v>
      </c>
      <c r="K80" s="745">
        <f t="shared" si="11"/>
        <v>-4.9999999999999992E-3</v>
      </c>
    </row>
    <row r="81" spans="1:11" ht="27.6" x14ac:dyDescent="0.25">
      <c r="A81" s="79">
        <v>724</v>
      </c>
      <c r="B81" s="80" t="s">
        <v>572</v>
      </c>
      <c r="C81" s="81">
        <v>279</v>
      </c>
      <c r="D81" s="78">
        <f t="shared" si="7"/>
        <v>7.0000000000000001E-3</v>
      </c>
      <c r="E81" s="81">
        <v>281</v>
      </c>
      <c r="F81" s="78">
        <f t="shared" si="8"/>
        <v>6.0000000000000001E-3</v>
      </c>
      <c r="G81" s="81">
        <v>604</v>
      </c>
      <c r="H81" s="78">
        <f t="shared" si="9"/>
        <v>1.4E-2</v>
      </c>
      <c r="I81" s="81">
        <v>223</v>
      </c>
      <c r="J81" s="78">
        <f t="shared" si="10"/>
        <v>5.0000000000000001E-3</v>
      </c>
      <c r="K81" s="745">
        <f t="shared" si="11"/>
        <v>-9.0000000000000011E-3</v>
      </c>
    </row>
    <row r="82" spans="1:11" ht="27.6" x14ac:dyDescent="0.25">
      <c r="A82" s="79">
        <v>731</v>
      </c>
      <c r="B82" s="80" t="s">
        <v>573</v>
      </c>
      <c r="C82" s="81">
        <v>56</v>
      </c>
      <c r="D82" s="78">
        <f t="shared" si="7"/>
        <v>1E-3</v>
      </c>
      <c r="E82" s="81">
        <v>69</v>
      </c>
      <c r="F82" s="78">
        <f t="shared" si="8"/>
        <v>2E-3</v>
      </c>
      <c r="G82" s="81">
        <v>60</v>
      </c>
      <c r="H82" s="78">
        <f t="shared" si="9"/>
        <v>1E-3</v>
      </c>
      <c r="I82" s="81">
        <v>51</v>
      </c>
      <c r="J82" s="78">
        <f t="shared" si="10"/>
        <v>1E-3</v>
      </c>
      <c r="K82" s="745">
        <f t="shared" si="11"/>
        <v>0</v>
      </c>
    </row>
    <row r="83" spans="1:11" x14ac:dyDescent="0.25">
      <c r="A83" s="79">
        <v>732</v>
      </c>
      <c r="B83" s="80" t="s">
        <v>871</v>
      </c>
      <c r="C83" s="81">
        <v>0</v>
      </c>
      <c r="D83" s="78">
        <f t="shared" si="7"/>
        <v>0</v>
      </c>
      <c r="E83" s="81">
        <v>0</v>
      </c>
      <c r="F83" s="78">
        <f t="shared" si="8"/>
        <v>0</v>
      </c>
      <c r="G83" s="81">
        <v>4</v>
      </c>
      <c r="H83" s="78">
        <f t="shared" si="9"/>
        <v>0</v>
      </c>
      <c r="I83" s="81"/>
      <c r="J83" s="78">
        <f t="shared" si="10"/>
        <v>0</v>
      </c>
      <c r="K83" s="745">
        <f t="shared" si="11"/>
        <v>0</v>
      </c>
    </row>
    <row r="84" spans="1:11" ht="27.6" x14ac:dyDescent="0.25">
      <c r="A84" s="79">
        <v>733</v>
      </c>
      <c r="B84" s="80" t="s">
        <v>574</v>
      </c>
      <c r="C84" s="81">
        <v>66</v>
      </c>
      <c r="D84" s="78">
        <f t="shared" si="7"/>
        <v>2E-3</v>
      </c>
      <c r="E84" s="81">
        <v>67</v>
      </c>
      <c r="F84" s="78">
        <f t="shared" si="8"/>
        <v>2E-3</v>
      </c>
      <c r="G84" s="81">
        <v>58</v>
      </c>
      <c r="H84" s="78">
        <f t="shared" si="9"/>
        <v>1E-3</v>
      </c>
      <c r="I84" s="81">
        <v>99</v>
      </c>
      <c r="J84" s="78">
        <f>ROUND(I84/$I$119,3)</f>
        <v>2E-3</v>
      </c>
      <c r="K84" s="745">
        <f t="shared" si="11"/>
        <v>1E-3</v>
      </c>
    </row>
    <row r="85" spans="1:11" x14ac:dyDescent="0.25">
      <c r="A85" s="79">
        <v>734</v>
      </c>
      <c r="B85" s="80" t="s">
        <v>575</v>
      </c>
      <c r="C85" s="81">
        <v>31</v>
      </c>
      <c r="D85" s="78">
        <f t="shared" si="7"/>
        <v>1E-3</v>
      </c>
      <c r="E85" s="81">
        <v>32</v>
      </c>
      <c r="F85" s="78">
        <f t="shared" si="8"/>
        <v>1E-3</v>
      </c>
      <c r="G85" s="81">
        <v>29</v>
      </c>
      <c r="H85" s="78">
        <f t="shared" si="9"/>
        <v>1E-3</v>
      </c>
      <c r="I85" s="81">
        <v>31</v>
      </c>
      <c r="J85" s="78">
        <f>ROUND(I85/$I$119,3)</f>
        <v>1E-3</v>
      </c>
      <c r="K85" s="745">
        <f t="shared" si="11"/>
        <v>0</v>
      </c>
    </row>
    <row r="86" spans="1:11" ht="29.25" customHeight="1" x14ac:dyDescent="0.25">
      <c r="A86" s="79">
        <v>741</v>
      </c>
      <c r="B86" s="80" t="s">
        <v>576</v>
      </c>
      <c r="C86" s="81">
        <v>262</v>
      </c>
      <c r="D86" s="78">
        <f t="shared" si="7"/>
        <v>6.0000000000000001E-3</v>
      </c>
      <c r="E86" s="81">
        <v>223</v>
      </c>
      <c r="F86" s="78">
        <f t="shared" si="8"/>
        <v>5.0000000000000001E-3</v>
      </c>
      <c r="G86" s="81">
        <v>40</v>
      </c>
      <c r="H86" s="78">
        <f t="shared" si="9"/>
        <v>1E-3</v>
      </c>
      <c r="I86" s="81">
        <v>34</v>
      </c>
      <c r="J86" s="78">
        <f t="shared" si="10"/>
        <v>1E-3</v>
      </c>
      <c r="K86" s="745">
        <f t="shared" si="11"/>
        <v>0</v>
      </c>
    </row>
    <row r="87" spans="1:11" ht="27.6" x14ac:dyDescent="0.25">
      <c r="A87" s="79">
        <v>742</v>
      </c>
      <c r="B87" s="80" t="s">
        <v>577</v>
      </c>
      <c r="C87" s="81">
        <v>167</v>
      </c>
      <c r="D87" s="78">
        <f t="shared" si="7"/>
        <v>4.0000000000000001E-3</v>
      </c>
      <c r="E87" s="81">
        <v>191</v>
      </c>
      <c r="F87" s="78">
        <f t="shared" si="8"/>
        <v>4.0000000000000001E-3</v>
      </c>
      <c r="G87" s="81">
        <v>165</v>
      </c>
      <c r="H87" s="78">
        <f t="shared" si="9"/>
        <v>4.0000000000000001E-3</v>
      </c>
      <c r="I87" s="81">
        <v>99</v>
      </c>
      <c r="J87" s="78">
        <f t="shared" si="10"/>
        <v>2E-3</v>
      </c>
      <c r="K87" s="745">
        <f t="shared" si="11"/>
        <v>-2E-3</v>
      </c>
    </row>
    <row r="88" spans="1:11" ht="27.6" x14ac:dyDescent="0.25">
      <c r="A88" s="79">
        <v>743</v>
      </c>
      <c r="B88" s="80" t="s">
        <v>578</v>
      </c>
      <c r="C88" s="81">
        <v>16</v>
      </c>
      <c r="D88" s="78">
        <f t="shared" si="7"/>
        <v>0</v>
      </c>
      <c r="E88" s="81">
        <v>19</v>
      </c>
      <c r="F88" s="78">
        <f t="shared" si="8"/>
        <v>0</v>
      </c>
      <c r="G88" s="81">
        <v>17</v>
      </c>
      <c r="H88" s="78">
        <f t="shared" si="9"/>
        <v>0</v>
      </c>
      <c r="I88" s="81">
        <v>15</v>
      </c>
      <c r="J88" s="78">
        <f t="shared" si="10"/>
        <v>0</v>
      </c>
      <c r="K88" s="745">
        <f t="shared" si="11"/>
        <v>0</v>
      </c>
    </row>
    <row r="89" spans="1:11" ht="27.6" x14ac:dyDescent="0.25">
      <c r="A89" s="79">
        <v>744</v>
      </c>
      <c r="B89" s="80" t="s">
        <v>929</v>
      </c>
      <c r="C89" s="81">
        <v>0</v>
      </c>
      <c r="D89" s="78">
        <f t="shared" si="7"/>
        <v>0</v>
      </c>
      <c r="E89" s="81">
        <v>0</v>
      </c>
      <c r="F89" s="78">
        <f t="shared" si="8"/>
        <v>0</v>
      </c>
      <c r="G89" s="81">
        <v>0</v>
      </c>
      <c r="H89" s="78">
        <f t="shared" si="9"/>
        <v>0</v>
      </c>
      <c r="I89" s="81">
        <v>1</v>
      </c>
      <c r="J89" s="78">
        <f t="shared" si="10"/>
        <v>0</v>
      </c>
      <c r="K89" s="745">
        <f t="shared" si="11"/>
        <v>0</v>
      </c>
    </row>
    <row r="90" spans="1:11" x14ac:dyDescent="0.25">
      <c r="A90" s="79">
        <v>812</v>
      </c>
      <c r="B90" s="80" t="s">
        <v>579</v>
      </c>
      <c r="C90" s="81">
        <v>5</v>
      </c>
      <c r="D90" s="78">
        <f t="shared" si="7"/>
        <v>0</v>
      </c>
      <c r="E90" s="81">
        <v>4</v>
      </c>
      <c r="F90" s="78">
        <f t="shared" si="8"/>
        <v>0</v>
      </c>
      <c r="G90" s="81">
        <v>1</v>
      </c>
      <c r="H90" s="78">
        <f t="shared" si="9"/>
        <v>0</v>
      </c>
      <c r="I90" s="81">
        <v>3</v>
      </c>
      <c r="J90" s="78">
        <f t="shared" si="10"/>
        <v>0</v>
      </c>
      <c r="K90" s="745">
        <f t="shared" si="11"/>
        <v>0</v>
      </c>
    </row>
    <row r="91" spans="1:11" ht="27.6" x14ac:dyDescent="0.25">
      <c r="A91" s="79">
        <v>813</v>
      </c>
      <c r="B91" s="80" t="s">
        <v>580</v>
      </c>
      <c r="C91" s="81">
        <v>2</v>
      </c>
      <c r="D91" s="78">
        <f t="shared" si="7"/>
        <v>0</v>
      </c>
      <c r="E91" s="81">
        <v>1</v>
      </c>
      <c r="F91" s="78">
        <f t="shared" si="8"/>
        <v>0</v>
      </c>
      <c r="G91" s="81">
        <v>1</v>
      </c>
      <c r="H91" s="78">
        <f t="shared" si="9"/>
        <v>0</v>
      </c>
      <c r="I91" s="81"/>
      <c r="J91" s="78">
        <f t="shared" si="10"/>
        <v>0</v>
      </c>
      <c r="K91" s="745">
        <f t="shared" si="11"/>
        <v>0</v>
      </c>
    </row>
    <row r="92" spans="1:11" s="41" customFormat="1" ht="27.6" x14ac:dyDescent="0.25">
      <c r="A92" s="79">
        <v>814</v>
      </c>
      <c r="B92" s="80" t="s">
        <v>581</v>
      </c>
      <c r="C92" s="81">
        <v>6</v>
      </c>
      <c r="D92" s="78">
        <f t="shared" si="7"/>
        <v>0</v>
      </c>
      <c r="E92" s="81">
        <v>4</v>
      </c>
      <c r="F92" s="78">
        <f t="shared" si="8"/>
        <v>0</v>
      </c>
      <c r="G92" s="81">
        <v>3</v>
      </c>
      <c r="H92" s="78">
        <f t="shared" si="9"/>
        <v>0</v>
      </c>
      <c r="I92" s="81">
        <v>2</v>
      </c>
      <c r="J92" s="78">
        <f t="shared" si="10"/>
        <v>0</v>
      </c>
      <c r="K92" s="745">
        <f t="shared" si="11"/>
        <v>0</v>
      </c>
    </row>
    <row r="93" spans="1:11" ht="27.75" customHeight="1" x14ac:dyDescent="0.25">
      <c r="A93" s="79">
        <v>815</v>
      </c>
      <c r="B93" s="80" t="s">
        <v>582</v>
      </c>
      <c r="C93" s="81">
        <v>6</v>
      </c>
      <c r="D93" s="78">
        <f t="shared" si="7"/>
        <v>0</v>
      </c>
      <c r="E93" s="81">
        <v>3</v>
      </c>
      <c r="F93" s="78">
        <f t="shared" si="8"/>
        <v>0</v>
      </c>
      <c r="G93" s="81">
        <v>7</v>
      </c>
      <c r="H93" s="78">
        <f t="shared" si="9"/>
        <v>0</v>
      </c>
      <c r="I93" s="81">
        <v>5</v>
      </c>
      <c r="J93" s="78">
        <f t="shared" si="10"/>
        <v>0</v>
      </c>
      <c r="K93" s="745">
        <f t="shared" si="11"/>
        <v>0</v>
      </c>
    </row>
    <row r="94" spans="1:11" ht="27.6" x14ac:dyDescent="0.25">
      <c r="A94" s="79">
        <v>816</v>
      </c>
      <c r="B94" s="80" t="s">
        <v>583</v>
      </c>
      <c r="C94" s="81">
        <v>149</v>
      </c>
      <c r="D94" s="78">
        <f t="shared" si="7"/>
        <v>4.0000000000000001E-3</v>
      </c>
      <c r="E94" s="81">
        <v>116</v>
      </c>
      <c r="F94" s="78">
        <f t="shared" si="8"/>
        <v>3.0000000000000001E-3</v>
      </c>
      <c r="G94" s="81">
        <v>91</v>
      </c>
      <c r="H94" s="78">
        <f t="shared" si="9"/>
        <v>2E-3</v>
      </c>
      <c r="I94" s="81">
        <v>80</v>
      </c>
      <c r="J94" s="78">
        <f t="shared" si="10"/>
        <v>2E-3</v>
      </c>
      <c r="K94" s="745">
        <f t="shared" si="11"/>
        <v>0</v>
      </c>
    </row>
    <row r="95" spans="1:11" ht="27.6" x14ac:dyDescent="0.25">
      <c r="A95" s="79">
        <v>817</v>
      </c>
      <c r="B95" s="80" t="s">
        <v>877</v>
      </c>
      <c r="C95" s="81">
        <v>0</v>
      </c>
      <c r="D95" s="78">
        <f t="shared" si="7"/>
        <v>0</v>
      </c>
      <c r="E95" s="81">
        <v>0</v>
      </c>
      <c r="F95" s="78">
        <f t="shared" si="8"/>
        <v>0</v>
      </c>
      <c r="G95" s="81">
        <v>1</v>
      </c>
      <c r="H95" s="78">
        <f t="shared" si="9"/>
        <v>0</v>
      </c>
      <c r="I95" s="81"/>
      <c r="J95" s="78">
        <f t="shared" si="10"/>
        <v>0</v>
      </c>
      <c r="K95" s="745">
        <f t="shared" si="11"/>
        <v>0</v>
      </c>
    </row>
    <row r="96" spans="1:11" ht="27.6" x14ac:dyDescent="0.25">
      <c r="A96" s="79">
        <v>821</v>
      </c>
      <c r="B96" s="80" t="s">
        <v>584</v>
      </c>
      <c r="C96" s="81">
        <v>4</v>
      </c>
      <c r="D96" s="78">
        <f t="shared" si="7"/>
        <v>0</v>
      </c>
      <c r="E96" s="81">
        <v>2</v>
      </c>
      <c r="F96" s="78">
        <f t="shared" si="8"/>
        <v>0</v>
      </c>
      <c r="G96" s="81">
        <v>3</v>
      </c>
      <c r="H96" s="78">
        <f t="shared" si="9"/>
        <v>0</v>
      </c>
      <c r="I96" s="81">
        <v>1</v>
      </c>
      <c r="J96" s="78">
        <f t="shared" si="10"/>
        <v>0</v>
      </c>
      <c r="K96" s="745">
        <f t="shared" si="11"/>
        <v>0</v>
      </c>
    </row>
    <row r="97" spans="1:11" ht="27.6" x14ac:dyDescent="0.25">
      <c r="A97" s="79">
        <v>822</v>
      </c>
      <c r="B97" s="80" t="s">
        <v>878</v>
      </c>
      <c r="C97" s="81">
        <v>0</v>
      </c>
      <c r="D97" s="78">
        <f t="shared" si="7"/>
        <v>0</v>
      </c>
      <c r="E97" s="81">
        <v>0</v>
      </c>
      <c r="F97" s="78">
        <f t="shared" si="8"/>
        <v>0</v>
      </c>
      <c r="G97" s="81">
        <v>0</v>
      </c>
      <c r="H97" s="78">
        <f t="shared" si="9"/>
        <v>0</v>
      </c>
      <c r="I97" s="81">
        <v>1</v>
      </c>
      <c r="J97" s="78">
        <f t="shared" si="10"/>
        <v>0</v>
      </c>
      <c r="K97" s="745">
        <f t="shared" si="11"/>
        <v>0</v>
      </c>
    </row>
    <row r="98" spans="1:11" ht="27.6" x14ac:dyDescent="0.25">
      <c r="A98" s="79">
        <v>823</v>
      </c>
      <c r="B98" s="80" t="s">
        <v>930</v>
      </c>
      <c r="C98" s="81"/>
      <c r="D98" s="78">
        <f t="shared" si="7"/>
        <v>0</v>
      </c>
      <c r="E98" s="81"/>
      <c r="F98" s="78">
        <f t="shared" si="8"/>
        <v>0</v>
      </c>
      <c r="G98" s="81">
        <v>0</v>
      </c>
      <c r="H98" s="78">
        <f t="shared" si="9"/>
        <v>0</v>
      </c>
      <c r="I98" s="81">
        <v>1</v>
      </c>
      <c r="J98" s="78">
        <f t="shared" si="10"/>
        <v>0</v>
      </c>
      <c r="K98" s="745">
        <f t="shared" si="11"/>
        <v>0</v>
      </c>
    </row>
    <row r="99" spans="1:11" x14ac:dyDescent="0.25">
      <c r="A99" s="79">
        <v>824</v>
      </c>
      <c r="B99" s="80" t="s">
        <v>585</v>
      </c>
      <c r="C99" s="81">
        <v>1</v>
      </c>
      <c r="D99" s="78">
        <f t="shared" si="7"/>
        <v>0</v>
      </c>
      <c r="E99" s="81">
        <v>1</v>
      </c>
      <c r="F99" s="78">
        <f t="shared" si="8"/>
        <v>0</v>
      </c>
      <c r="G99" s="81">
        <v>4</v>
      </c>
      <c r="H99" s="78">
        <f t="shared" si="9"/>
        <v>0</v>
      </c>
      <c r="I99" s="81">
        <v>3</v>
      </c>
      <c r="J99" s="78">
        <f t="shared" si="10"/>
        <v>0</v>
      </c>
      <c r="K99" s="745">
        <f t="shared" si="11"/>
        <v>0</v>
      </c>
    </row>
    <row r="100" spans="1:11" ht="42" customHeight="1" x14ac:dyDescent="0.25">
      <c r="A100" s="79">
        <v>825</v>
      </c>
      <c r="B100" s="80" t="s">
        <v>586</v>
      </c>
      <c r="C100" s="81">
        <v>3</v>
      </c>
      <c r="D100" s="78">
        <f t="shared" ref="D100:D118" si="12">ROUND(C100/$C$119,3)</f>
        <v>0</v>
      </c>
      <c r="E100" s="81">
        <v>7</v>
      </c>
      <c r="F100" s="78">
        <f t="shared" ref="F100:F118" si="13">ROUND(E100/$E$119,3)</f>
        <v>0</v>
      </c>
      <c r="G100" s="81">
        <v>1</v>
      </c>
      <c r="H100" s="78">
        <f t="shared" si="9"/>
        <v>0</v>
      </c>
      <c r="I100" s="81">
        <v>6</v>
      </c>
      <c r="J100" s="78">
        <f t="shared" si="10"/>
        <v>0</v>
      </c>
      <c r="K100" s="745">
        <f t="shared" si="11"/>
        <v>0</v>
      </c>
    </row>
    <row r="101" spans="1:11" ht="27.6" x14ac:dyDescent="0.25">
      <c r="A101" s="499">
        <v>827</v>
      </c>
      <c r="B101" s="551" t="s">
        <v>332</v>
      </c>
      <c r="C101" s="102">
        <v>0</v>
      </c>
      <c r="D101" s="500">
        <f t="shared" si="12"/>
        <v>0</v>
      </c>
      <c r="E101" s="102">
        <v>5</v>
      </c>
      <c r="F101" s="500">
        <f t="shared" si="13"/>
        <v>0</v>
      </c>
      <c r="G101" s="102">
        <v>4</v>
      </c>
      <c r="H101" s="500">
        <f t="shared" si="9"/>
        <v>0</v>
      </c>
      <c r="I101" s="102">
        <v>12</v>
      </c>
      <c r="J101" s="500">
        <f t="shared" si="10"/>
        <v>0</v>
      </c>
      <c r="K101" s="745">
        <f t="shared" si="11"/>
        <v>0</v>
      </c>
    </row>
    <row r="102" spans="1:11" x14ac:dyDescent="0.25">
      <c r="A102" s="79">
        <v>828</v>
      </c>
      <c r="B102" s="80" t="s">
        <v>587</v>
      </c>
      <c r="C102" s="81">
        <v>116</v>
      </c>
      <c r="D102" s="78">
        <f t="shared" si="12"/>
        <v>3.0000000000000001E-3</v>
      </c>
      <c r="E102" s="81">
        <v>663</v>
      </c>
      <c r="F102" s="78">
        <f t="shared" si="13"/>
        <v>1.4999999999999999E-2</v>
      </c>
      <c r="G102" s="81">
        <v>249</v>
      </c>
      <c r="H102" s="78">
        <f t="shared" si="9"/>
        <v>6.0000000000000001E-3</v>
      </c>
      <c r="I102" s="81">
        <v>96</v>
      </c>
      <c r="J102" s="78">
        <f t="shared" si="10"/>
        <v>2E-3</v>
      </c>
      <c r="K102" s="745">
        <f t="shared" si="11"/>
        <v>-4.0000000000000001E-3</v>
      </c>
    </row>
    <row r="103" spans="1:11" ht="27.6" x14ac:dyDescent="0.25">
      <c r="A103" s="79">
        <v>829</v>
      </c>
      <c r="B103" s="80" t="s">
        <v>588</v>
      </c>
      <c r="C103" s="81">
        <v>35</v>
      </c>
      <c r="D103" s="78">
        <f t="shared" si="12"/>
        <v>1E-3</v>
      </c>
      <c r="E103" s="81">
        <v>49</v>
      </c>
      <c r="F103" s="78">
        <f t="shared" si="13"/>
        <v>1E-3</v>
      </c>
      <c r="G103" s="81">
        <v>37</v>
      </c>
      <c r="H103" s="78">
        <f t="shared" si="9"/>
        <v>1E-3</v>
      </c>
      <c r="I103" s="81">
        <v>16</v>
      </c>
      <c r="J103" s="78">
        <f t="shared" si="10"/>
        <v>0</v>
      </c>
      <c r="K103" s="745">
        <f t="shared" si="11"/>
        <v>-1E-3</v>
      </c>
    </row>
    <row r="104" spans="1:11" x14ac:dyDescent="0.25">
      <c r="A104" s="79">
        <v>831</v>
      </c>
      <c r="B104" s="80" t="s">
        <v>589</v>
      </c>
      <c r="C104" s="81">
        <v>55</v>
      </c>
      <c r="D104" s="78">
        <f t="shared" si="12"/>
        <v>1E-3</v>
      </c>
      <c r="E104" s="81">
        <v>549</v>
      </c>
      <c r="F104" s="78">
        <f t="shared" si="13"/>
        <v>1.2E-2</v>
      </c>
      <c r="G104" s="81">
        <v>444</v>
      </c>
      <c r="H104" s="78">
        <f t="shared" si="9"/>
        <v>0.01</v>
      </c>
      <c r="I104" s="81">
        <v>50</v>
      </c>
      <c r="J104" s="78">
        <f t="shared" si="10"/>
        <v>1E-3</v>
      </c>
      <c r="K104" s="745">
        <f t="shared" si="11"/>
        <v>-9.0000000000000011E-3</v>
      </c>
    </row>
    <row r="105" spans="1:11" x14ac:dyDescent="0.25">
      <c r="A105" s="79">
        <v>832</v>
      </c>
      <c r="B105" s="80" t="s">
        <v>590</v>
      </c>
      <c r="C105" s="81">
        <v>602</v>
      </c>
      <c r="D105" s="78">
        <f t="shared" si="12"/>
        <v>1.4E-2</v>
      </c>
      <c r="E105" s="81">
        <v>683</v>
      </c>
      <c r="F105" s="78">
        <f t="shared" si="13"/>
        <v>1.4999999999999999E-2</v>
      </c>
      <c r="G105" s="81">
        <v>663</v>
      </c>
      <c r="H105" s="78">
        <f t="shared" si="9"/>
        <v>1.4999999999999999E-2</v>
      </c>
      <c r="I105" s="81">
        <v>635</v>
      </c>
      <c r="J105" s="78">
        <f t="shared" si="10"/>
        <v>1.4999999999999999E-2</v>
      </c>
      <c r="K105" s="745">
        <f t="shared" si="11"/>
        <v>0</v>
      </c>
    </row>
    <row r="106" spans="1:11" ht="27.6" x14ac:dyDescent="0.25">
      <c r="A106" s="79">
        <v>833</v>
      </c>
      <c r="B106" s="80" t="s">
        <v>591</v>
      </c>
      <c r="C106" s="81">
        <v>20</v>
      </c>
      <c r="D106" s="78">
        <f t="shared" si="12"/>
        <v>0</v>
      </c>
      <c r="E106" s="81">
        <v>27</v>
      </c>
      <c r="F106" s="78">
        <f t="shared" si="13"/>
        <v>1E-3</v>
      </c>
      <c r="G106" s="81">
        <v>34</v>
      </c>
      <c r="H106" s="78">
        <f t="shared" si="9"/>
        <v>1E-3</v>
      </c>
      <c r="I106" s="81">
        <v>28</v>
      </c>
      <c r="J106" s="78">
        <f t="shared" si="10"/>
        <v>1E-3</v>
      </c>
      <c r="K106" s="745">
        <f t="shared" si="11"/>
        <v>0</v>
      </c>
    </row>
    <row r="107" spans="1:11" x14ac:dyDescent="0.25">
      <c r="A107" s="79">
        <v>834</v>
      </c>
      <c r="B107" s="80" t="s">
        <v>592</v>
      </c>
      <c r="C107" s="81">
        <v>39</v>
      </c>
      <c r="D107" s="78">
        <f t="shared" si="12"/>
        <v>1E-3</v>
      </c>
      <c r="E107" s="81">
        <v>48</v>
      </c>
      <c r="F107" s="78">
        <f t="shared" si="13"/>
        <v>1E-3</v>
      </c>
      <c r="G107" s="81">
        <v>68</v>
      </c>
      <c r="H107" s="78">
        <f t="shared" si="9"/>
        <v>2E-3</v>
      </c>
      <c r="I107" s="81">
        <v>96</v>
      </c>
      <c r="J107" s="78">
        <f t="shared" si="10"/>
        <v>2E-3</v>
      </c>
      <c r="K107" s="745">
        <f t="shared" si="11"/>
        <v>0</v>
      </c>
    </row>
    <row r="108" spans="1:11" x14ac:dyDescent="0.25">
      <c r="A108" s="79">
        <v>911</v>
      </c>
      <c r="B108" s="80" t="s">
        <v>593</v>
      </c>
      <c r="C108" s="81">
        <v>5</v>
      </c>
      <c r="D108" s="78">
        <f t="shared" si="12"/>
        <v>0</v>
      </c>
      <c r="E108" s="81">
        <v>11</v>
      </c>
      <c r="F108" s="78">
        <f t="shared" si="13"/>
        <v>0</v>
      </c>
      <c r="G108" s="81">
        <v>4</v>
      </c>
      <c r="H108" s="78">
        <f t="shared" si="9"/>
        <v>0</v>
      </c>
      <c r="I108" s="81">
        <v>9</v>
      </c>
      <c r="J108" s="78">
        <f t="shared" si="10"/>
        <v>0</v>
      </c>
      <c r="K108" s="745">
        <f t="shared" si="11"/>
        <v>0</v>
      </c>
    </row>
    <row r="109" spans="1:11" ht="27.6" x14ac:dyDescent="0.25">
      <c r="A109" s="79">
        <v>912</v>
      </c>
      <c r="B109" s="80" t="s">
        <v>594</v>
      </c>
      <c r="C109" s="81">
        <v>10</v>
      </c>
      <c r="D109" s="78">
        <f t="shared" si="12"/>
        <v>0</v>
      </c>
      <c r="E109" s="81">
        <v>8</v>
      </c>
      <c r="F109" s="78">
        <f t="shared" si="13"/>
        <v>0</v>
      </c>
      <c r="G109" s="81">
        <v>15</v>
      </c>
      <c r="H109" s="78">
        <f t="shared" si="9"/>
        <v>0</v>
      </c>
      <c r="I109" s="81">
        <v>3</v>
      </c>
      <c r="J109" s="78">
        <f t="shared" si="10"/>
        <v>0</v>
      </c>
      <c r="K109" s="745">
        <f t="shared" si="11"/>
        <v>0</v>
      </c>
    </row>
    <row r="110" spans="1:11" ht="27.6" x14ac:dyDescent="0.25">
      <c r="A110" s="79">
        <v>913</v>
      </c>
      <c r="B110" s="80" t="s">
        <v>595</v>
      </c>
      <c r="C110" s="81">
        <v>3460</v>
      </c>
      <c r="D110" s="78">
        <f t="shared" si="12"/>
        <v>8.2000000000000003E-2</v>
      </c>
      <c r="E110" s="81">
        <v>3275</v>
      </c>
      <c r="F110" s="78">
        <f t="shared" si="13"/>
        <v>7.3999999999999996E-2</v>
      </c>
      <c r="G110" s="81">
        <v>3278</v>
      </c>
      <c r="H110" s="78">
        <f t="shared" si="9"/>
        <v>7.4999999999999997E-2</v>
      </c>
      <c r="I110" s="81">
        <v>4017</v>
      </c>
      <c r="J110" s="78">
        <f t="shared" si="10"/>
        <v>9.7000000000000003E-2</v>
      </c>
      <c r="K110" s="745">
        <f t="shared" si="11"/>
        <v>2.2000000000000006E-2</v>
      </c>
    </row>
    <row r="111" spans="1:11" ht="27.6" x14ac:dyDescent="0.25">
      <c r="A111" s="79">
        <v>914</v>
      </c>
      <c r="B111" s="80" t="s">
        <v>596</v>
      </c>
      <c r="C111" s="81">
        <v>1292</v>
      </c>
      <c r="D111" s="78">
        <f t="shared" si="12"/>
        <v>3.1E-2</v>
      </c>
      <c r="E111" s="81">
        <v>1158</v>
      </c>
      <c r="F111" s="78">
        <f t="shared" si="13"/>
        <v>2.5999999999999999E-2</v>
      </c>
      <c r="G111" s="81">
        <v>842</v>
      </c>
      <c r="H111" s="78">
        <f t="shared" si="9"/>
        <v>1.9E-2</v>
      </c>
      <c r="I111" s="81">
        <v>830</v>
      </c>
      <c r="J111" s="78">
        <f t="shared" si="10"/>
        <v>0.02</v>
      </c>
      <c r="K111" s="745">
        <f t="shared" si="11"/>
        <v>1.0000000000000009E-3</v>
      </c>
    </row>
    <row r="112" spans="1:11" x14ac:dyDescent="0.25">
      <c r="A112" s="79">
        <v>915</v>
      </c>
      <c r="B112" s="80" t="s">
        <v>597</v>
      </c>
      <c r="C112" s="81">
        <v>467</v>
      </c>
      <c r="D112" s="78">
        <f t="shared" si="12"/>
        <v>1.0999999999999999E-2</v>
      </c>
      <c r="E112" s="81">
        <v>1482</v>
      </c>
      <c r="F112" s="78">
        <f t="shared" si="13"/>
        <v>3.4000000000000002E-2</v>
      </c>
      <c r="G112" s="81">
        <v>2181</v>
      </c>
      <c r="H112" s="78">
        <f t="shared" si="9"/>
        <v>0.05</v>
      </c>
      <c r="I112" s="81">
        <v>524</v>
      </c>
      <c r="J112" s="78">
        <f t="shared" si="10"/>
        <v>1.2999999999999999E-2</v>
      </c>
      <c r="K112" s="745">
        <f t="shared" si="11"/>
        <v>-3.7000000000000005E-2</v>
      </c>
    </row>
    <row r="113" spans="1:11" x14ac:dyDescent="0.25">
      <c r="A113" s="79">
        <v>916</v>
      </c>
      <c r="B113" s="80" t="s">
        <v>598</v>
      </c>
      <c r="C113" s="81">
        <v>1683</v>
      </c>
      <c r="D113" s="78">
        <f t="shared" si="12"/>
        <v>0.04</v>
      </c>
      <c r="E113" s="81">
        <v>1562</v>
      </c>
      <c r="F113" s="78">
        <f t="shared" si="13"/>
        <v>3.5000000000000003E-2</v>
      </c>
      <c r="G113" s="81">
        <v>0</v>
      </c>
      <c r="H113" s="78">
        <f t="shared" si="9"/>
        <v>0</v>
      </c>
      <c r="I113" s="81">
        <v>1480</v>
      </c>
      <c r="J113" s="78">
        <f t="shared" si="10"/>
        <v>3.5999999999999997E-2</v>
      </c>
      <c r="K113" s="745">
        <f t="shared" si="11"/>
        <v>3.5999999999999997E-2</v>
      </c>
    </row>
    <row r="114" spans="1:11" x14ac:dyDescent="0.25">
      <c r="A114" s="79">
        <v>921</v>
      </c>
      <c r="B114" s="80" t="s">
        <v>599</v>
      </c>
      <c r="C114" s="81">
        <v>138</v>
      </c>
      <c r="D114" s="78">
        <f t="shared" si="12"/>
        <v>3.0000000000000001E-3</v>
      </c>
      <c r="E114" s="81">
        <v>140</v>
      </c>
      <c r="F114" s="78">
        <f t="shared" si="13"/>
        <v>3.0000000000000001E-3</v>
      </c>
      <c r="G114" s="81">
        <v>164</v>
      </c>
      <c r="H114" s="78">
        <f t="shared" si="9"/>
        <v>4.0000000000000001E-3</v>
      </c>
      <c r="I114" s="81">
        <v>133</v>
      </c>
      <c r="J114" s="78">
        <f t="shared" si="10"/>
        <v>3.0000000000000001E-3</v>
      </c>
      <c r="K114" s="745">
        <f t="shared" si="11"/>
        <v>-1E-3</v>
      </c>
    </row>
    <row r="115" spans="1:11" x14ac:dyDescent="0.25">
      <c r="A115" s="79">
        <v>931</v>
      </c>
      <c r="B115" s="80" t="s">
        <v>600</v>
      </c>
      <c r="C115" s="81">
        <v>1550</v>
      </c>
      <c r="D115" s="78">
        <f t="shared" si="12"/>
        <v>3.6999999999999998E-2</v>
      </c>
      <c r="E115" s="81">
        <v>1363</v>
      </c>
      <c r="F115" s="78">
        <f t="shared" si="13"/>
        <v>3.1E-2</v>
      </c>
      <c r="G115" s="81">
        <v>1197</v>
      </c>
      <c r="H115" s="78">
        <f t="shared" si="9"/>
        <v>2.7E-2</v>
      </c>
      <c r="I115" s="81">
        <v>1070</v>
      </c>
      <c r="J115" s="78">
        <f t="shared" si="10"/>
        <v>2.5999999999999999E-2</v>
      </c>
      <c r="K115" s="745">
        <f t="shared" si="11"/>
        <v>-1.0000000000000009E-3</v>
      </c>
    </row>
    <row r="116" spans="1:11" x14ac:dyDescent="0.25">
      <c r="A116" s="79">
        <v>932</v>
      </c>
      <c r="B116" s="80" t="s">
        <v>601</v>
      </c>
      <c r="C116" s="82">
        <v>17</v>
      </c>
      <c r="D116" s="78">
        <f t="shared" si="12"/>
        <v>0</v>
      </c>
      <c r="E116" s="82">
        <v>35</v>
      </c>
      <c r="F116" s="78">
        <f t="shared" si="13"/>
        <v>1E-3</v>
      </c>
      <c r="G116" s="82">
        <v>36</v>
      </c>
      <c r="H116" s="78">
        <f t="shared" si="9"/>
        <v>1E-3</v>
      </c>
      <c r="I116" s="82">
        <v>27</v>
      </c>
      <c r="J116" s="78">
        <f t="shared" si="10"/>
        <v>1E-3</v>
      </c>
      <c r="K116" s="745">
        <f t="shared" si="11"/>
        <v>0</v>
      </c>
    </row>
    <row r="117" spans="1:11" x14ac:dyDescent="0.25">
      <c r="A117" s="79">
        <v>933</v>
      </c>
      <c r="B117" s="498" t="s">
        <v>602</v>
      </c>
      <c r="C117" s="81">
        <v>587</v>
      </c>
      <c r="D117" s="78">
        <f t="shared" si="12"/>
        <v>1.4E-2</v>
      </c>
      <c r="E117" s="81">
        <v>901</v>
      </c>
      <c r="F117" s="78">
        <f t="shared" si="13"/>
        <v>0.02</v>
      </c>
      <c r="G117" s="81">
        <v>752</v>
      </c>
      <c r="H117" s="78">
        <f t="shared" si="9"/>
        <v>1.7000000000000001E-2</v>
      </c>
      <c r="I117" s="81">
        <v>570</v>
      </c>
      <c r="J117" s="78">
        <f t="shared" si="10"/>
        <v>1.4E-2</v>
      </c>
      <c r="K117" s="745">
        <f t="shared" si="11"/>
        <v>-3.0000000000000009E-3</v>
      </c>
    </row>
    <row r="118" spans="1:11" ht="14.4" thickBot="1" x14ac:dyDescent="0.3">
      <c r="A118" s="83"/>
      <c r="B118" s="84" t="s">
        <v>285</v>
      </c>
      <c r="C118" s="93">
        <v>1079</v>
      </c>
      <c r="D118" s="94">
        <f t="shared" si="12"/>
        <v>2.5999999999999999E-2</v>
      </c>
      <c r="E118" s="95">
        <v>1158</v>
      </c>
      <c r="F118" s="94">
        <f t="shared" si="13"/>
        <v>2.5999999999999999E-2</v>
      </c>
      <c r="G118" s="82">
        <v>1003</v>
      </c>
      <c r="H118" s="361">
        <f t="shared" si="9"/>
        <v>2.3E-2</v>
      </c>
      <c r="I118" s="82">
        <v>1389</v>
      </c>
      <c r="J118" s="361">
        <f t="shared" si="10"/>
        <v>3.4000000000000002E-2</v>
      </c>
      <c r="K118" s="745">
        <f t="shared" si="11"/>
        <v>1.1000000000000003E-2</v>
      </c>
    </row>
    <row r="119" spans="1:11" ht="14.4" thickBot="1" x14ac:dyDescent="0.3">
      <c r="A119" s="85"/>
      <c r="B119" s="86" t="s">
        <v>648</v>
      </c>
      <c r="C119" s="87">
        <f t="shared" ref="C119:J119" si="14">SUM(C4:C118)</f>
        <v>42002</v>
      </c>
      <c r="D119" s="74">
        <f t="shared" si="14"/>
        <v>0.99600000000000033</v>
      </c>
      <c r="E119" s="87">
        <f t="shared" si="14"/>
        <v>44191</v>
      </c>
      <c r="F119" s="74">
        <f t="shared" si="14"/>
        <v>0.99600000000000044</v>
      </c>
      <c r="G119" s="87">
        <f t="shared" si="14"/>
        <v>43550</v>
      </c>
      <c r="H119" s="74">
        <f t="shared" si="14"/>
        <v>1.0010000000000003</v>
      </c>
      <c r="I119" s="87">
        <f t="shared" si="14"/>
        <v>41423</v>
      </c>
      <c r="J119" s="74">
        <f t="shared" si="14"/>
        <v>0.99600000000000044</v>
      </c>
      <c r="K119" s="74"/>
    </row>
  </sheetData>
  <mergeCells count="8">
    <mergeCell ref="A1:K1"/>
    <mergeCell ref="A2:A3"/>
    <mergeCell ref="B2:B3"/>
    <mergeCell ref="C2:D2"/>
    <mergeCell ref="E2:F2"/>
    <mergeCell ref="K2:K3"/>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zoomScaleNormal="100" workbookViewId="0">
      <selection sqref="A1:K1"/>
    </sheetView>
  </sheetViews>
  <sheetFormatPr defaultColWidth="9.109375" defaultRowHeight="13.8" x14ac:dyDescent="0.25"/>
  <cols>
    <col min="1" max="1" width="8.109375" style="92" customWidth="1"/>
    <col min="2" max="2" width="51.5546875" style="34" customWidth="1"/>
    <col min="3" max="3" width="9.33203125" style="1" customWidth="1"/>
    <col min="4" max="8" width="9.33203125" style="89" customWidth="1"/>
    <col min="9" max="9" width="10" style="89" customWidth="1"/>
    <col min="10" max="10" width="9.33203125" style="1" customWidth="1"/>
    <col min="11" max="11" width="9.33203125" style="89" customWidth="1"/>
    <col min="12" max="233" width="11.44140625" style="1" customWidth="1"/>
    <col min="234" max="16384" width="9.109375" style="1"/>
  </cols>
  <sheetData>
    <row r="1" spans="1:11" ht="35.1" customHeight="1" thickBot="1" x14ac:dyDescent="0.3">
      <c r="A1" s="948" t="s">
        <v>931</v>
      </c>
      <c r="B1" s="949"/>
      <c r="C1" s="949"/>
      <c r="D1" s="949"/>
      <c r="E1" s="949"/>
      <c r="F1" s="949"/>
      <c r="G1" s="949"/>
      <c r="H1" s="949"/>
      <c r="I1" s="949"/>
      <c r="J1" s="949"/>
      <c r="K1" s="950"/>
    </row>
    <row r="2" spans="1:11" ht="14.4" thickBot="1" x14ac:dyDescent="0.3">
      <c r="A2" s="912" t="s">
        <v>328</v>
      </c>
      <c r="B2" s="914" t="s">
        <v>603</v>
      </c>
      <c r="C2" s="948" t="s">
        <v>465</v>
      </c>
      <c r="D2" s="949"/>
      <c r="E2" s="949"/>
      <c r="F2" s="949"/>
      <c r="G2" s="949"/>
      <c r="H2" s="949"/>
      <c r="I2" s="949"/>
      <c r="J2" s="893" t="s">
        <v>648</v>
      </c>
      <c r="K2" s="894"/>
    </row>
    <row r="3" spans="1:11" ht="14.25" customHeight="1" x14ac:dyDescent="0.25">
      <c r="A3" s="926"/>
      <c r="B3" s="981"/>
      <c r="C3" s="897" t="s">
        <v>651</v>
      </c>
      <c r="D3" s="898"/>
      <c r="E3" s="897" t="s">
        <v>652</v>
      </c>
      <c r="F3" s="898"/>
      <c r="G3" s="897" t="s">
        <v>653</v>
      </c>
      <c r="H3" s="898"/>
      <c r="I3" s="352" t="s">
        <v>654</v>
      </c>
      <c r="J3" s="895"/>
      <c r="K3" s="896"/>
    </row>
    <row r="4" spans="1:11" ht="14.4" thickBot="1" x14ac:dyDescent="0.3">
      <c r="A4" s="927"/>
      <c r="B4" s="982"/>
      <c r="C4" s="172" t="s">
        <v>530</v>
      </c>
      <c r="D4" s="171" t="s">
        <v>531</v>
      </c>
      <c r="E4" s="172" t="s">
        <v>530</v>
      </c>
      <c r="F4" s="173" t="s">
        <v>531</v>
      </c>
      <c r="G4" s="170" t="s">
        <v>530</v>
      </c>
      <c r="H4" s="171" t="s">
        <v>531</v>
      </c>
      <c r="I4" s="172" t="s">
        <v>530</v>
      </c>
      <c r="J4" s="172" t="s">
        <v>530</v>
      </c>
      <c r="K4" s="173" t="s">
        <v>531</v>
      </c>
    </row>
    <row r="5" spans="1:11" x14ac:dyDescent="0.25">
      <c r="A5" s="751" t="s">
        <v>928</v>
      </c>
      <c r="B5" s="80" t="s">
        <v>866</v>
      </c>
      <c r="C5" s="305">
        <v>9</v>
      </c>
      <c r="D5" s="65">
        <f t="shared" ref="D5:D36" si="0">ROUND(C5/$C$120,3)</f>
        <v>0</v>
      </c>
      <c r="E5" s="320">
        <v>2</v>
      </c>
      <c r="F5" s="205">
        <f t="shared" ref="F5:F36" si="1">ROUND(E5/$E$120,3)</f>
        <v>0</v>
      </c>
      <c r="G5" s="305"/>
      <c r="H5" s="65">
        <f t="shared" ref="H5:H36" si="2">ROUND(G5/$G$120,3)</f>
        <v>0</v>
      </c>
      <c r="I5" s="322"/>
      <c r="J5" s="204">
        <f>C5+E5+G5+I5</f>
        <v>11</v>
      </c>
      <c r="K5" s="65">
        <f t="shared" ref="K5:K36" si="3">ROUND(J5/$J$120,3)</f>
        <v>0</v>
      </c>
    </row>
    <row r="6" spans="1:11" ht="28.5" customHeight="1" x14ac:dyDescent="0.25">
      <c r="A6" s="79">
        <v>111</v>
      </c>
      <c r="B6" s="80" t="s">
        <v>292</v>
      </c>
      <c r="C6" s="306">
        <v>57</v>
      </c>
      <c r="D6" s="68">
        <f t="shared" si="0"/>
        <v>3.0000000000000001E-3</v>
      </c>
      <c r="E6" s="321">
        <v>8</v>
      </c>
      <c r="F6" s="319">
        <f t="shared" si="1"/>
        <v>0</v>
      </c>
      <c r="G6" s="306">
        <v>3</v>
      </c>
      <c r="H6" s="68">
        <f t="shared" si="2"/>
        <v>1E-3</v>
      </c>
      <c r="I6" s="323"/>
      <c r="J6" s="201">
        <f t="shared" ref="J6:J69" si="4">C6+E6+G6+I6</f>
        <v>68</v>
      </c>
      <c r="K6" s="68">
        <f t="shared" si="3"/>
        <v>2E-3</v>
      </c>
    </row>
    <row r="7" spans="1:11" x14ac:dyDescent="0.25">
      <c r="A7" s="79">
        <v>112</v>
      </c>
      <c r="B7" s="80" t="s">
        <v>293</v>
      </c>
      <c r="C7" s="306">
        <v>53</v>
      </c>
      <c r="D7" s="68">
        <f t="shared" si="0"/>
        <v>3.0000000000000001E-3</v>
      </c>
      <c r="E7" s="321">
        <v>39</v>
      </c>
      <c r="F7" s="319">
        <f t="shared" si="1"/>
        <v>2E-3</v>
      </c>
      <c r="G7" s="306">
        <v>4</v>
      </c>
      <c r="H7" s="68">
        <f t="shared" si="2"/>
        <v>2E-3</v>
      </c>
      <c r="I7" s="323"/>
      <c r="J7" s="201">
        <f t="shared" si="4"/>
        <v>96</v>
      </c>
      <c r="K7" s="68">
        <f t="shared" si="3"/>
        <v>2E-3</v>
      </c>
    </row>
    <row r="8" spans="1:11" x14ac:dyDescent="0.25">
      <c r="A8" s="79">
        <v>113</v>
      </c>
      <c r="B8" s="80" t="s">
        <v>867</v>
      </c>
      <c r="C8" s="306">
        <v>3</v>
      </c>
      <c r="D8" s="68">
        <f t="shared" si="0"/>
        <v>0</v>
      </c>
      <c r="E8" s="321">
        <v>3</v>
      </c>
      <c r="F8" s="319">
        <f t="shared" si="1"/>
        <v>0</v>
      </c>
      <c r="G8" s="306"/>
      <c r="H8" s="68">
        <f t="shared" si="2"/>
        <v>0</v>
      </c>
      <c r="I8" s="323"/>
      <c r="J8" s="201">
        <f t="shared" si="4"/>
        <v>6</v>
      </c>
      <c r="K8" s="68">
        <f t="shared" si="3"/>
        <v>0</v>
      </c>
    </row>
    <row r="9" spans="1:11" ht="27.6" x14ac:dyDescent="0.25">
      <c r="A9" s="79">
        <v>114</v>
      </c>
      <c r="B9" s="80" t="s">
        <v>294</v>
      </c>
      <c r="C9" s="306">
        <v>11</v>
      </c>
      <c r="D9" s="68">
        <f t="shared" si="0"/>
        <v>1E-3</v>
      </c>
      <c r="E9" s="321">
        <v>4</v>
      </c>
      <c r="F9" s="319">
        <f t="shared" si="1"/>
        <v>0</v>
      </c>
      <c r="G9" s="306">
        <v>1</v>
      </c>
      <c r="H9" s="68">
        <f t="shared" si="2"/>
        <v>0</v>
      </c>
      <c r="I9" s="323"/>
      <c r="J9" s="201">
        <f t="shared" si="4"/>
        <v>16</v>
      </c>
      <c r="K9" s="68">
        <f t="shared" si="3"/>
        <v>0</v>
      </c>
    </row>
    <row r="10" spans="1:11" x14ac:dyDescent="0.25">
      <c r="A10" s="79">
        <v>121</v>
      </c>
      <c r="B10" s="80" t="s">
        <v>295</v>
      </c>
      <c r="C10" s="306">
        <v>47</v>
      </c>
      <c r="D10" s="68">
        <f t="shared" si="0"/>
        <v>2E-3</v>
      </c>
      <c r="E10" s="321">
        <v>42</v>
      </c>
      <c r="F10" s="319">
        <f t="shared" si="1"/>
        <v>2E-3</v>
      </c>
      <c r="G10" s="306">
        <v>3</v>
      </c>
      <c r="H10" s="68">
        <f t="shared" si="2"/>
        <v>1E-3</v>
      </c>
      <c r="I10" s="323">
        <v>1</v>
      </c>
      <c r="J10" s="201">
        <f t="shared" si="4"/>
        <v>93</v>
      </c>
      <c r="K10" s="68">
        <f t="shared" si="3"/>
        <v>2E-3</v>
      </c>
    </row>
    <row r="11" spans="1:11" ht="27.75" customHeight="1" x14ac:dyDescent="0.25">
      <c r="A11" s="79">
        <v>122</v>
      </c>
      <c r="B11" s="80" t="s">
        <v>296</v>
      </c>
      <c r="C11" s="306">
        <v>25</v>
      </c>
      <c r="D11" s="68">
        <f t="shared" si="0"/>
        <v>1E-3</v>
      </c>
      <c r="E11" s="321">
        <v>11</v>
      </c>
      <c r="F11" s="319">
        <f t="shared" si="1"/>
        <v>1E-3</v>
      </c>
      <c r="G11" s="306">
        <v>2</v>
      </c>
      <c r="H11" s="68">
        <f t="shared" si="2"/>
        <v>1E-3</v>
      </c>
      <c r="I11" s="323"/>
      <c r="J11" s="201">
        <f t="shared" si="4"/>
        <v>38</v>
      </c>
      <c r="K11" s="68">
        <f t="shared" si="3"/>
        <v>1E-3</v>
      </c>
    </row>
    <row r="12" spans="1:11" x14ac:dyDescent="0.25">
      <c r="A12" s="79">
        <v>123</v>
      </c>
      <c r="B12" s="80" t="s">
        <v>297</v>
      </c>
      <c r="C12" s="306">
        <v>29</v>
      </c>
      <c r="D12" s="68">
        <f t="shared" si="0"/>
        <v>1E-3</v>
      </c>
      <c r="E12" s="321">
        <v>22</v>
      </c>
      <c r="F12" s="319">
        <f t="shared" si="1"/>
        <v>1E-3</v>
      </c>
      <c r="G12" s="306">
        <v>1</v>
      </c>
      <c r="H12" s="68">
        <f t="shared" si="2"/>
        <v>0</v>
      </c>
      <c r="I12" s="323"/>
      <c r="J12" s="201">
        <f t="shared" si="4"/>
        <v>52</v>
      </c>
      <c r="K12" s="68">
        <f t="shared" si="3"/>
        <v>1E-3</v>
      </c>
    </row>
    <row r="13" spans="1:11" x14ac:dyDescent="0.25">
      <c r="A13" s="79">
        <v>131</v>
      </c>
      <c r="B13" s="80" t="s">
        <v>298</v>
      </c>
      <c r="C13" s="306">
        <v>63</v>
      </c>
      <c r="D13" s="68">
        <f t="shared" si="0"/>
        <v>3.0000000000000001E-3</v>
      </c>
      <c r="E13" s="321">
        <v>30</v>
      </c>
      <c r="F13" s="319">
        <f t="shared" si="1"/>
        <v>2E-3</v>
      </c>
      <c r="G13" s="306">
        <v>6</v>
      </c>
      <c r="H13" s="68">
        <f t="shared" si="2"/>
        <v>3.0000000000000001E-3</v>
      </c>
      <c r="I13" s="323"/>
      <c r="J13" s="201">
        <f t="shared" si="4"/>
        <v>99</v>
      </c>
      <c r="K13" s="68">
        <f t="shared" si="3"/>
        <v>2E-3</v>
      </c>
    </row>
    <row r="14" spans="1:11" x14ac:dyDescent="0.25">
      <c r="A14" s="79">
        <v>211</v>
      </c>
      <c r="B14" s="80" t="s">
        <v>299</v>
      </c>
      <c r="C14" s="306">
        <v>54</v>
      </c>
      <c r="D14" s="68">
        <f t="shared" si="0"/>
        <v>3.0000000000000001E-3</v>
      </c>
      <c r="E14" s="321">
        <v>5</v>
      </c>
      <c r="F14" s="319">
        <f t="shared" si="1"/>
        <v>0</v>
      </c>
      <c r="G14" s="306">
        <v>3</v>
      </c>
      <c r="H14" s="68">
        <f t="shared" si="2"/>
        <v>1E-3</v>
      </c>
      <c r="I14" s="323"/>
      <c r="J14" s="201">
        <f t="shared" si="4"/>
        <v>62</v>
      </c>
      <c r="K14" s="68">
        <f t="shared" si="3"/>
        <v>1E-3</v>
      </c>
    </row>
    <row r="15" spans="1:11" x14ac:dyDescent="0.25">
      <c r="A15" s="79">
        <v>212</v>
      </c>
      <c r="B15" s="80" t="s">
        <v>300</v>
      </c>
      <c r="C15" s="306">
        <v>1</v>
      </c>
      <c r="D15" s="68">
        <f t="shared" si="0"/>
        <v>0</v>
      </c>
      <c r="E15" s="321">
        <v>1</v>
      </c>
      <c r="F15" s="319">
        <f t="shared" si="1"/>
        <v>0</v>
      </c>
      <c r="G15" s="306">
        <v>1</v>
      </c>
      <c r="H15" s="68">
        <f t="shared" si="2"/>
        <v>0</v>
      </c>
      <c r="I15" s="323"/>
      <c r="J15" s="201">
        <f t="shared" si="4"/>
        <v>3</v>
      </c>
      <c r="K15" s="68">
        <f t="shared" si="3"/>
        <v>0</v>
      </c>
    </row>
    <row r="16" spans="1:11" x14ac:dyDescent="0.25">
      <c r="A16" s="79">
        <v>213</v>
      </c>
      <c r="B16" s="80" t="s">
        <v>301</v>
      </c>
      <c r="C16" s="306">
        <v>21</v>
      </c>
      <c r="D16" s="68">
        <f t="shared" si="0"/>
        <v>1E-3</v>
      </c>
      <c r="E16" s="321">
        <v>21</v>
      </c>
      <c r="F16" s="319">
        <f t="shared" si="1"/>
        <v>1E-3</v>
      </c>
      <c r="G16" s="306">
        <v>1</v>
      </c>
      <c r="H16" s="68">
        <f t="shared" si="2"/>
        <v>0</v>
      </c>
      <c r="I16" s="323"/>
      <c r="J16" s="201">
        <f t="shared" si="4"/>
        <v>43</v>
      </c>
      <c r="K16" s="68">
        <f t="shared" si="3"/>
        <v>1E-3</v>
      </c>
    </row>
    <row r="17" spans="1:11" x14ac:dyDescent="0.25">
      <c r="A17" s="79">
        <v>214</v>
      </c>
      <c r="B17" s="80" t="s">
        <v>302</v>
      </c>
      <c r="C17" s="306">
        <v>43</v>
      </c>
      <c r="D17" s="68">
        <f t="shared" si="0"/>
        <v>2E-3</v>
      </c>
      <c r="E17" s="321">
        <v>18</v>
      </c>
      <c r="F17" s="319">
        <f t="shared" si="1"/>
        <v>1E-3</v>
      </c>
      <c r="G17" s="306"/>
      <c r="H17" s="68">
        <f t="shared" si="2"/>
        <v>0</v>
      </c>
      <c r="I17" s="323"/>
      <c r="J17" s="201">
        <f t="shared" si="4"/>
        <v>61</v>
      </c>
      <c r="K17" s="68">
        <f t="shared" si="3"/>
        <v>1E-3</v>
      </c>
    </row>
    <row r="18" spans="1:11" x14ac:dyDescent="0.25">
      <c r="A18" s="79">
        <v>221</v>
      </c>
      <c r="B18" s="80" t="s">
        <v>303</v>
      </c>
      <c r="C18" s="306">
        <v>9</v>
      </c>
      <c r="D18" s="68">
        <f t="shared" si="0"/>
        <v>0</v>
      </c>
      <c r="E18" s="321">
        <v>3</v>
      </c>
      <c r="F18" s="319">
        <f t="shared" si="1"/>
        <v>0</v>
      </c>
      <c r="G18" s="306"/>
      <c r="H18" s="68">
        <f t="shared" si="2"/>
        <v>0</v>
      </c>
      <c r="I18" s="323"/>
      <c r="J18" s="201">
        <f t="shared" si="4"/>
        <v>12</v>
      </c>
      <c r="K18" s="68">
        <f t="shared" si="3"/>
        <v>0</v>
      </c>
    </row>
    <row r="19" spans="1:11" ht="27.6" x14ac:dyDescent="0.25">
      <c r="A19" s="79">
        <v>222</v>
      </c>
      <c r="B19" s="80" t="s">
        <v>304</v>
      </c>
      <c r="C19" s="306">
        <v>170</v>
      </c>
      <c r="D19" s="68">
        <f t="shared" si="0"/>
        <v>8.0000000000000002E-3</v>
      </c>
      <c r="E19" s="321">
        <v>15</v>
      </c>
      <c r="F19" s="319">
        <f t="shared" si="1"/>
        <v>1E-3</v>
      </c>
      <c r="G19" s="306">
        <v>1</v>
      </c>
      <c r="H19" s="68">
        <f t="shared" si="2"/>
        <v>0</v>
      </c>
      <c r="I19" s="323"/>
      <c r="J19" s="201">
        <f t="shared" si="4"/>
        <v>186</v>
      </c>
      <c r="K19" s="68">
        <f t="shared" si="3"/>
        <v>4.0000000000000001E-3</v>
      </c>
    </row>
    <row r="20" spans="1:11" ht="28.5" customHeight="1" x14ac:dyDescent="0.25">
      <c r="A20" s="79">
        <v>223</v>
      </c>
      <c r="B20" s="80" t="s">
        <v>305</v>
      </c>
      <c r="C20" s="306">
        <v>375</v>
      </c>
      <c r="D20" s="68">
        <f t="shared" si="0"/>
        <v>1.9E-2</v>
      </c>
      <c r="E20" s="321">
        <v>99</v>
      </c>
      <c r="F20" s="319">
        <f t="shared" si="1"/>
        <v>5.0000000000000001E-3</v>
      </c>
      <c r="G20" s="306">
        <v>25</v>
      </c>
      <c r="H20" s="68">
        <f t="shared" si="2"/>
        <v>1.0999999999999999E-2</v>
      </c>
      <c r="I20" s="323"/>
      <c r="J20" s="201">
        <f t="shared" si="4"/>
        <v>499</v>
      </c>
      <c r="K20" s="68">
        <f t="shared" si="3"/>
        <v>1.2E-2</v>
      </c>
    </row>
    <row r="21" spans="1:11" ht="27.6" x14ac:dyDescent="0.25">
      <c r="A21" s="79">
        <v>231</v>
      </c>
      <c r="B21" s="80" t="s">
        <v>306</v>
      </c>
      <c r="C21" s="306">
        <v>127</v>
      </c>
      <c r="D21" s="68">
        <f t="shared" si="0"/>
        <v>6.0000000000000001E-3</v>
      </c>
      <c r="E21" s="321">
        <v>101</v>
      </c>
      <c r="F21" s="319">
        <f t="shared" si="1"/>
        <v>5.0000000000000001E-3</v>
      </c>
      <c r="G21" s="306">
        <v>1</v>
      </c>
      <c r="H21" s="68">
        <f t="shared" si="2"/>
        <v>0</v>
      </c>
      <c r="I21" s="323"/>
      <c r="J21" s="201">
        <f t="shared" si="4"/>
        <v>229</v>
      </c>
      <c r="K21" s="68">
        <f t="shared" si="3"/>
        <v>6.0000000000000001E-3</v>
      </c>
    </row>
    <row r="22" spans="1:11" x14ac:dyDescent="0.25">
      <c r="A22" s="79">
        <v>232</v>
      </c>
      <c r="B22" s="80" t="s">
        <v>307</v>
      </c>
      <c r="C22" s="306">
        <v>1311</v>
      </c>
      <c r="D22" s="68">
        <f t="shared" si="0"/>
        <v>6.5000000000000002E-2</v>
      </c>
      <c r="E22" s="321">
        <v>1710</v>
      </c>
      <c r="F22" s="319">
        <f t="shared" si="1"/>
        <v>0.09</v>
      </c>
      <c r="G22" s="306">
        <v>41</v>
      </c>
      <c r="H22" s="68">
        <f t="shared" si="2"/>
        <v>1.7999999999999999E-2</v>
      </c>
      <c r="I22" s="323">
        <v>1</v>
      </c>
      <c r="J22" s="201">
        <f t="shared" si="4"/>
        <v>3063</v>
      </c>
      <c r="K22" s="68">
        <f t="shared" si="3"/>
        <v>7.3999999999999996E-2</v>
      </c>
    </row>
    <row r="23" spans="1:11" ht="27.6" x14ac:dyDescent="0.25">
      <c r="A23" s="79">
        <v>233</v>
      </c>
      <c r="B23" s="80" t="s">
        <v>308</v>
      </c>
      <c r="C23" s="306">
        <v>1314</v>
      </c>
      <c r="D23" s="68">
        <f t="shared" si="0"/>
        <v>6.5000000000000002E-2</v>
      </c>
      <c r="E23" s="321">
        <v>1301</v>
      </c>
      <c r="F23" s="319">
        <f t="shared" si="1"/>
        <v>6.8000000000000005E-2</v>
      </c>
      <c r="G23" s="306">
        <v>29</v>
      </c>
      <c r="H23" s="68">
        <f t="shared" si="2"/>
        <v>1.2999999999999999E-2</v>
      </c>
      <c r="I23" s="323"/>
      <c r="J23" s="201">
        <f t="shared" si="4"/>
        <v>2644</v>
      </c>
      <c r="K23" s="68">
        <f t="shared" si="3"/>
        <v>6.4000000000000001E-2</v>
      </c>
    </row>
    <row r="24" spans="1:11" ht="27.6" x14ac:dyDescent="0.25">
      <c r="A24" s="79">
        <v>234</v>
      </c>
      <c r="B24" s="80" t="s">
        <v>309</v>
      </c>
      <c r="C24" s="306">
        <v>164</v>
      </c>
      <c r="D24" s="68">
        <f t="shared" si="0"/>
        <v>8.0000000000000002E-3</v>
      </c>
      <c r="E24" s="321">
        <v>196</v>
      </c>
      <c r="F24" s="319">
        <f t="shared" si="1"/>
        <v>0.01</v>
      </c>
      <c r="G24" s="306">
        <v>3</v>
      </c>
      <c r="H24" s="68">
        <f t="shared" si="2"/>
        <v>1E-3</v>
      </c>
      <c r="I24" s="323"/>
      <c r="J24" s="201">
        <f t="shared" si="4"/>
        <v>363</v>
      </c>
      <c r="K24" s="68">
        <f t="shared" si="3"/>
        <v>8.9999999999999993E-3</v>
      </c>
    </row>
    <row r="25" spans="1:11" x14ac:dyDescent="0.25">
      <c r="A25" s="79">
        <v>235</v>
      </c>
      <c r="B25" s="80" t="s">
        <v>310</v>
      </c>
      <c r="C25" s="306">
        <v>191</v>
      </c>
      <c r="D25" s="68">
        <f t="shared" si="0"/>
        <v>8.9999999999999993E-3</v>
      </c>
      <c r="E25" s="321">
        <v>261</v>
      </c>
      <c r="F25" s="319">
        <f t="shared" si="1"/>
        <v>1.4E-2</v>
      </c>
      <c r="G25" s="306">
        <v>10</v>
      </c>
      <c r="H25" s="68">
        <f t="shared" si="2"/>
        <v>4.0000000000000001E-3</v>
      </c>
      <c r="I25" s="323"/>
      <c r="J25" s="201">
        <f t="shared" si="4"/>
        <v>462</v>
      </c>
      <c r="K25" s="68">
        <f t="shared" si="3"/>
        <v>1.0999999999999999E-2</v>
      </c>
    </row>
    <row r="26" spans="1:11" ht="27.6" x14ac:dyDescent="0.25">
      <c r="A26" s="79">
        <v>241</v>
      </c>
      <c r="B26" s="80" t="s">
        <v>311</v>
      </c>
      <c r="C26" s="306">
        <v>51</v>
      </c>
      <c r="D26" s="68">
        <f t="shared" si="0"/>
        <v>3.0000000000000001E-3</v>
      </c>
      <c r="E26" s="321">
        <v>28</v>
      </c>
      <c r="F26" s="319">
        <f t="shared" si="1"/>
        <v>1E-3</v>
      </c>
      <c r="G26" s="306">
        <v>1</v>
      </c>
      <c r="H26" s="68">
        <f t="shared" si="2"/>
        <v>0</v>
      </c>
      <c r="I26" s="323"/>
      <c r="J26" s="201">
        <f t="shared" si="4"/>
        <v>80</v>
      </c>
      <c r="K26" s="68">
        <f t="shared" si="3"/>
        <v>2E-3</v>
      </c>
    </row>
    <row r="27" spans="1:11" x14ac:dyDescent="0.25">
      <c r="A27" s="79">
        <v>242</v>
      </c>
      <c r="B27" s="80" t="s">
        <v>312</v>
      </c>
      <c r="C27" s="306">
        <v>11</v>
      </c>
      <c r="D27" s="68">
        <f t="shared" si="0"/>
        <v>1E-3</v>
      </c>
      <c r="E27" s="321">
        <v>5</v>
      </c>
      <c r="F27" s="319">
        <f t="shared" si="1"/>
        <v>0</v>
      </c>
      <c r="G27" s="306"/>
      <c r="H27" s="68">
        <f t="shared" si="2"/>
        <v>0</v>
      </c>
      <c r="I27" s="323"/>
      <c r="J27" s="201">
        <f t="shared" si="4"/>
        <v>16</v>
      </c>
      <c r="K27" s="68">
        <f t="shared" si="3"/>
        <v>0</v>
      </c>
    </row>
    <row r="28" spans="1:11" ht="27.6" x14ac:dyDescent="0.25">
      <c r="A28" s="79">
        <v>243</v>
      </c>
      <c r="B28" s="80" t="s">
        <v>313</v>
      </c>
      <c r="C28" s="306">
        <v>16</v>
      </c>
      <c r="D28" s="68">
        <f t="shared" si="0"/>
        <v>1E-3</v>
      </c>
      <c r="E28" s="321">
        <v>15</v>
      </c>
      <c r="F28" s="319">
        <f t="shared" si="1"/>
        <v>1E-3</v>
      </c>
      <c r="G28" s="306">
        <v>4</v>
      </c>
      <c r="H28" s="68">
        <f t="shared" si="2"/>
        <v>2E-3</v>
      </c>
      <c r="I28" s="323"/>
      <c r="J28" s="201">
        <f t="shared" si="4"/>
        <v>35</v>
      </c>
      <c r="K28" s="68">
        <f t="shared" si="3"/>
        <v>1E-3</v>
      </c>
    </row>
    <row r="29" spans="1:11" x14ac:dyDescent="0.25">
      <c r="A29" s="79">
        <v>244</v>
      </c>
      <c r="B29" s="80" t="s">
        <v>314</v>
      </c>
      <c r="C29" s="306">
        <v>18</v>
      </c>
      <c r="D29" s="68">
        <f t="shared" si="0"/>
        <v>1E-3</v>
      </c>
      <c r="E29" s="321">
        <v>11</v>
      </c>
      <c r="F29" s="319">
        <f t="shared" si="1"/>
        <v>1E-3</v>
      </c>
      <c r="G29" s="306">
        <v>1</v>
      </c>
      <c r="H29" s="68">
        <f t="shared" si="2"/>
        <v>0</v>
      </c>
      <c r="I29" s="323"/>
      <c r="J29" s="201">
        <f t="shared" si="4"/>
        <v>30</v>
      </c>
      <c r="K29" s="68">
        <f t="shared" si="3"/>
        <v>1E-3</v>
      </c>
    </row>
    <row r="30" spans="1:11" ht="28.5" customHeight="1" x14ac:dyDescent="0.25">
      <c r="A30" s="79">
        <v>245</v>
      </c>
      <c r="B30" s="80" t="s">
        <v>315</v>
      </c>
      <c r="C30" s="306">
        <v>10</v>
      </c>
      <c r="D30" s="68">
        <f t="shared" si="0"/>
        <v>0</v>
      </c>
      <c r="E30" s="321">
        <v>4</v>
      </c>
      <c r="F30" s="319">
        <f t="shared" si="1"/>
        <v>0</v>
      </c>
      <c r="G30" s="306"/>
      <c r="H30" s="68">
        <f t="shared" si="2"/>
        <v>0</v>
      </c>
      <c r="I30" s="323"/>
      <c r="J30" s="201">
        <f t="shared" si="4"/>
        <v>14</v>
      </c>
      <c r="K30" s="68">
        <f t="shared" si="3"/>
        <v>0</v>
      </c>
    </row>
    <row r="31" spans="1:11" x14ac:dyDescent="0.25">
      <c r="A31" s="79">
        <v>246</v>
      </c>
      <c r="B31" s="80" t="s">
        <v>316</v>
      </c>
      <c r="C31" s="306">
        <v>3</v>
      </c>
      <c r="D31" s="68">
        <f t="shared" si="0"/>
        <v>0</v>
      </c>
      <c r="E31" s="321">
        <v>2</v>
      </c>
      <c r="F31" s="319">
        <f t="shared" si="1"/>
        <v>0</v>
      </c>
      <c r="G31" s="306"/>
      <c r="H31" s="68">
        <f t="shared" si="2"/>
        <v>0</v>
      </c>
      <c r="I31" s="323"/>
      <c r="J31" s="201">
        <f t="shared" si="4"/>
        <v>5</v>
      </c>
      <c r="K31" s="68">
        <f t="shared" si="3"/>
        <v>0</v>
      </c>
    </row>
    <row r="32" spans="1:11" ht="27.6" x14ac:dyDescent="0.25">
      <c r="A32" s="79">
        <v>311</v>
      </c>
      <c r="B32" s="80" t="s">
        <v>317</v>
      </c>
      <c r="C32" s="306">
        <v>162</v>
      </c>
      <c r="D32" s="68">
        <f t="shared" si="0"/>
        <v>8.0000000000000002E-3</v>
      </c>
      <c r="E32" s="321">
        <v>177</v>
      </c>
      <c r="F32" s="319">
        <f t="shared" si="1"/>
        <v>8.9999999999999993E-3</v>
      </c>
      <c r="G32" s="306">
        <v>9</v>
      </c>
      <c r="H32" s="68">
        <f t="shared" si="2"/>
        <v>4.0000000000000001E-3</v>
      </c>
      <c r="I32" s="323"/>
      <c r="J32" s="201">
        <f t="shared" si="4"/>
        <v>348</v>
      </c>
      <c r="K32" s="68">
        <f t="shared" si="3"/>
        <v>8.0000000000000002E-3</v>
      </c>
    </row>
    <row r="33" spans="1:11" ht="27.6" x14ac:dyDescent="0.25">
      <c r="A33" s="79">
        <v>312</v>
      </c>
      <c r="B33" s="80" t="s">
        <v>318</v>
      </c>
      <c r="C33" s="306">
        <v>10</v>
      </c>
      <c r="D33" s="68">
        <f t="shared" si="0"/>
        <v>0</v>
      </c>
      <c r="E33" s="321">
        <v>2</v>
      </c>
      <c r="F33" s="319">
        <f t="shared" si="1"/>
        <v>0</v>
      </c>
      <c r="G33" s="306">
        <v>2</v>
      </c>
      <c r="H33" s="68">
        <f t="shared" si="2"/>
        <v>1E-3</v>
      </c>
      <c r="I33" s="323"/>
      <c r="J33" s="201">
        <f t="shared" si="4"/>
        <v>14</v>
      </c>
      <c r="K33" s="68">
        <f t="shared" si="3"/>
        <v>0</v>
      </c>
    </row>
    <row r="34" spans="1:11" x14ac:dyDescent="0.25">
      <c r="A34" s="79">
        <v>313</v>
      </c>
      <c r="B34" s="80" t="s">
        <v>319</v>
      </c>
      <c r="C34" s="306">
        <v>100</v>
      </c>
      <c r="D34" s="68">
        <f t="shared" si="0"/>
        <v>5.0000000000000001E-3</v>
      </c>
      <c r="E34" s="321">
        <v>87</v>
      </c>
      <c r="F34" s="319">
        <f t="shared" si="1"/>
        <v>5.0000000000000001E-3</v>
      </c>
      <c r="G34" s="306">
        <v>9</v>
      </c>
      <c r="H34" s="68">
        <f t="shared" si="2"/>
        <v>4.0000000000000001E-3</v>
      </c>
      <c r="I34" s="323"/>
      <c r="J34" s="201">
        <f t="shared" si="4"/>
        <v>196</v>
      </c>
      <c r="K34" s="68">
        <f t="shared" si="3"/>
        <v>5.0000000000000001E-3</v>
      </c>
    </row>
    <row r="35" spans="1:11" ht="27.6" x14ac:dyDescent="0.25">
      <c r="A35" s="79">
        <v>314</v>
      </c>
      <c r="B35" s="80" t="s">
        <v>320</v>
      </c>
      <c r="C35" s="306">
        <v>20</v>
      </c>
      <c r="D35" s="68">
        <f t="shared" si="0"/>
        <v>1E-3</v>
      </c>
      <c r="E35" s="321">
        <v>14</v>
      </c>
      <c r="F35" s="319">
        <f t="shared" si="1"/>
        <v>1E-3</v>
      </c>
      <c r="G35" s="306">
        <v>1</v>
      </c>
      <c r="H35" s="68">
        <f t="shared" si="2"/>
        <v>0</v>
      </c>
      <c r="I35" s="323"/>
      <c r="J35" s="201">
        <f t="shared" si="4"/>
        <v>35</v>
      </c>
      <c r="K35" s="68">
        <f t="shared" si="3"/>
        <v>1E-3</v>
      </c>
    </row>
    <row r="36" spans="1:11" ht="27.6" x14ac:dyDescent="0.25">
      <c r="A36" s="79">
        <v>315</v>
      </c>
      <c r="B36" s="80" t="s">
        <v>321</v>
      </c>
      <c r="C36" s="306">
        <v>33</v>
      </c>
      <c r="D36" s="68">
        <f t="shared" si="0"/>
        <v>2E-3</v>
      </c>
      <c r="E36" s="321">
        <v>29</v>
      </c>
      <c r="F36" s="319">
        <f t="shared" si="1"/>
        <v>2E-3</v>
      </c>
      <c r="G36" s="306">
        <v>2</v>
      </c>
      <c r="H36" s="68">
        <f t="shared" si="2"/>
        <v>1E-3</v>
      </c>
      <c r="I36" s="323"/>
      <c r="J36" s="201">
        <f t="shared" si="4"/>
        <v>64</v>
      </c>
      <c r="K36" s="68">
        <f t="shared" si="3"/>
        <v>2E-3</v>
      </c>
    </row>
    <row r="37" spans="1:11" ht="27.6" x14ac:dyDescent="0.25">
      <c r="A37" s="79">
        <v>321</v>
      </c>
      <c r="B37" s="80" t="s">
        <v>322</v>
      </c>
      <c r="C37" s="306">
        <v>61</v>
      </c>
      <c r="D37" s="68">
        <f t="shared" ref="D37:D68" si="5">ROUND(C37/$C$120,3)</f>
        <v>3.0000000000000001E-3</v>
      </c>
      <c r="E37" s="321">
        <v>33</v>
      </c>
      <c r="F37" s="319">
        <f t="shared" ref="F37:F68" si="6">ROUND(E37/$E$120,3)</f>
        <v>2E-3</v>
      </c>
      <c r="G37" s="306">
        <v>2</v>
      </c>
      <c r="H37" s="68">
        <f t="shared" ref="H37:H68" si="7">ROUND(G37/$G$120,3)</f>
        <v>1E-3</v>
      </c>
      <c r="I37" s="323"/>
      <c r="J37" s="201">
        <f t="shared" si="4"/>
        <v>96</v>
      </c>
      <c r="K37" s="68">
        <f t="shared" ref="K37:K68" si="8">ROUND(J37/$J$120,3)</f>
        <v>2E-3</v>
      </c>
    </row>
    <row r="38" spans="1:11" ht="27.6" x14ac:dyDescent="0.25">
      <c r="A38" s="79">
        <v>322</v>
      </c>
      <c r="B38" s="80" t="s">
        <v>323</v>
      </c>
      <c r="C38" s="306">
        <v>103</v>
      </c>
      <c r="D38" s="68">
        <f t="shared" si="5"/>
        <v>5.0000000000000001E-3</v>
      </c>
      <c r="E38" s="321">
        <v>46</v>
      </c>
      <c r="F38" s="319">
        <f t="shared" si="6"/>
        <v>2E-3</v>
      </c>
      <c r="G38" s="306">
        <v>7</v>
      </c>
      <c r="H38" s="68">
        <f t="shared" si="7"/>
        <v>3.0000000000000001E-3</v>
      </c>
      <c r="I38" s="323"/>
      <c r="J38" s="201">
        <f t="shared" si="4"/>
        <v>156</v>
      </c>
      <c r="K38" s="68">
        <f t="shared" si="8"/>
        <v>4.0000000000000001E-3</v>
      </c>
    </row>
    <row r="39" spans="1:11" ht="27.6" x14ac:dyDescent="0.25">
      <c r="A39" s="79">
        <v>323</v>
      </c>
      <c r="B39" s="80" t="s">
        <v>324</v>
      </c>
      <c r="C39" s="306">
        <v>1414</v>
      </c>
      <c r="D39" s="68">
        <f t="shared" si="5"/>
        <v>7.0000000000000007E-2</v>
      </c>
      <c r="E39" s="321">
        <v>357</v>
      </c>
      <c r="F39" s="319">
        <f t="shared" si="6"/>
        <v>1.9E-2</v>
      </c>
      <c r="G39" s="306">
        <v>49</v>
      </c>
      <c r="H39" s="68">
        <f t="shared" si="7"/>
        <v>2.1999999999999999E-2</v>
      </c>
      <c r="I39" s="323"/>
      <c r="J39" s="201">
        <f t="shared" si="4"/>
        <v>1820</v>
      </c>
      <c r="K39" s="68">
        <f t="shared" si="8"/>
        <v>4.3999999999999997E-2</v>
      </c>
    </row>
    <row r="40" spans="1:11" ht="27.6" x14ac:dyDescent="0.25">
      <c r="A40" s="79">
        <v>324</v>
      </c>
      <c r="B40" s="80" t="s">
        <v>325</v>
      </c>
      <c r="C40" s="306">
        <v>3</v>
      </c>
      <c r="D40" s="68">
        <f t="shared" si="5"/>
        <v>0</v>
      </c>
      <c r="E40" s="321"/>
      <c r="F40" s="319">
        <f t="shared" si="6"/>
        <v>0</v>
      </c>
      <c r="G40" s="306"/>
      <c r="H40" s="68">
        <f t="shared" si="7"/>
        <v>0</v>
      </c>
      <c r="I40" s="323"/>
      <c r="J40" s="201">
        <f t="shared" si="4"/>
        <v>3</v>
      </c>
      <c r="K40" s="68">
        <f t="shared" si="8"/>
        <v>0</v>
      </c>
    </row>
    <row r="41" spans="1:11" ht="27.6" x14ac:dyDescent="0.25">
      <c r="A41" s="79">
        <v>331</v>
      </c>
      <c r="B41" s="80" t="s">
        <v>535</v>
      </c>
      <c r="C41" s="306">
        <v>42</v>
      </c>
      <c r="D41" s="68">
        <f t="shared" si="5"/>
        <v>2E-3</v>
      </c>
      <c r="E41" s="321">
        <v>65</v>
      </c>
      <c r="F41" s="319">
        <f t="shared" si="6"/>
        <v>3.0000000000000001E-3</v>
      </c>
      <c r="G41" s="306">
        <v>5</v>
      </c>
      <c r="H41" s="68">
        <f t="shared" si="7"/>
        <v>2E-3</v>
      </c>
      <c r="I41" s="323"/>
      <c r="J41" s="201">
        <f t="shared" si="4"/>
        <v>112</v>
      </c>
      <c r="K41" s="68">
        <f t="shared" si="8"/>
        <v>3.0000000000000001E-3</v>
      </c>
    </row>
    <row r="42" spans="1:11" ht="27.6" x14ac:dyDescent="0.25">
      <c r="A42" s="79">
        <v>332</v>
      </c>
      <c r="B42" s="80" t="s">
        <v>536</v>
      </c>
      <c r="C42" s="306">
        <v>20</v>
      </c>
      <c r="D42" s="68">
        <f t="shared" si="5"/>
        <v>1E-3</v>
      </c>
      <c r="E42" s="321">
        <v>41</v>
      </c>
      <c r="F42" s="319">
        <f t="shared" si="6"/>
        <v>2E-3</v>
      </c>
      <c r="G42" s="306">
        <v>4</v>
      </c>
      <c r="H42" s="68">
        <f t="shared" si="7"/>
        <v>2E-3</v>
      </c>
      <c r="I42" s="323"/>
      <c r="J42" s="201">
        <f t="shared" si="4"/>
        <v>65</v>
      </c>
      <c r="K42" s="68">
        <f t="shared" si="8"/>
        <v>2E-3</v>
      </c>
    </row>
    <row r="43" spans="1:11" ht="27.6" x14ac:dyDescent="0.25">
      <c r="A43" s="79">
        <v>333</v>
      </c>
      <c r="B43" s="80" t="s">
        <v>537</v>
      </c>
      <c r="C43" s="306">
        <v>28</v>
      </c>
      <c r="D43" s="68">
        <f t="shared" si="5"/>
        <v>1E-3</v>
      </c>
      <c r="E43" s="321">
        <v>45</v>
      </c>
      <c r="F43" s="319">
        <f t="shared" si="6"/>
        <v>2E-3</v>
      </c>
      <c r="G43" s="306"/>
      <c r="H43" s="68">
        <f t="shared" si="7"/>
        <v>0</v>
      </c>
      <c r="I43" s="323"/>
      <c r="J43" s="201">
        <f t="shared" si="4"/>
        <v>73</v>
      </c>
      <c r="K43" s="68">
        <f t="shared" si="8"/>
        <v>2E-3</v>
      </c>
    </row>
    <row r="44" spans="1:11" ht="27.6" x14ac:dyDescent="0.25">
      <c r="A44" s="79">
        <v>334</v>
      </c>
      <c r="B44" s="80" t="s">
        <v>538</v>
      </c>
      <c r="C44" s="306">
        <v>179</v>
      </c>
      <c r="D44" s="68">
        <f t="shared" si="5"/>
        <v>8.9999999999999993E-3</v>
      </c>
      <c r="E44" s="321">
        <v>133</v>
      </c>
      <c r="F44" s="319">
        <f t="shared" si="6"/>
        <v>7.0000000000000001E-3</v>
      </c>
      <c r="G44" s="306">
        <v>18</v>
      </c>
      <c r="H44" s="68">
        <f t="shared" si="7"/>
        <v>8.0000000000000002E-3</v>
      </c>
      <c r="I44" s="323"/>
      <c r="J44" s="201">
        <f t="shared" si="4"/>
        <v>330</v>
      </c>
      <c r="K44" s="68">
        <f t="shared" si="8"/>
        <v>8.0000000000000002E-3</v>
      </c>
    </row>
    <row r="45" spans="1:11" ht="27.6" x14ac:dyDescent="0.25">
      <c r="A45" s="79">
        <v>341</v>
      </c>
      <c r="B45" s="80" t="s">
        <v>539</v>
      </c>
      <c r="C45" s="306">
        <v>2</v>
      </c>
      <c r="D45" s="68">
        <f t="shared" si="5"/>
        <v>0</v>
      </c>
      <c r="E45" s="321">
        <v>4</v>
      </c>
      <c r="F45" s="319">
        <f t="shared" si="6"/>
        <v>0</v>
      </c>
      <c r="G45" s="306">
        <v>1</v>
      </c>
      <c r="H45" s="68">
        <f t="shared" si="7"/>
        <v>0</v>
      </c>
      <c r="I45" s="323"/>
      <c r="J45" s="201">
        <f t="shared" si="4"/>
        <v>7</v>
      </c>
      <c r="K45" s="68">
        <f t="shared" si="8"/>
        <v>0</v>
      </c>
    </row>
    <row r="46" spans="1:11" x14ac:dyDescent="0.25">
      <c r="A46" s="79">
        <v>342</v>
      </c>
      <c r="B46" s="80" t="s">
        <v>540</v>
      </c>
      <c r="C46" s="306"/>
      <c r="D46" s="68">
        <f t="shared" si="5"/>
        <v>0</v>
      </c>
      <c r="E46" s="321">
        <v>2</v>
      </c>
      <c r="F46" s="319">
        <f t="shared" si="6"/>
        <v>0</v>
      </c>
      <c r="G46" s="306"/>
      <c r="H46" s="68">
        <f t="shared" si="7"/>
        <v>0</v>
      </c>
      <c r="I46" s="323"/>
      <c r="J46" s="201">
        <f t="shared" si="4"/>
        <v>2</v>
      </c>
      <c r="K46" s="68">
        <f t="shared" si="8"/>
        <v>0</v>
      </c>
    </row>
    <row r="47" spans="1:11" ht="27.6" x14ac:dyDescent="0.25">
      <c r="A47" s="79">
        <v>343</v>
      </c>
      <c r="B47" s="80" t="s">
        <v>541</v>
      </c>
      <c r="C47" s="306">
        <v>406</v>
      </c>
      <c r="D47" s="68">
        <f t="shared" si="5"/>
        <v>0.02</v>
      </c>
      <c r="E47" s="321">
        <v>425</v>
      </c>
      <c r="F47" s="319">
        <f t="shared" si="6"/>
        <v>2.1999999999999999E-2</v>
      </c>
      <c r="G47" s="306">
        <v>27</v>
      </c>
      <c r="H47" s="68">
        <f t="shared" si="7"/>
        <v>1.2E-2</v>
      </c>
      <c r="I47" s="323"/>
      <c r="J47" s="201">
        <f t="shared" si="4"/>
        <v>858</v>
      </c>
      <c r="K47" s="68">
        <f t="shared" si="8"/>
        <v>2.1000000000000001E-2</v>
      </c>
    </row>
    <row r="48" spans="1:11" ht="27.6" x14ac:dyDescent="0.25">
      <c r="A48" s="79">
        <v>344</v>
      </c>
      <c r="B48" s="80" t="s">
        <v>542</v>
      </c>
      <c r="C48" s="306">
        <v>478</v>
      </c>
      <c r="D48" s="68">
        <f t="shared" si="5"/>
        <v>2.4E-2</v>
      </c>
      <c r="E48" s="321">
        <v>469</v>
      </c>
      <c r="F48" s="319">
        <f t="shared" si="6"/>
        <v>2.5000000000000001E-2</v>
      </c>
      <c r="G48" s="306">
        <v>66</v>
      </c>
      <c r="H48" s="68">
        <f t="shared" si="7"/>
        <v>0.03</v>
      </c>
      <c r="I48" s="323"/>
      <c r="J48" s="201">
        <f t="shared" si="4"/>
        <v>1013</v>
      </c>
      <c r="K48" s="68">
        <f t="shared" si="8"/>
        <v>2.4E-2</v>
      </c>
    </row>
    <row r="49" spans="1:11" x14ac:dyDescent="0.25">
      <c r="A49" s="79">
        <v>345</v>
      </c>
      <c r="B49" s="80" t="s">
        <v>543</v>
      </c>
      <c r="C49" s="306">
        <v>2902</v>
      </c>
      <c r="D49" s="68">
        <f t="shared" si="5"/>
        <v>0.14399999999999999</v>
      </c>
      <c r="E49" s="321">
        <v>398</v>
      </c>
      <c r="F49" s="319">
        <f t="shared" si="6"/>
        <v>2.1000000000000001E-2</v>
      </c>
      <c r="G49" s="306">
        <v>301</v>
      </c>
      <c r="H49" s="68">
        <f t="shared" si="7"/>
        <v>0.13500000000000001</v>
      </c>
      <c r="I49" s="323"/>
      <c r="J49" s="201">
        <f t="shared" si="4"/>
        <v>3601</v>
      </c>
      <c r="K49" s="68">
        <f t="shared" si="8"/>
        <v>8.6999999999999994E-2</v>
      </c>
    </row>
    <row r="50" spans="1:11" ht="27" customHeight="1" x14ac:dyDescent="0.25">
      <c r="A50" s="79">
        <v>346</v>
      </c>
      <c r="B50" s="80" t="s">
        <v>544</v>
      </c>
      <c r="C50" s="306">
        <v>182</v>
      </c>
      <c r="D50" s="68">
        <f t="shared" si="5"/>
        <v>8.9999999999999993E-3</v>
      </c>
      <c r="E50" s="321">
        <v>153</v>
      </c>
      <c r="F50" s="319">
        <f t="shared" si="6"/>
        <v>8.0000000000000002E-3</v>
      </c>
      <c r="G50" s="306">
        <v>17</v>
      </c>
      <c r="H50" s="68">
        <f t="shared" si="7"/>
        <v>8.0000000000000002E-3</v>
      </c>
      <c r="I50" s="323"/>
      <c r="J50" s="201">
        <f t="shared" si="4"/>
        <v>352</v>
      </c>
      <c r="K50" s="68">
        <f t="shared" si="8"/>
        <v>8.0000000000000002E-3</v>
      </c>
    </row>
    <row r="51" spans="1:11" ht="27.6" x14ac:dyDescent="0.25">
      <c r="A51" s="79">
        <v>347</v>
      </c>
      <c r="B51" s="80" t="s">
        <v>545</v>
      </c>
      <c r="C51" s="306">
        <v>141</v>
      </c>
      <c r="D51" s="68">
        <f t="shared" si="5"/>
        <v>7.0000000000000001E-3</v>
      </c>
      <c r="E51" s="321">
        <v>133</v>
      </c>
      <c r="F51" s="319">
        <f t="shared" si="6"/>
        <v>7.0000000000000001E-3</v>
      </c>
      <c r="G51" s="306">
        <v>17</v>
      </c>
      <c r="H51" s="68">
        <f t="shared" si="7"/>
        <v>8.0000000000000002E-3</v>
      </c>
      <c r="I51" s="323"/>
      <c r="J51" s="201">
        <f t="shared" si="4"/>
        <v>291</v>
      </c>
      <c r="K51" s="68">
        <f t="shared" si="8"/>
        <v>7.0000000000000001E-3</v>
      </c>
    </row>
    <row r="52" spans="1:11" x14ac:dyDescent="0.25">
      <c r="A52" s="79">
        <v>348</v>
      </c>
      <c r="B52" s="80" t="s">
        <v>546</v>
      </c>
      <c r="C52" s="306"/>
      <c r="D52" s="68">
        <f t="shared" si="5"/>
        <v>0</v>
      </c>
      <c r="E52" s="321">
        <v>1</v>
      </c>
      <c r="F52" s="319">
        <f t="shared" si="6"/>
        <v>0</v>
      </c>
      <c r="G52" s="306"/>
      <c r="H52" s="68">
        <f t="shared" si="7"/>
        <v>0</v>
      </c>
      <c r="I52" s="323"/>
      <c r="J52" s="201">
        <f t="shared" si="4"/>
        <v>1</v>
      </c>
      <c r="K52" s="68">
        <f t="shared" si="8"/>
        <v>0</v>
      </c>
    </row>
    <row r="53" spans="1:11" ht="28.5" customHeight="1" x14ac:dyDescent="0.25">
      <c r="A53" s="79">
        <v>411</v>
      </c>
      <c r="B53" s="80" t="s">
        <v>547</v>
      </c>
      <c r="C53" s="306">
        <v>103</v>
      </c>
      <c r="D53" s="68">
        <f t="shared" si="5"/>
        <v>5.0000000000000001E-3</v>
      </c>
      <c r="E53" s="321">
        <v>60</v>
      </c>
      <c r="F53" s="319">
        <f t="shared" si="6"/>
        <v>3.0000000000000001E-3</v>
      </c>
      <c r="G53" s="306">
        <v>6</v>
      </c>
      <c r="H53" s="68">
        <f t="shared" si="7"/>
        <v>3.0000000000000001E-3</v>
      </c>
      <c r="I53" s="323"/>
      <c r="J53" s="201">
        <f t="shared" si="4"/>
        <v>169</v>
      </c>
      <c r="K53" s="68">
        <f t="shared" si="8"/>
        <v>4.0000000000000001E-3</v>
      </c>
    </row>
    <row r="54" spans="1:11" x14ac:dyDescent="0.25">
      <c r="A54" s="79">
        <v>412</v>
      </c>
      <c r="B54" s="80" t="s">
        <v>548</v>
      </c>
      <c r="C54" s="306">
        <v>68</v>
      </c>
      <c r="D54" s="68">
        <f t="shared" si="5"/>
        <v>3.0000000000000001E-3</v>
      </c>
      <c r="E54" s="321">
        <v>61</v>
      </c>
      <c r="F54" s="319">
        <f t="shared" si="6"/>
        <v>3.0000000000000001E-3</v>
      </c>
      <c r="G54" s="306">
        <v>10</v>
      </c>
      <c r="H54" s="68">
        <f t="shared" si="7"/>
        <v>4.0000000000000001E-3</v>
      </c>
      <c r="I54" s="323"/>
      <c r="J54" s="201">
        <f t="shared" si="4"/>
        <v>139</v>
      </c>
      <c r="K54" s="68">
        <f t="shared" si="8"/>
        <v>3.0000000000000001E-3</v>
      </c>
    </row>
    <row r="55" spans="1:11" ht="27.6" x14ac:dyDescent="0.25">
      <c r="A55" s="79">
        <v>413</v>
      </c>
      <c r="B55" s="80" t="s">
        <v>549</v>
      </c>
      <c r="C55" s="306">
        <v>46</v>
      </c>
      <c r="D55" s="68">
        <f t="shared" si="5"/>
        <v>2E-3</v>
      </c>
      <c r="E55" s="321">
        <v>43</v>
      </c>
      <c r="F55" s="319">
        <f t="shared" si="6"/>
        <v>2E-3</v>
      </c>
      <c r="G55" s="306">
        <v>3</v>
      </c>
      <c r="H55" s="68">
        <f t="shared" si="7"/>
        <v>1E-3</v>
      </c>
      <c r="I55" s="323"/>
      <c r="J55" s="201">
        <f t="shared" si="4"/>
        <v>92</v>
      </c>
      <c r="K55" s="68">
        <f t="shared" si="8"/>
        <v>2E-3</v>
      </c>
    </row>
    <row r="56" spans="1:11" ht="27.6" x14ac:dyDescent="0.25">
      <c r="A56" s="79">
        <v>414</v>
      </c>
      <c r="B56" s="80" t="s">
        <v>550</v>
      </c>
      <c r="C56" s="306">
        <v>355</v>
      </c>
      <c r="D56" s="68">
        <f t="shared" si="5"/>
        <v>1.7999999999999999E-2</v>
      </c>
      <c r="E56" s="321">
        <v>445</v>
      </c>
      <c r="F56" s="319">
        <f t="shared" si="6"/>
        <v>2.3E-2</v>
      </c>
      <c r="G56" s="306">
        <v>99</v>
      </c>
      <c r="H56" s="68">
        <f t="shared" si="7"/>
        <v>4.3999999999999997E-2</v>
      </c>
      <c r="I56" s="323">
        <v>1</v>
      </c>
      <c r="J56" s="201">
        <f t="shared" si="4"/>
        <v>900</v>
      </c>
      <c r="K56" s="68">
        <f t="shared" si="8"/>
        <v>2.1999999999999999E-2</v>
      </c>
    </row>
    <row r="57" spans="1:11" x14ac:dyDescent="0.25">
      <c r="A57" s="79">
        <v>419</v>
      </c>
      <c r="B57" s="80" t="s">
        <v>551</v>
      </c>
      <c r="C57" s="306">
        <v>659</v>
      </c>
      <c r="D57" s="68">
        <f t="shared" si="5"/>
        <v>3.3000000000000002E-2</v>
      </c>
      <c r="E57" s="321">
        <v>595</v>
      </c>
      <c r="F57" s="319">
        <f t="shared" si="6"/>
        <v>3.1E-2</v>
      </c>
      <c r="G57" s="306">
        <v>104</v>
      </c>
      <c r="H57" s="68">
        <f t="shared" si="7"/>
        <v>4.7E-2</v>
      </c>
      <c r="I57" s="323"/>
      <c r="J57" s="201">
        <f t="shared" si="4"/>
        <v>1358</v>
      </c>
      <c r="K57" s="68">
        <f t="shared" si="8"/>
        <v>3.3000000000000002E-2</v>
      </c>
    </row>
    <row r="58" spans="1:11" x14ac:dyDescent="0.25">
      <c r="A58" s="79">
        <v>421</v>
      </c>
      <c r="B58" s="80" t="s">
        <v>552</v>
      </c>
      <c r="C58" s="306">
        <v>12</v>
      </c>
      <c r="D58" s="68">
        <f t="shared" si="5"/>
        <v>1E-3</v>
      </c>
      <c r="E58" s="321">
        <v>19</v>
      </c>
      <c r="F58" s="319">
        <f t="shared" si="6"/>
        <v>1E-3</v>
      </c>
      <c r="G58" s="306"/>
      <c r="H58" s="68">
        <f t="shared" si="7"/>
        <v>0</v>
      </c>
      <c r="I58" s="323"/>
      <c r="J58" s="201">
        <f t="shared" si="4"/>
        <v>31</v>
      </c>
      <c r="K58" s="68">
        <f t="shared" si="8"/>
        <v>1E-3</v>
      </c>
    </row>
    <row r="59" spans="1:11" ht="27.6" x14ac:dyDescent="0.25">
      <c r="A59" s="79">
        <v>422</v>
      </c>
      <c r="B59" s="80" t="s">
        <v>553</v>
      </c>
      <c r="C59" s="306">
        <v>43</v>
      </c>
      <c r="D59" s="68">
        <f t="shared" si="5"/>
        <v>2E-3</v>
      </c>
      <c r="E59" s="321">
        <v>19</v>
      </c>
      <c r="F59" s="319">
        <f t="shared" si="6"/>
        <v>1E-3</v>
      </c>
      <c r="G59" s="306">
        <v>8</v>
      </c>
      <c r="H59" s="68">
        <f t="shared" si="7"/>
        <v>4.0000000000000001E-3</v>
      </c>
      <c r="I59" s="323"/>
      <c r="J59" s="201">
        <f t="shared" si="4"/>
        <v>70</v>
      </c>
      <c r="K59" s="68">
        <f t="shared" si="8"/>
        <v>2E-3</v>
      </c>
    </row>
    <row r="60" spans="1:11" x14ac:dyDescent="0.25">
      <c r="A60" s="79">
        <v>511</v>
      </c>
      <c r="B60" s="80" t="s">
        <v>554</v>
      </c>
      <c r="C60" s="306">
        <v>305</v>
      </c>
      <c r="D60" s="68">
        <f t="shared" si="5"/>
        <v>1.4999999999999999E-2</v>
      </c>
      <c r="E60" s="321">
        <v>715</v>
      </c>
      <c r="F60" s="319">
        <f t="shared" si="6"/>
        <v>3.7999999999999999E-2</v>
      </c>
      <c r="G60" s="306">
        <v>23</v>
      </c>
      <c r="H60" s="68">
        <f t="shared" si="7"/>
        <v>0.01</v>
      </c>
      <c r="I60" s="323"/>
      <c r="J60" s="201">
        <f t="shared" si="4"/>
        <v>1043</v>
      </c>
      <c r="K60" s="68">
        <f t="shared" si="8"/>
        <v>2.5000000000000001E-2</v>
      </c>
    </row>
    <row r="61" spans="1:11" ht="27.6" x14ac:dyDescent="0.25">
      <c r="A61" s="79">
        <v>512</v>
      </c>
      <c r="B61" s="80" t="s">
        <v>555</v>
      </c>
      <c r="C61" s="306">
        <v>225</v>
      </c>
      <c r="D61" s="68">
        <f t="shared" si="5"/>
        <v>1.0999999999999999E-2</v>
      </c>
      <c r="E61" s="321">
        <v>288</v>
      </c>
      <c r="F61" s="319">
        <f t="shared" si="6"/>
        <v>1.4999999999999999E-2</v>
      </c>
      <c r="G61" s="306">
        <v>21</v>
      </c>
      <c r="H61" s="68">
        <f t="shared" si="7"/>
        <v>8.9999999999999993E-3</v>
      </c>
      <c r="I61" s="323"/>
      <c r="J61" s="201">
        <f t="shared" si="4"/>
        <v>534</v>
      </c>
      <c r="K61" s="68">
        <f t="shared" si="8"/>
        <v>1.2999999999999999E-2</v>
      </c>
    </row>
    <row r="62" spans="1:11" x14ac:dyDescent="0.25">
      <c r="A62" s="79">
        <v>513</v>
      </c>
      <c r="B62" s="80" t="s">
        <v>556</v>
      </c>
      <c r="C62" s="306">
        <v>805</v>
      </c>
      <c r="D62" s="68">
        <f t="shared" si="5"/>
        <v>0.04</v>
      </c>
      <c r="E62" s="321">
        <v>602</v>
      </c>
      <c r="F62" s="319">
        <f t="shared" si="6"/>
        <v>3.2000000000000001E-2</v>
      </c>
      <c r="G62" s="306">
        <v>108</v>
      </c>
      <c r="H62" s="68">
        <f t="shared" si="7"/>
        <v>4.8000000000000001E-2</v>
      </c>
      <c r="I62" s="323"/>
      <c r="J62" s="201">
        <f t="shared" si="4"/>
        <v>1515</v>
      </c>
      <c r="K62" s="68">
        <f t="shared" si="8"/>
        <v>3.6999999999999998E-2</v>
      </c>
    </row>
    <row r="63" spans="1:11" ht="27.6" x14ac:dyDescent="0.25">
      <c r="A63" s="79">
        <v>514</v>
      </c>
      <c r="B63" s="80" t="s">
        <v>557</v>
      </c>
      <c r="C63" s="306">
        <v>323</v>
      </c>
      <c r="D63" s="68">
        <f t="shared" si="5"/>
        <v>1.6E-2</v>
      </c>
      <c r="E63" s="321">
        <v>410</v>
      </c>
      <c r="F63" s="319">
        <f t="shared" si="6"/>
        <v>2.1999999999999999E-2</v>
      </c>
      <c r="G63" s="306">
        <v>52</v>
      </c>
      <c r="H63" s="68">
        <f t="shared" si="7"/>
        <v>2.3E-2</v>
      </c>
      <c r="I63" s="323">
        <v>1</v>
      </c>
      <c r="J63" s="201">
        <f t="shared" si="4"/>
        <v>786</v>
      </c>
      <c r="K63" s="68">
        <f t="shared" si="8"/>
        <v>1.9E-2</v>
      </c>
    </row>
    <row r="64" spans="1:11" ht="27.6" x14ac:dyDescent="0.25">
      <c r="A64" s="79">
        <v>515</v>
      </c>
      <c r="B64" s="80" t="s">
        <v>868</v>
      </c>
      <c r="C64" s="306"/>
      <c r="D64" s="68">
        <f t="shared" si="5"/>
        <v>0</v>
      </c>
      <c r="E64" s="321"/>
      <c r="F64" s="319">
        <f t="shared" si="6"/>
        <v>0</v>
      </c>
      <c r="G64" s="306"/>
      <c r="H64" s="68">
        <f t="shared" si="7"/>
        <v>0</v>
      </c>
      <c r="I64" s="323"/>
      <c r="J64" s="201">
        <f t="shared" si="4"/>
        <v>0</v>
      </c>
      <c r="K64" s="68">
        <f t="shared" si="8"/>
        <v>0</v>
      </c>
    </row>
    <row r="65" spans="1:11" ht="27.6" x14ac:dyDescent="0.25">
      <c r="A65" s="79">
        <v>516</v>
      </c>
      <c r="B65" s="80" t="s">
        <v>558</v>
      </c>
      <c r="C65" s="306">
        <v>1098</v>
      </c>
      <c r="D65" s="68">
        <f t="shared" si="5"/>
        <v>5.5E-2</v>
      </c>
      <c r="E65" s="321">
        <v>1306</v>
      </c>
      <c r="F65" s="319">
        <f t="shared" si="6"/>
        <v>6.9000000000000006E-2</v>
      </c>
      <c r="G65" s="306">
        <v>136</v>
      </c>
      <c r="H65" s="68">
        <f t="shared" si="7"/>
        <v>6.0999999999999999E-2</v>
      </c>
      <c r="I65" s="323">
        <v>4</v>
      </c>
      <c r="J65" s="201">
        <f t="shared" si="4"/>
        <v>2544</v>
      </c>
      <c r="K65" s="68">
        <f t="shared" si="8"/>
        <v>6.0999999999999999E-2</v>
      </c>
    </row>
    <row r="66" spans="1:11" x14ac:dyDescent="0.25">
      <c r="A66" s="79">
        <v>521</v>
      </c>
      <c r="B66" s="80" t="s">
        <v>869</v>
      </c>
      <c r="C66" s="306">
        <v>2</v>
      </c>
      <c r="D66" s="68">
        <f t="shared" si="5"/>
        <v>0</v>
      </c>
      <c r="E66" s="321"/>
      <c r="F66" s="319">
        <f t="shared" si="6"/>
        <v>0</v>
      </c>
      <c r="G66" s="306"/>
      <c r="H66" s="68">
        <f t="shared" si="7"/>
        <v>0</v>
      </c>
      <c r="I66" s="323"/>
      <c r="J66" s="201">
        <f t="shared" si="4"/>
        <v>2</v>
      </c>
      <c r="K66" s="68">
        <f t="shared" si="8"/>
        <v>0</v>
      </c>
    </row>
    <row r="67" spans="1:11" x14ac:dyDescent="0.25">
      <c r="A67" s="79">
        <v>522</v>
      </c>
      <c r="B67" s="80" t="s">
        <v>326</v>
      </c>
      <c r="C67" s="306">
        <v>4</v>
      </c>
      <c r="D67" s="68">
        <f t="shared" si="5"/>
        <v>0</v>
      </c>
      <c r="E67" s="321">
        <v>6</v>
      </c>
      <c r="F67" s="319">
        <f t="shared" si="6"/>
        <v>0</v>
      </c>
      <c r="G67" s="306"/>
      <c r="H67" s="68">
        <f t="shared" si="7"/>
        <v>0</v>
      </c>
      <c r="I67" s="323"/>
      <c r="J67" s="201">
        <f t="shared" si="4"/>
        <v>10</v>
      </c>
      <c r="K67" s="68">
        <f t="shared" si="8"/>
        <v>0</v>
      </c>
    </row>
    <row r="68" spans="1:11" x14ac:dyDescent="0.25">
      <c r="A68" s="79">
        <v>523</v>
      </c>
      <c r="B68" s="80" t="s">
        <v>870</v>
      </c>
      <c r="C68" s="306">
        <v>2</v>
      </c>
      <c r="D68" s="68">
        <f t="shared" si="5"/>
        <v>0</v>
      </c>
      <c r="E68" s="321">
        <v>1</v>
      </c>
      <c r="F68" s="319">
        <f t="shared" si="6"/>
        <v>0</v>
      </c>
      <c r="G68" s="306"/>
      <c r="H68" s="68">
        <f t="shared" si="7"/>
        <v>0</v>
      </c>
      <c r="I68" s="323"/>
      <c r="J68" s="201">
        <f t="shared" si="4"/>
        <v>3</v>
      </c>
      <c r="K68" s="68">
        <f t="shared" si="8"/>
        <v>0</v>
      </c>
    </row>
    <row r="69" spans="1:11" ht="27.6" x14ac:dyDescent="0.25">
      <c r="A69" s="79">
        <v>611</v>
      </c>
      <c r="B69" s="80" t="s">
        <v>559</v>
      </c>
      <c r="C69" s="306">
        <v>8</v>
      </c>
      <c r="D69" s="68">
        <f t="shared" ref="D69:D100" si="9">ROUND(C69/$C$120,3)</f>
        <v>0</v>
      </c>
      <c r="E69" s="321">
        <v>27</v>
      </c>
      <c r="F69" s="319">
        <f t="shared" ref="F69:F100" si="10">ROUND(E69/$E$120,3)</f>
        <v>1E-3</v>
      </c>
      <c r="G69" s="306">
        <v>2</v>
      </c>
      <c r="H69" s="68">
        <f t="shared" ref="H69:H100" si="11">ROUND(G69/$G$120,3)</f>
        <v>1E-3</v>
      </c>
      <c r="I69" s="323"/>
      <c r="J69" s="201">
        <f t="shared" si="4"/>
        <v>37</v>
      </c>
      <c r="K69" s="68">
        <f t="shared" ref="K69:K100" si="12">ROUND(J69/$J$120,3)</f>
        <v>1E-3</v>
      </c>
    </row>
    <row r="70" spans="1:11" ht="27.6" x14ac:dyDescent="0.25">
      <c r="A70" s="79">
        <v>612</v>
      </c>
      <c r="B70" s="80" t="s">
        <v>560</v>
      </c>
      <c r="C70" s="306">
        <v>1</v>
      </c>
      <c r="D70" s="68">
        <f t="shared" si="9"/>
        <v>0</v>
      </c>
      <c r="E70" s="321">
        <v>14</v>
      </c>
      <c r="F70" s="319">
        <f t="shared" si="10"/>
        <v>1E-3</v>
      </c>
      <c r="G70" s="306"/>
      <c r="H70" s="68">
        <f t="shared" si="11"/>
        <v>0</v>
      </c>
      <c r="I70" s="323"/>
      <c r="J70" s="201">
        <f t="shared" ref="J70:J119" si="13">C70+E70+G70+I70</f>
        <v>15</v>
      </c>
      <c r="K70" s="68">
        <f t="shared" si="12"/>
        <v>0</v>
      </c>
    </row>
    <row r="71" spans="1:11" ht="27.6" x14ac:dyDescent="0.25">
      <c r="A71" s="79">
        <v>613</v>
      </c>
      <c r="B71" s="80" t="s">
        <v>561</v>
      </c>
      <c r="C71" s="306">
        <v>7</v>
      </c>
      <c r="D71" s="68">
        <f t="shared" si="9"/>
        <v>0</v>
      </c>
      <c r="E71" s="321">
        <v>13</v>
      </c>
      <c r="F71" s="319">
        <f t="shared" si="10"/>
        <v>1E-3</v>
      </c>
      <c r="G71" s="306">
        <v>4</v>
      </c>
      <c r="H71" s="68">
        <f t="shared" si="11"/>
        <v>2E-3</v>
      </c>
      <c r="I71" s="323"/>
      <c r="J71" s="201">
        <f t="shared" si="13"/>
        <v>24</v>
      </c>
      <c r="K71" s="68">
        <f t="shared" si="12"/>
        <v>1E-3</v>
      </c>
    </row>
    <row r="72" spans="1:11" x14ac:dyDescent="0.25">
      <c r="A72" s="79">
        <v>614</v>
      </c>
      <c r="B72" s="80" t="s">
        <v>562</v>
      </c>
      <c r="C72" s="306">
        <v>215</v>
      </c>
      <c r="D72" s="68">
        <f t="shared" si="9"/>
        <v>1.0999999999999999E-2</v>
      </c>
      <c r="E72" s="321">
        <v>350</v>
      </c>
      <c r="F72" s="319">
        <f t="shared" si="10"/>
        <v>1.7999999999999999E-2</v>
      </c>
      <c r="G72" s="306">
        <v>37</v>
      </c>
      <c r="H72" s="68">
        <f t="shared" si="11"/>
        <v>1.7000000000000001E-2</v>
      </c>
      <c r="I72" s="323"/>
      <c r="J72" s="201">
        <f t="shared" si="13"/>
        <v>602</v>
      </c>
      <c r="K72" s="68">
        <f t="shared" si="12"/>
        <v>1.4999999999999999E-2</v>
      </c>
    </row>
    <row r="73" spans="1:11" x14ac:dyDescent="0.25">
      <c r="A73" s="79">
        <v>615</v>
      </c>
      <c r="B73" s="80" t="s">
        <v>563</v>
      </c>
      <c r="C73" s="306">
        <v>1</v>
      </c>
      <c r="D73" s="68">
        <f t="shared" si="9"/>
        <v>0</v>
      </c>
      <c r="E73" s="321">
        <v>1</v>
      </c>
      <c r="F73" s="319">
        <f t="shared" si="10"/>
        <v>0</v>
      </c>
      <c r="G73" s="306"/>
      <c r="H73" s="68">
        <f t="shared" si="11"/>
        <v>0</v>
      </c>
      <c r="I73" s="323"/>
      <c r="J73" s="201">
        <f t="shared" si="13"/>
        <v>2</v>
      </c>
      <c r="K73" s="68">
        <f t="shared" si="12"/>
        <v>0</v>
      </c>
    </row>
    <row r="74" spans="1:11" ht="27.6" x14ac:dyDescent="0.25">
      <c r="A74" s="79">
        <v>621</v>
      </c>
      <c r="B74" s="80" t="s">
        <v>564</v>
      </c>
      <c r="C74" s="306">
        <v>12</v>
      </c>
      <c r="D74" s="68">
        <f t="shared" si="9"/>
        <v>1E-3</v>
      </c>
      <c r="E74" s="321">
        <v>25</v>
      </c>
      <c r="F74" s="319">
        <f t="shared" si="10"/>
        <v>1E-3</v>
      </c>
      <c r="G74" s="306">
        <v>4</v>
      </c>
      <c r="H74" s="68">
        <f t="shared" si="11"/>
        <v>2E-3</v>
      </c>
      <c r="I74" s="323"/>
      <c r="J74" s="201">
        <f t="shared" si="13"/>
        <v>41</v>
      </c>
      <c r="K74" s="68">
        <f t="shared" si="12"/>
        <v>1E-3</v>
      </c>
    </row>
    <row r="75" spans="1:11" x14ac:dyDescent="0.25">
      <c r="A75" s="79">
        <v>711</v>
      </c>
      <c r="B75" s="80" t="s">
        <v>565</v>
      </c>
      <c r="C75" s="306">
        <v>4</v>
      </c>
      <c r="D75" s="68">
        <f t="shared" si="9"/>
        <v>0</v>
      </c>
      <c r="E75" s="321">
        <v>10</v>
      </c>
      <c r="F75" s="319">
        <f t="shared" si="10"/>
        <v>1E-3</v>
      </c>
      <c r="G75" s="306">
        <v>2</v>
      </c>
      <c r="H75" s="68">
        <f t="shared" si="11"/>
        <v>1E-3</v>
      </c>
      <c r="I75" s="323"/>
      <c r="J75" s="201">
        <f t="shared" si="13"/>
        <v>16</v>
      </c>
      <c r="K75" s="68">
        <f t="shared" si="12"/>
        <v>0</v>
      </c>
    </row>
    <row r="76" spans="1:11" x14ac:dyDescent="0.25">
      <c r="A76" s="79">
        <v>712</v>
      </c>
      <c r="B76" s="80" t="s">
        <v>566</v>
      </c>
      <c r="C76" s="306">
        <v>232</v>
      </c>
      <c r="D76" s="68">
        <f t="shared" si="9"/>
        <v>1.2E-2</v>
      </c>
      <c r="E76" s="321">
        <v>391</v>
      </c>
      <c r="F76" s="319">
        <f t="shared" si="10"/>
        <v>2.1000000000000001E-2</v>
      </c>
      <c r="G76" s="306">
        <v>65</v>
      </c>
      <c r="H76" s="68">
        <f t="shared" si="11"/>
        <v>2.9000000000000001E-2</v>
      </c>
      <c r="I76" s="323"/>
      <c r="J76" s="201">
        <f t="shared" si="13"/>
        <v>688</v>
      </c>
      <c r="K76" s="68">
        <f t="shared" si="12"/>
        <v>1.7000000000000001E-2</v>
      </c>
    </row>
    <row r="77" spans="1:11" x14ac:dyDescent="0.25">
      <c r="A77" s="79">
        <v>713</v>
      </c>
      <c r="B77" s="80" t="s">
        <v>567</v>
      </c>
      <c r="C77" s="306">
        <v>340</v>
      </c>
      <c r="D77" s="68">
        <f t="shared" si="9"/>
        <v>1.7000000000000001E-2</v>
      </c>
      <c r="E77" s="321">
        <v>493</v>
      </c>
      <c r="F77" s="319">
        <f t="shared" si="10"/>
        <v>2.5999999999999999E-2</v>
      </c>
      <c r="G77" s="306">
        <v>89</v>
      </c>
      <c r="H77" s="68">
        <f t="shared" si="11"/>
        <v>0.04</v>
      </c>
      <c r="I77" s="323"/>
      <c r="J77" s="201">
        <f t="shared" si="13"/>
        <v>922</v>
      </c>
      <c r="K77" s="68">
        <f t="shared" si="12"/>
        <v>2.1999999999999999E-2</v>
      </c>
    </row>
    <row r="78" spans="1:11" ht="27.6" x14ac:dyDescent="0.25">
      <c r="A78" s="79">
        <v>714</v>
      </c>
      <c r="B78" s="80" t="s">
        <v>568</v>
      </c>
      <c r="C78" s="306">
        <v>53</v>
      </c>
      <c r="D78" s="68">
        <f t="shared" si="9"/>
        <v>3.0000000000000001E-3</v>
      </c>
      <c r="E78" s="321">
        <v>52</v>
      </c>
      <c r="F78" s="319">
        <f t="shared" si="10"/>
        <v>3.0000000000000001E-3</v>
      </c>
      <c r="G78" s="306">
        <v>8</v>
      </c>
      <c r="H78" s="68">
        <f t="shared" si="11"/>
        <v>4.0000000000000001E-3</v>
      </c>
      <c r="I78" s="323"/>
      <c r="J78" s="201">
        <f t="shared" si="13"/>
        <v>113</v>
      </c>
      <c r="K78" s="68">
        <f t="shared" si="12"/>
        <v>3.0000000000000001E-3</v>
      </c>
    </row>
    <row r="79" spans="1:11" ht="27.6" x14ac:dyDescent="0.25">
      <c r="A79" s="79">
        <v>721</v>
      </c>
      <c r="B79" s="80" t="s">
        <v>569</v>
      </c>
      <c r="C79" s="306">
        <v>81</v>
      </c>
      <c r="D79" s="68">
        <f t="shared" si="9"/>
        <v>4.0000000000000001E-3</v>
      </c>
      <c r="E79" s="321">
        <v>54</v>
      </c>
      <c r="F79" s="319">
        <f t="shared" si="10"/>
        <v>3.0000000000000001E-3</v>
      </c>
      <c r="G79" s="306">
        <v>7</v>
      </c>
      <c r="H79" s="68">
        <f t="shared" si="11"/>
        <v>3.0000000000000001E-3</v>
      </c>
      <c r="I79" s="323"/>
      <c r="J79" s="201">
        <f t="shared" si="13"/>
        <v>142</v>
      </c>
      <c r="K79" s="68">
        <f t="shared" si="12"/>
        <v>3.0000000000000001E-3</v>
      </c>
    </row>
    <row r="80" spans="1:11" x14ac:dyDescent="0.25">
      <c r="A80" s="79">
        <v>722</v>
      </c>
      <c r="B80" s="80" t="s">
        <v>570</v>
      </c>
      <c r="C80" s="306">
        <v>14</v>
      </c>
      <c r="D80" s="68">
        <f t="shared" si="9"/>
        <v>1E-3</v>
      </c>
      <c r="E80" s="321">
        <v>8</v>
      </c>
      <c r="F80" s="319">
        <f t="shared" si="10"/>
        <v>0</v>
      </c>
      <c r="G80" s="306">
        <v>4</v>
      </c>
      <c r="H80" s="68">
        <f t="shared" si="11"/>
        <v>2E-3</v>
      </c>
      <c r="I80" s="323"/>
      <c r="J80" s="201">
        <f t="shared" si="13"/>
        <v>26</v>
      </c>
      <c r="K80" s="68">
        <f t="shared" si="12"/>
        <v>1E-3</v>
      </c>
    </row>
    <row r="81" spans="1:11" x14ac:dyDescent="0.25">
      <c r="A81" s="79">
        <v>723</v>
      </c>
      <c r="B81" s="80" t="s">
        <v>571</v>
      </c>
      <c r="C81" s="306">
        <v>114</v>
      </c>
      <c r="D81" s="68">
        <f t="shared" si="9"/>
        <v>6.0000000000000001E-3</v>
      </c>
      <c r="E81" s="321">
        <v>106</v>
      </c>
      <c r="F81" s="319">
        <f t="shared" si="10"/>
        <v>6.0000000000000001E-3</v>
      </c>
      <c r="G81" s="306">
        <v>16</v>
      </c>
      <c r="H81" s="68">
        <f t="shared" si="11"/>
        <v>7.0000000000000001E-3</v>
      </c>
      <c r="I81" s="323"/>
      <c r="J81" s="201">
        <f t="shared" si="13"/>
        <v>236</v>
      </c>
      <c r="K81" s="68">
        <f t="shared" si="12"/>
        <v>6.0000000000000001E-3</v>
      </c>
    </row>
    <row r="82" spans="1:11" ht="27.6" x14ac:dyDescent="0.25">
      <c r="A82" s="79">
        <v>724</v>
      </c>
      <c r="B82" s="80" t="s">
        <v>572</v>
      </c>
      <c r="C82" s="306">
        <v>120</v>
      </c>
      <c r="D82" s="68">
        <f t="shared" si="9"/>
        <v>6.0000000000000001E-3</v>
      </c>
      <c r="E82" s="321">
        <v>82</v>
      </c>
      <c r="F82" s="319">
        <f t="shared" si="10"/>
        <v>4.0000000000000001E-3</v>
      </c>
      <c r="G82" s="306">
        <v>21</v>
      </c>
      <c r="H82" s="68">
        <f t="shared" si="11"/>
        <v>8.9999999999999993E-3</v>
      </c>
      <c r="I82" s="323"/>
      <c r="J82" s="201">
        <f t="shared" si="13"/>
        <v>223</v>
      </c>
      <c r="K82" s="68">
        <f t="shared" si="12"/>
        <v>5.0000000000000001E-3</v>
      </c>
    </row>
    <row r="83" spans="1:11" ht="27.6" x14ac:dyDescent="0.25">
      <c r="A83" s="79">
        <v>731</v>
      </c>
      <c r="B83" s="80" t="s">
        <v>573</v>
      </c>
      <c r="C83" s="306">
        <v>21</v>
      </c>
      <c r="D83" s="68">
        <f t="shared" si="9"/>
        <v>1E-3</v>
      </c>
      <c r="E83" s="321">
        <v>25</v>
      </c>
      <c r="F83" s="319">
        <f t="shared" si="10"/>
        <v>1E-3</v>
      </c>
      <c r="G83" s="306">
        <v>5</v>
      </c>
      <c r="H83" s="68">
        <f t="shared" si="11"/>
        <v>2E-3</v>
      </c>
      <c r="I83" s="323"/>
      <c r="J83" s="201">
        <f t="shared" si="13"/>
        <v>51</v>
      </c>
      <c r="K83" s="68">
        <f t="shared" si="12"/>
        <v>1E-3</v>
      </c>
    </row>
    <row r="84" spans="1:11" x14ac:dyDescent="0.25">
      <c r="A84" s="79">
        <v>732</v>
      </c>
      <c r="B84" s="80" t="s">
        <v>871</v>
      </c>
      <c r="C84" s="306"/>
      <c r="D84" s="68">
        <f t="shared" si="9"/>
        <v>0</v>
      </c>
      <c r="E84" s="321"/>
      <c r="F84" s="319">
        <f t="shared" si="10"/>
        <v>0</v>
      </c>
      <c r="G84" s="306"/>
      <c r="H84" s="68">
        <f t="shared" si="11"/>
        <v>0</v>
      </c>
      <c r="I84" s="323"/>
      <c r="J84" s="201">
        <f t="shared" si="13"/>
        <v>0</v>
      </c>
      <c r="K84" s="68">
        <f t="shared" si="12"/>
        <v>0</v>
      </c>
    </row>
    <row r="85" spans="1:11" ht="27.6" x14ac:dyDescent="0.25">
      <c r="A85" s="79">
        <v>733</v>
      </c>
      <c r="B85" s="80" t="s">
        <v>574</v>
      </c>
      <c r="C85" s="306">
        <v>43</v>
      </c>
      <c r="D85" s="68">
        <f t="shared" si="9"/>
        <v>2E-3</v>
      </c>
      <c r="E85" s="321">
        <v>46</v>
      </c>
      <c r="F85" s="319">
        <f t="shared" si="10"/>
        <v>2E-3</v>
      </c>
      <c r="G85" s="306">
        <v>10</v>
      </c>
      <c r="H85" s="68">
        <f t="shared" si="11"/>
        <v>4.0000000000000001E-3</v>
      </c>
      <c r="I85" s="323"/>
      <c r="J85" s="201">
        <f t="shared" si="13"/>
        <v>99</v>
      </c>
      <c r="K85" s="68">
        <f t="shared" si="12"/>
        <v>2E-3</v>
      </c>
    </row>
    <row r="86" spans="1:11" x14ac:dyDescent="0.25">
      <c r="A86" s="79">
        <v>734</v>
      </c>
      <c r="B86" s="80" t="s">
        <v>575</v>
      </c>
      <c r="C86" s="306">
        <v>9</v>
      </c>
      <c r="D86" s="68">
        <f t="shared" si="9"/>
        <v>0</v>
      </c>
      <c r="E86" s="321">
        <v>21</v>
      </c>
      <c r="F86" s="319">
        <f t="shared" si="10"/>
        <v>1E-3</v>
      </c>
      <c r="G86" s="306">
        <v>1</v>
      </c>
      <c r="H86" s="68">
        <f t="shared" si="11"/>
        <v>0</v>
      </c>
      <c r="I86" s="323"/>
      <c r="J86" s="201">
        <f t="shared" si="13"/>
        <v>31</v>
      </c>
      <c r="K86" s="68">
        <f t="shared" si="12"/>
        <v>1E-3</v>
      </c>
    </row>
    <row r="87" spans="1:11" x14ac:dyDescent="0.25">
      <c r="A87" s="79">
        <v>741</v>
      </c>
      <c r="B87" s="80" t="s">
        <v>576</v>
      </c>
      <c r="C87" s="306">
        <v>9</v>
      </c>
      <c r="D87" s="68">
        <f t="shared" si="9"/>
        <v>0</v>
      </c>
      <c r="E87" s="321">
        <v>23</v>
      </c>
      <c r="F87" s="319">
        <f t="shared" si="10"/>
        <v>1E-3</v>
      </c>
      <c r="G87" s="306">
        <v>2</v>
      </c>
      <c r="H87" s="68">
        <f t="shared" si="11"/>
        <v>1E-3</v>
      </c>
      <c r="I87" s="323"/>
      <c r="J87" s="201">
        <f t="shared" si="13"/>
        <v>34</v>
      </c>
      <c r="K87" s="68">
        <f t="shared" si="12"/>
        <v>1E-3</v>
      </c>
    </row>
    <row r="88" spans="1:11" ht="27.6" x14ac:dyDescent="0.25">
      <c r="A88" s="79">
        <v>742</v>
      </c>
      <c r="B88" s="80" t="s">
        <v>577</v>
      </c>
      <c r="C88" s="306">
        <v>49</v>
      </c>
      <c r="D88" s="68">
        <f t="shared" si="9"/>
        <v>2E-3</v>
      </c>
      <c r="E88" s="321">
        <v>45</v>
      </c>
      <c r="F88" s="319">
        <f t="shared" si="10"/>
        <v>2E-3</v>
      </c>
      <c r="G88" s="306">
        <v>5</v>
      </c>
      <c r="H88" s="68">
        <f t="shared" si="11"/>
        <v>2E-3</v>
      </c>
      <c r="I88" s="323"/>
      <c r="J88" s="201">
        <f t="shared" si="13"/>
        <v>99</v>
      </c>
      <c r="K88" s="68">
        <f t="shared" si="12"/>
        <v>2E-3</v>
      </c>
    </row>
    <row r="89" spans="1:11" ht="27.6" x14ac:dyDescent="0.25">
      <c r="A89" s="79">
        <v>743</v>
      </c>
      <c r="B89" s="80" t="s">
        <v>578</v>
      </c>
      <c r="C89" s="306">
        <v>6</v>
      </c>
      <c r="D89" s="68">
        <f t="shared" si="9"/>
        <v>0</v>
      </c>
      <c r="E89" s="321">
        <v>6</v>
      </c>
      <c r="F89" s="319">
        <f t="shared" si="10"/>
        <v>0</v>
      </c>
      <c r="G89" s="306">
        <v>3</v>
      </c>
      <c r="H89" s="68">
        <f t="shared" si="11"/>
        <v>1E-3</v>
      </c>
      <c r="I89" s="323"/>
      <c r="J89" s="201">
        <f t="shared" si="13"/>
        <v>15</v>
      </c>
      <c r="K89" s="68">
        <f t="shared" si="12"/>
        <v>0</v>
      </c>
    </row>
    <row r="90" spans="1:11" ht="27.6" x14ac:dyDescent="0.25">
      <c r="A90" s="79">
        <v>744</v>
      </c>
      <c r="B90" s="80" t="s">
        <v>929</v>
      </c>
      <c r="C90" s="306"/>
      <c r="D90" s="68">
        <f t="shared" si="9"/>
        <v>0</v>
      </c>
      <c r="E90" s="321"/>
      <c r="F90" s="319">
        <f t="shared" si="10"/>
        <v>0</v>
      </c>
      <c r="G90" s="306">
        <v>1</v>
      </c>
      <c r="H90" s="68">
        <f t="shared" si="11"/>
        <v>0</v>
      </c>
      <c r="I90" s="323"/>
      <c r="J90" s="201">
        <f t="shared" si="13"/>
        <v>1</v>
      </c>
      <c r="K90" s="68">
        <f t="shared" si="12"/>
        <v>0</v>
      </c>
    </row>
    <row r="91" spans="1:11" ht="27.6" x14ac:dyDescent="0.25">
      <c r="A91" s="79">
        <v>812</v>
      </c>
      <c r="B91" s="551" t="s">
        <v>579</v>
      </c>
      <c r="C91" s="306"/>
      <c r="D91" s="68">
        <f t="shared" si="9"/>
        <v>0</v>
      </c>
      <c r="E91" s="321">
        <v>3</v>
      </c>
      <c r="F91" s="319">
        <f t="shared" si="10"/>
        <v>0</v>
      </c>
      <c r="G91" s="306"/>
      <c r="H91" s="68">
        <f t="shared" si="11"/>
        <v>0</v>
      </c>
      <c r="I91" s="323"/>
      <c r="J91" s="201">
        <f t="shared" si="13"/>
        <v>3</v>
      </c>
      <c r="K91" s="68">
        <f t="shared" si="12"/>
        <v>0</v>
      </c>
    </row>
    <row r="92" spans="1:11" ht="27.6" x14ac:dyDescent="0.25">
      <c r="A92" s="79">
        <v>813</v>
      </c>
      <c r="B92" s="80" t="s">
        <v>580</v>
      </c>
      <c r="C92" s="306"/>
      <c r="D92" s="68">
        <f t="shared" si="9"/>
        <v>0</v>
      </c>
      <c r="E92" s="321"/>
      <c r="F92" s="319">
        <f t="shared" si="10"/>
        <v>0</v>
      </c>
      <c r="G92" s="306"/>
      <c r="H92" s="68">
        <f t="shared" si="11"/>
        <v>0</v>
      </c>
      <c r="I92" s="323"/>
      <c r="J92" s="201">
        <f t="shared" si="13"/>
        <v>0</v>
      </c>
      <c r="K92" s="68">
        <f t="shared" si="12"/>
        <v>0</v>
      </c>
    </row>
    <row r="93" spans="1:11" ht="27.6" x14ac:dyDescent="0.25">
      <c r="A93" s="79">
        <v>814</v>
      </c>
      <c r="B93" s="80" t="s">
        <v>581</v>
      </c>
      <c r="C93" s="306">
        <v>1</v>
      </c>
      <c r="D93" s="68">
        <f t="shared" si="9"/>
        <v>0</v>
      </c>
      <c r="E93" s="321">
        <v>1</v>
      </c>
      <c r="F93" s="319">
        <f t="shared" si="10"/>
        <v>0</v>
      </c>
      <c r="G93" s="306"/>
      <c r="H93" s="68">
        <f t="shared" si="11"/>
        <v>0</v>
      </c>
      <c r="I93" s="323"/>
      <c r="J93" s="201">
        <f t="shared" si="13"/>
        <v>2</v>
      </c>
      <c r="K93" s="68">
        <f t="shared" si="12"/>
        <v>0</v>
      </c>
    </row>
    <row r="94" spans="1:11" ht="27.6" x14ac:dyDescent="0.25">
      <c r="A94" s="79">
        <v>815</v>
      </c>
      <c r="B94" s="80" t="s">
        <v>582</v>
      </c>
      <c r="C94" s="306">
        <v>3</v>
      </c>
      <c r="D94" s="68">
        <f t="shared" si="9"/>
        <v>0</v>
      </c>
      <c r="E94" s="321">
        <v>1</v>
      </c>
      <c r="F94" s="319">
        <f t="shared" si="10"/>
        <v>0</v>
      </c>
      <c r="G94" s="306">
        <v>1</v>
      </c>
      <c r="H94" s="68">
        <f t="shared" si="11"/>
        <v>0</v>
      </c>
      <c r="I94" s="323"/>
      <c r="J94" s="201">
        <f t="shared" si="13"/>
        <v>5</v>
      </c>
      <c r="K94" s="68">
        <f t="shared" si="12"/>
        <v>0</v>
      </c>
    </row>
    <row r="95" spans="1:11" ht="27.6" x14ac:dyDescent="0.25">
      <c r="A95" s="79">
        <v>816</v>
      </c>
      <c r="B95" s="80" t="s">
        <v>583</v>
      </c>
      <c r="C95" s="306">
        <v>32</v>
      </c>
      <c r="D95" s="68">
        <f t="shared" si="9"/>
        <v>2E-3</v>
      </c>
      <c r="E95" s="321">
        <v>36</v>
      </c>
      <c r="F95" s="319">
        <f t="shared" si="10"/>
        <v>2E-3</v>
      </c>
      <c r="G95" s="306">
        <v>12</v>
      </c>
      <c r="H95" s="68">
        <f t="shared" si="11"/>
        <v>5.0000000000000001E-3</v>
      </c>
      <c r="I95" s="323"/>
      <c r="J95" s="201">
        <f t="shared" si="13"/>
        <v>80</v>
      </c>
      <c r="K95" s="68">
        <f t="shared" si="12"/>
        <v>2E-3</v>
      </c>
    </row>
    <row r="96" spans="1:11" ht="27.6" x14ac:dyDescent="0.25">
      <c r="A96" s="79">
        <v>817</v>
      </c>
      <c r="B96" s="80" t="s">
        <v>877</v>
      </c>
      <c r="C96" s="306"/>
      <c r="D96" s="68">
        <f t="shared" si="9"/>
        <v>0</v>
      </c>
      <c r="E96" s="321"/>
      <c r="F96" s="319">
        <f t="shared" si="10"/>
        <v>0</v>
      </c>
      <c r="G96" s="306"/>
      <c r="H96" s="68">
        <f t="shared" si="11"/>
        <v>0</v>
      </c>
      <c r="I96" s="323"/>
      <c r="J96" s="201">
        <f t="shared" si="13"/>
        <v>0</v>
      </c>
      <c r="K96" s="68">
        <f t="shared" si="12"/>
        <v>0</v>
      </c>
    </row>
    <row r="97" spans="1:11" ht="27.6" x14ac:dyDescent="0.25">
      <c r="A97" s="79">
        <v>821</v>
      </c>
      <c r="B97" s="80" t="s">
        <v>584</v>
      </c>
      <c r="C97" s="306"/>
      <c r="D97" s="68">
        <f t="shared" si="9"/>
        <v>0</v>
      </c>
      <c r="E97" s="321"/>
      <c r="F97" s="319">
        <f t="shared" si="10"/>
        <v>0</v>
      </c>
      <c r="G97" s="306">
        <v>1</v>
      </c>
      <c r="H97" s="68">
        <f t="shared" si="11"/>
        <v>0</v>
      </c>
      <c r="I97" s="323"/>
      <c r="J97" s="201">
        <f t="shared" si="13"/>
        <v>1</v>
      </c>
      <c r="K97" s="68">
        <f t="shared" si="12"/>
        <v>0</v>
      </c>
    </row>
    <row r="98" spans="1:11" ht="27.6" x14ac:dyDescent="0.25">
      <c r="A98" s="79">
        <v>822</v>
      </c>
      <c r="B98" s="80" t="s">
        <v>878</v>
      </c>
      <c r="C98" s="306">
        <v>1</v>
      </c>
      <c r="D98" s="68">
        <f t="shared" si="9"/>
        <v>0</v>
      </c>
      <c r="E98" s="321"/>
      <c r="F98" s="319">
        <f t="shared" si="10"/>
        <v>0</v>
      </c>
      <c r="G98" s="306"/>
      <c r="H98" s="68">
        <f t="shared" si="11"/>
        <v>0</v>
      </c>
      <c r="I98" s="323"/>
      <c r="J98" s="201">
        <f t="shared" si="13"/>
        <v>1</v>
      </c>
      <c r="K98" s="68">
        <f t="shared" si="12"/>
        <v>0</v>
      </c>
    </row>
    <row r="99" spans="1:11" ht="27.6" x14ac:dyDescent="0.25">
      <c r="A99" s="79">
        <v>823</v>
      </c>
      <c r="B99" s="80" t="s">
        <v>930</v>
      </c>
      <c r="C99" s="306">
        <v>1</v>
      </c>
      <c r="D99" s="68">
        <f t="shared" si="9"/>
        <v>0</v>
      </c>
      <c r="E99" s="321"/>
      <c r="F99" s="319">
        <f t="shared" si="10"/>
        <v>0</v>
      </c>
      <c r="G99" s="306"/>
      <c r="H99" s="68">
        <f t="shared" si="11"/>
        <v>0</v>
      </c>
      <c r="I99" s="323"/>
      <c r="J99" s="201">
        <f t="shared" si="13"/>
        <v>1</v>
      </c>
      <c r="K99" s="68">
        <f t="shared" si="12"/>
        <v>0</v>
      </c>
    </row>
    <row r="100" spans="1:11" x14ac:dyDescent="0.25">
      <c r="A100" s="79">
        <v>824</v>
      </c>
      <c r="B100" s="80" t="s">
        <v>585</v>
      </c>
      <c r="C100" s="306"/>
      <c r="D100" s="68">
        <f t="shared" si="9"/>
        <v>0</v>
      </c>
      <c r="E100" s="321">
        <v>2</v>
      </c>
      <c r="F100" s="319">
        <f t="shared" si="10"/>
        <v>0</v>
      </c>
      <c r="G100" s="306">
        <v>1</v>
      </c>
      <c r="H100" s="68">
        <f t="shared" si="11"/>
        <v>0</v>
      </c>
      <c r="I100" s="323"/>
      <c r="J100" s="201">
        <f t="shared" si="13"/>
        <v>3</v>
      </c>
      <c r="K100" s="68">
        <f t="shared" si="12"/>
        <v>0</v>
      </c>
    </row>
    <row r="101" spans="1:11" ht="44.25" customHeight="1" x14ac:dyDescent="0.25">
      <c r="A101" s="79">
        <v>825</v>
      </c>
      <c r="B101" s="80" t="s">
        <v>586</v>
      </c>
      <c r="C101" s="306"/>
      <c r="D101" s="68">
        <f t="shared" ref="D101:D119" si="14">ROUND(C101/$C$120,3)</f>
        <v>0</v>
      </c>
      <c r="E101" s="321">
        <v>6</v>
      </c>
      <c r="F101" s="319">
        <f t="shared" ref="F101:F119" si="15">ROUND(E101/$E$120,3)</f>
        <v>0</v>
      </c>
      <c r="G101" s="306"/>
      <c r="H101" s="68">
        <f t="shared" ref="H101:H119" si="16">ROUND(G101/$G$120,3)</f>
        <v>0</v>
      </c>
      <c r="I101" s="323"/>
      <c r="J101" s="201">
        <f t="shared" si="13"/>
        <v>6</v>
      </c>
      <c r="K101" s="68">
        <f t="shared" ref="K101:K119" si="17">ROUND(J101/$J$120,3)</f>
        <v>0</v>
      </c>
    </row>
    <row r="102" spans="1:11" ht="27.6" x14ac:dyDescent="0.25">
      <c r="A102" s="79">
        <v>827</v>
      </c>
      <c r="B102" s="80" t="s">
        <v>332</v>
      </c>
      <c r="C102" s="306">
        <v>7</v>
      </c>
      <c r="D102" s="68">
        <f t="shared" si="14"/>
        <v>0</v>
      </c>
      <c r="E102" s="321">
        <v>4</v>
      </c>
      <c r="F102" s="319">
        <f t="shared" si="15"/>
        <v>0</v>
      </c>
      <c r="G102" s="306">
        <v>1</v>
      </c>
      <c r="H102" s="68">
        <f t="shared" si="16"/>
        <v>0</v>
      </c>
      <c r="I102" s="323"/>
      <c r="J102" s="201">
        <f t="shared" si="13"/>
        <v>12</v>
      </c>
      <c r="K102" s="68">
        <f t="shared" si="17"/>
        <v>0</v>
      </c>
    </row>
    <row r="103" spans="1:11" x14ac:dyDescent="0.25">
      <c r="A103" s="79">
        <v>828</v>
      </c>
      <c r="B103" s="80" t="s">
        <v>587</v>
      </c>
      <c r="C103" s="306">
        <v>25</v>
      </c>
      <c r="D103" s="68">
        <f t="shared" si="14"/>
        <v>1E-3</v>
      </c>
      <c r="E103" s="321">
        <v>65</v>
      </c>
      <c r="F103" s="319">
        <f t="shared" si="15"/>
        <v>3.0000000000000001E-3</v>
      </c>
      <c r="G103" s="306">
        <v>6</v>
      </c>
      <c r="H103" s="68">
        <f t="shared" si="16"/>
        <v>3.0000000000000001E-3</v>
      </c>
      <c r="I103" s="323"/>
      <c r="J103" s="201">
        <f t="shared" si="13"/>
        <v>96</v>
      </c>
      <c r="K103" s="68">
        <f t="shared" si="17"/>
        <v>2E-3</v>
      </c>
    </row>
    <row r="104" spans="1:11" ht="27.6" x14ac:dyDescent="0.25">
      <c r="A104" s="79">
        <v>829</v>
      </c>
      <c r="B104" s="80" t="s">
        <v>588</v>
      </c>
      <c r="C104" s="306">
        <v>6</v>
      </c>
      <c r="D104" s="68">
        <f t="shared" si="14"/>
        <v>0</v>
      </c>
      <c r="E104" s="321">
        <v>8</v>
      </c>
      <c r="F104" s="319">
        <f t="shared" si="15"/>
        <v>0</v>
      </c>
      <c r="G104" s="306">
        <v>2</v>
      </c>
      <c r="H104" s="68">
        <f t="shared" si="16"/>
        <v>1E-3</v>
      </c>
      <c r="I104" s="323"/>
      <c r="J104" s="201">
        <f t="shared" si="13"/>
        <v>16</v>
      </c>
      <c r="K104" s="68">
        <f t="shared" si="17"/>
        <v>0</v>
      </c>
    </row>
    <row r="105" spans="1:11" x14ac:dyDescent="0.25">
      <c r="A105" s="79">
        <v>831</v>
      </c>
      <c r="B105" s="80" t="s">
        <v>589</v>
      </c>
      <c r="C105" s="306">
        <v>30</v>
      </c>
      <c r="D105" s="68">
        <f t="shared" si="14"/>
        <v>1E-3</v>
      </c>
      <c r="E105" s="321">
        <v>17</v>
      </c>
      <c r="F105" s="319">
        <f t="shared" si="15"/>
        <v>1E-3</v>
      </c>
      <c r="G105" s="306">
        <v>3</v>
      </c>
      <c r="H105" s="68">
        <f t="shared" si="16"/>
        <v>1E-3</v>
      </c>
      <c r="I105" s="323"/>
      <c r="J105" s="201">
        <f t="shared" si="13"/>
        <v>50</v>
      </c>
      <c r="K105" s="68">
        <f t="shared" si="17"/>
        <v>1E-3</v>
      </c>
    </row>
    <row r="106" spans="1:11" x14ac:dyDescent="0.25">
      <c r="A106" s="79">
        <v>832</v>
      </c>
      <c r="B106" s="80" t="s">
        <v>590</v>
      </c>
      <c r="C106" s="306">
        <v>289</v>
      </c>
      <c r="D106" s="68">
        <f t="shared" si="14"/>
        <v>1.4E-2</v>
      </c>
      <c r="E106" s="321">
        <v>291</v>
      </c>
      <c r="F106" s="319">
        <f t="shared" si="15"/>
        <v>1.4999999999999999E-2</v>
      </c>
      <c r="G106" s="306">
        <v>55</v>
      </c>
      <c r="H106" s="68">
        <f t="shared" si="16"/>
        <v>2.5000000000000001E-2</v>
      </c>
      <c r="I106" s="323"/>
      <c r="J106" s="201">
        <f t="shared" si="13"/>
        <v>635</v>
      </c>
      <c r="K106" s="68">
        <f t="shared" si="17"/>
        <v>1.4999999999999999E-2</v>
      </c>
    </row>
    <row r="107" spans="1:11" ht="27.6" x14ac:dyDescent="0.25">
      <c r="A107" s="79">
        <v>833</v>
      </c>
      <c r="B107" s="80" t="s">
        <v>591</v>
      </c>
      <c r="C107" s="306">
        <v>12</v>
      </c>
      <c r="D107" s="68">
        <f t="shared" si="14"/>
        <v>1E-3</v>
      </c>
      <c r="E107" s="321">
        <v>12</v>
      </c>
      <c r="F107" s="319">
        <f t="shared" si="15"/>
        <v>1E-3</v>
      </c>
      <c r="G107" s="306">
        <v>4</v>
      </c>
      <c r="H107" s="68">
        <f t="shared" si="16"/>
        <v>2E-3</v>
      </c>
      <c r="I107" s="323"/>
      <c r="J107" s="201">
        <f t="shared" si="13"/>
        <v>28</v>
      </c>
      <c r="K107" s="68">
        <f t="shared" si="17"/>
        <v>1E-3</v>
      </c>
    </row>
    <row r="108" spans="1:11" x14ac:dyDescent="0.25">
      <c r="A108" s="79">
        <v>834</v>
      </c>
      <c r="B108" s="80" t="s">
        <v>592</v>
      </c>
      <c r="C108" s="306">
        <v>44</v>
      </c>
      <c r="D108" s="68">
        <f t="shared" si="14"/>
        <v>2E-3</v>
      </c>
      <c r="E108" s="321">
        <v>47</v>
      </c>
      <c r="F108" s="319">
        <f t="shared" si="15"/>
        <v>2E-3</v>
      </c>
      <c r="G108" s="306">
        <v>5</v>
      </c>
      <c r="H108" s="68">
        <f t="shared" si="16"/>
        <v>2E-3</v>
      </c>
      <c r="I108" s="323"/>
      <c r="J108" s="201">
        <f t="shared" si="13"/>
        <v>96</v>
      </c>
      <c r="K108" s="68">
        <f t="shared" si="17"/>
        <v>2E-3</v>
      </c>
    </row>
    <row r="109" spans="1:11" x14ac:dyDescent="0.25">
      <c r="A109" s="79">
        <v>911</v>
      </c>
      <c r="B109" s="80" t="s">
        <v>593</v>
      </c>
      <c r="C109" s="306">
        <v>4</v>
      </c>
      <c r="D109" s="68">
        <f t="shared" si="14"/>
        <v>0</v>
      </c>
      <c r="E109" s="321">
        <v>5</v>
      </c>
      <c r="F109" s="319">
        <f t="shared" si="15"/>
        <v>0</v>
      </c>
      <c r="G109" s="306"/>
      <c r="H109" s="68">
        <f t="shared" si="16"/>
        <v>0</v>
      </c>
      <c r="I109" s="323"/>
      <c r="J109" s="201">
        <f t="shared" si="13"/>
        <v>9</v>
      </c>
      <c r="K109" s="68">
        <f t="shared" si="17"/>
        <v>0</v>
      </c>
    </row>
    <row r="110" spans="1:11" ht="27.6" x14ac:dyDescent="0.25">
      <c r="A110" s="79">
        <v>912</v>
      </c>
      <c r="B110" s="80" t="s">
        <v>594</v>
      </c>
      <c r="C110" s="306">
        <v>1</v>
      </c>
      <c r="D110" s="68">
        <f t="shared" si="14"/>
        <v>0</v>
      </c>
      <c r="E110" s="321">
        <v>2</v>
      </c>
      <c r="F110" s="319">
        <f t="shared" si="15"/>
        <v>0</v>
      </c>
      <c r="G110" s="306"/>
      <c r="H110" s="68">
        <f t="shared" si="16"/>
        <v>0</v>
      </c>
      <c r="I110" s="323"/>
      <c r="J110" s="201">
        <f t="shared" si="13"/>
        <v>3</v>
      </c>
      <c r="K110" s="68">
        <f t="shared" si="17"/>
        <v>0</v>
      </c>
    </row>
    <row r="111" spans="1:11" ht="27.6" x14ac:dyDescent="0.25">
      <c r="A111" s="635">
        <v>913</v>
      </c>
      <c r="B111" s="636" t="s">
        <v>595</v>
      </c>
      <c r="C111" s="306">
        <v>1676</v>
      </c>
      <c r="D111" s="68">
        <f t="shared" si="14"/>
        <v>8.3000000000000004E-2</v>
      </c>
      <c r="E111" s="309">
        <v>2113</v>
      </c>
      <c r="F111" s="319">
        <f t="shared" si="15"/>
        <v>0.111</v>
      </c>
      <c r="G111" s="306">
        <v>228</v>
      </c>
      <c r="H111" s="68">
        <f t="shared" si="16"/>
        <v>0.10199999999999999</v>
      </c>
      <c r="I111" s="637"/>
      <c r="J111" s="201">
        <f t="shared" si="13"/>
        <v>4017</v>
      </c>
      <c r="K111" s="68">
        <f t="shared" si="17"/>
        <v>9.7000000000000003E-2</v>
      </c>
    </row>
    <row r="112" spans="1:11" ht="27.6" x14ac:dyDescent="0.25">
      <c r="A112" s="632">
        <v>914</v>
      </c>
      <c r="B112" s="633" t="s">
        <v>596</v>
      </c>
      <c r="C112" s="306">
        <v>318</v>
      </c>
      <c r="D112" s="634">
        <f t="shared" si="14"/>
        <v>1.6E-2</v>
      </c>
      <c r="E112" s="309">
        <v>463</v>
      </c>
      <c r="F112" s="319">
        <f t="shared" si="15"/>
        <v>2.4E-2</v>
      </c>
      <c r="G112" s="306">
        <v>49</v>
      </c>
      <c r="H112" s="68">
        <f t="shared" si="16"/>
        <v>2.1999999999999999E-2</v>
      </c>
      <c r="I112" s="637"/>
      <c r="J112" s="201">
        <f t="shared" si="13"/>
        <v>830</v>
      </c>
      <c r="K112" s="68">
        <f t="shared" si="17"/>
        <v>0.02</v>
      </c>
    </row>
    <row r="113" spans="1:11" ht="27.6" x14ac:dyDescent="0.25">
      <c r="A113" s="199">
        <v>915</v>
      </c>
      <c r="B113" s="200" t="s">
        <v>597</v>
      </c>
      <c r="C113" s="627">
        <v>239</v>
      </c>
      <c r="D113" s="78">
        <f t="shared" si="14"/>
        <v>1.2E-2</v>
      </c>
      <c r="E113" s="628">
        <v>225</v>
      </c>
      <c r="F113" s="629">
        <f t="shared" si="15"/>
        <v>1.2E-2</v>
      </c>
      <c r="G113" s="627">
        <v>60</v>
      </c>
      <c r="H113" s="78">
        <f t="shared" si="16"/>
        <v>2.7E-2</v>
      </c>
      <c r="I113" s="630"/>
      <c r="J113" s="631">
        <f t="shared" si="13"/>
        <v>524</v>
      </c>
      <c r="K113" s="78">
        <f t="shared" si="17"/>
        <v>1.2999999999999999E-2</v>
      </c>
    </row>
    <row r="114" spans="1:11" x14ac:dyDescent="0.25">
      <c r="A114" s="79">
        <v>916</v>
      </c>
      <c r="B114" s="80" t="s">
        <v>598</v>
      </c>
      <c r="C114" s="306">
        <v>476</v>
      </c>
      <c r="D114" s="68">
        <f t="shared" si="14"/>
        <v>2.4E-2</v>
      </c>
      <c r="E114" s="321">
        <v>872</v>
      </c>
      <c r="F114" s="319">
        <f t="shared" si="15"/>
        <v>4.5999999999999999E-2</v>
      </c>
      <c r="G114" s="306">
        <v>132</v>
      </c>
      <c r="H114" s="68">
        <f t="shared" si="16"/>
        <v>5.8999999999999997E-2</v>
      </c>
      <c r="I114" s="323"/>
      <c r="J114" s="201">
        <f t="shared" si="13"/>
        <v>1480</v>
      </c>
      <c r="K114" s="68">
        <f t="shared" si="17"/>
        <v>3.5999999999999997E-2</v>
      </c>
    </row>
    <row r="115" spans="1:11" ht="27.6" x14ac:dyDescent="0.25">
      <c r="A115" s="79">
        <v>921</v>
      </c>
      <c r="B115" s="80" t="s">
        <v>599</v>
      </c>
      <c r="C115" s="306">
        <v>62</v>
      </c>
      <c r="D115" s="68">
        <f t="shared" si="14"/>
        <v>3.0000000000000001E-3</v>
      </c>
      <c r="E115" s="321">
        <v>62</v>
      </c>
      <c r="F115" s="319">
        <f t="shared" si="15"/>
        <v>3.0000000000000001E-3</v>
      </c>
      <c r="G115" s="306">
        <v>9</v>
      </c>
      <c r="H115" s="68">
        <f t="shared" si="16"/>
        <v>4.0000000000000001E-3</v>
      </c>
      <c r="I115" s="323"/>
      <c r="J115" s="201">
        <f t="shared" si="13"/>
        <v>133</v>
      </c>
      <c r="K115" s="68">
        <f t="shared" si="17"/>
        <v>3.0000000000000001E-3</v>
      </c>
    </row>
    <row r="116" spans="1:11" ht="27.6" x14ac:dyDescent="0.25">
      <c r="A116" s="79">
        <v>931</v>
      </c>
      <c r="B116" s="80" t="s">
        <v>600</v>
      </c>
      <c r="C116" s="306">
        <v>376</v>
      </c>
      <c r="D116" s="68">
        <f t="shared" si="14"/>
        <v>1.9E-2</v>
      </c>
      <c r="E116" s="321">
        <v>624</v>
      </c>
      <c r="F116" s="319">
        <f t="shared" si="15"/>
        <v>3.3000000000000002E-2</v>
      </c>
      <c r="G116" s="306">
        <v>69</v>
      </c>
      <c r="H116" s="68">
        <f t="shared" si="16"/>
        <v>3.1E-2</v>
      </c>
      <c r="I116" s="323">
        <v>1</v>
      </c>
      <c r="J116" s="201">
        <f t="shared" si="13"/>
        <v>1070</v>
      </c>
      <c r="K116" s="68">
        <f t="shared" si="17"/>
        <v>2.5999999999999999E-2</v>
      </c>
    </row>
    <row r="117" spans="1:11" x14ac:dyDescent="0.25">
      <c r="A117" s="79">
        <v>932</v>
      </c>
      <c r="B117" s="80" t="s">
        <v>601</v>
      </c>
      <c r="C117" s="306">
        <v>15</v>
      </c>
      <c r="D117" s="68">
        <f t="shared" si="14"/>
        <v>1E-3</v>
      </c>
      <c r="E117" s="321">
        <v>11</v>
      </c>
      <c r="F117" s="319">
        <f t="shared" si="15"/>
        <v>1E-3</v>
      </c>
      <c r="G117" s="306">
        <v>1</v>
      </c>
      <c r="H117" s="68">
        <f t="shared" si="16"/>
        <v>0</v>
      </c>
      <c r="I117" s="323"/>
      <c r="J117" s="201">
        <f t="shared" si="13"/>
        <v>27</v>
      </c>
      <c r="K117" s="68">
        <f t="shared" si="17"/>
        <v>1E-3</v>
      </c>
    </row>
    <row r="118" spans="1:11" x14ac:dyDescent="0.25">
      <c r="A118" s="79">
        <v>933</v>
      </c>
      <c r="B118" s="80" t="s">
        <v>602</v>
      </c>
      <c r="C118" s="306">
        <v>198</v>
      </c>
      <c r="D118" s="68">
        <f t="shared" si="14"/>
        <v>0.01</v>
      </c>
      <c r="E118" s="321">
        <v>318</v>
      </c>
      <c r="F118" s="319">
        <f t="shared" si="15"/>
        <v>1.7000000000000001E-2</v>
      </c>
      <c r="G118" s="306">
        <v>54</v>
      </c>
      <c r="H118" s="68">
        <f t="shared" si="16"/>
        <v>2.4E-2</v>
      </c>
      <c r="I118" s="323"/>
      <c r="J118" s="201">
        <f t="shared" si="13"/>
        <v>570</v>
      </c>
      <c r="K118" s="68">
        <f t="shared" si="17"/>
        <v>1.4E-2</v>
      </c>
    </row>
    <row r="119" spans="1:11" ht="14.4" thickBot="1" x14ac:dyDescent="0.3">
      <c r="A119" s="79"/>
      <c r="B119" s="80" t="s">
        <v>285</v>
      </c>
      <c r="C119" s="306">
        <v>441</v>
      </c>
      <c r="D119" s="68">
        <f t="shared" si="14"/>
        <v>2.1999999999999999E-2</v>
      </c>
      <c r="E119" s="321">
        <v>939</v>
      </c>
      <c r="F119" s="319">
        <f t="shared" si="15"/>
        <v>4.9000000000000002E-2</v>
      </c>
      <c r="G119" s="306">
        <v>8</v>
      </c>
      <c r="H119" s="68">
        <f t="shared" si="16"/>
        <v>4.0000000000000001E-3</v>
      </c>
      <c r="I119" s="323">
        <v>1</v>
      </c>
      <c r="J119" s="201">
        <f t="shared" si="13"/>
        <v>1389</v>
      </c>
      <c r="K119" s="68">
        <f t="shared" si="17"/>
        <v>3.4000000000000002E-2</v>
      </c>
    </row>
    <row r="120" spans="1:11" ht="14.4" thickBot="1" x14ac:dyDescent="0.3">
      <c r="A120" s="85"/>
      <c r="B120" s="86" t="s">
        <v>648</v>
      </c>
      <c r="C120" s="87">
        <f t="shared" ref="C120:K120" si="18">SUM(C5:C119)</f>
        <v>20118</v>
      </c>
      <c r="D120" s="74">
        <f t="shared" si="18"/>
        <v>0.99500000000000044</v>
      </c>
      <c r="E120" s="87">
        <f t="shared" si="18"/>
        <v>19060</v>
      </c>
      <c r="F120" s="74">
        <f t="shared" si="18"/>
        <v>0.99600000000000044</v>
      </c>
      <c r="G120" s="87">
        <f t="shared" si="18"/>
        <v>2235</v>
      </c>
      <c r="H120" s="74">
        <f t="shared" si="18"/>
        <v>0.99200000000000033</v>
      </c>
      <c r="I120" s="87">
        <f t="shared" si="18"/>
        <v>10</v>
      </c>
      <c r="J120" s="87">
        <f t="shared" si="18"/>
        <v>41423</v>
      </c>
      <c r="K120" s="74">
        <f t="shared" si="18"/>
        <v>0.99600000000000044</v>
      </c>
    </row>
    <row r="121" spans="1:11" x14ac:dyDescent="0.25">
      <c r="A121" s="178"/>
    </row>
    <row r="122" spans="1:11" x14ac:dyDescent="0.25">
      <c r="A122" s="575"/>
    </row>
  </sheetData>
  <mergeCells count="8">
    <mergeCell ref="E3:F3"/>
    <mergeCell ref="G3:H3"/>
    <mergeCell ref="A1:K1"/>
    <mergeCell ref="C3:D3"/>
    <mergeCell ref="A2:A4"/>
    <mergeCell ref="B2:B4"/>
    <mergeCell ref="C2:I2"/>
    <mergeCell ref="J2:K3"/>
  </mergeCells>
  <phoneticPr fontId="0" type="noConversion"/>
  <printOptions horizontalCentered="1"/>
  <pageMargins left="0.78740157480314965" right="0.78740157480314965" top="0.98425196850393704" bottom="0.98425196850393704" header="0.51181102362204722" footer="0.51181102362204722"/>
  <pageSetup paperSize="9" scale="47"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zoomScaleNormal="100" workbookViewId="0">
      <selection sqref="A1:G1"/>
    </sheetView>
  </sheetViews>
  <sheetFormatPr defaultColWidth="9.109375" defaultRowHeight="12.6" x14ac:dyDescent="0.25"/>
  <cols>
    <col min="1" max="1" width="7.44140625" style="647" customWidth="1"/>
    <col min="2" max="2" width="91" style="647" customWidth="1"/>
    <col min="3" max="6" width="9.109375" style="638" customWidth="1"/>
    <col min="7" max="7" width="9.109375" style="646" customWidth="1"/>
    <col min="8" max="8" width="3.109375" style="638" customWidth="1"/>
    <col min="9" max="238" width="11.44140625" style="638" customWidth="1"/>
    <col min="239" max="16384" width="9.109375" style="638"/>
  </cols>
  <sheetData>
    <row r="1" spans="1:7" ht="35.1" customHeight="1" thickBot="1" x14ac:dyDescent="0.3">
      <c r="A1" s="985" t="s">
        <v>932</v>
      </c>
      <c r="B1" s="986"/>
      <c r="C1" s="986"/>
      <c r="D1" s="986"/>
      <c r="E1" s="986"/>
      <c r="F1" s="986"/>
      <c r="G1" s="987"/>
    </row>
    <row r="2" spans="1:7" x14ac:dyDescent="0.25">
      <c r="A2" s="993" t="s">
        <v>351</v>
      </c>
      <c r="B2" s="995" t="s">
        <v>429</v>
      </c>
      <c r="C2" s="988" t="s">
        <v>465</v>
      </c>
      <c r="D2" s="989"/>
      <c r="E2" s="989"/>
      <c r="F2" s="990"/>
      <c r="G2" s="991" t="s">
        <v>356</v>
      </c>
    </row>
    <row r="3" spans="1:7" ht="13.2" thickBot="1" x14ac:dyDescent="0.3">
      <c r="A3" s="994"/>
      <c r="B3" s="996"/>
      <c r="C3" s="639" t="s">
        <v>651</v>
      </c>
      <c r="D3" s="640" t="s">
        <v>652</v>
      </c>
      <c r="E3" s="640" t="s">
        <v>653</v>
      </c>
      <c r="F3" s="641" t="s">
        <v>654</v>
      </c>
      <c r="G3" s="992"/>
    </row>
    <row r="4" spans="1:7" s="646" customFormat="1" ht="12.75" customHeight="1" thickBot="1" x14ac:dyDescent="0.3">
      <c r="A4" s="709">
        <v>10</v>
      </c>
      <c r="B4" s="708" t="s">
        <v>857</v>
      </c>
      <c r="C4" s="753">
        <f>C5</f>
        <v>1</v>
      </c>
      <c r="D4" s="753">
        <f t="shared" ref="D4:F4" si="0">D5</f>
        <v>0</v>
      </c>
      <c r="E4" s="753">
        <f t="shared" si="0"/>
        <v>1</v>
      </c>
      <c r="F4" s="753">
        <f t="shared" si="0"/>
        <v>0</v>
      </c>
      <c r="G4" s="753">
        <f>SUM(C4:F4)</f>
        <v>2</v>
      </c>
    </row>
    <row r="5" spans="1:7" ht="12.75" customHeight="1" thickBot="1" x14ac:dyDescent="0.3">
      <c r="A5" s="694">
        <v>10110</v>
      </c>
      <c r="B5" s="688" t="s">
        <v>814</v>
      </c>
      <c r="C5" s="754">
        <v>1</v>
      </c>
      <c r="D5" s="754">
        <v>0</v>
      </c>
      <c r="E5" s="754">
        <v>1</v>
      </c>
      <c r="F5" s="754">
        <v>0</v>
      </c>
      <c r="G5" s="754">
        <f t="shared" ref="G5:G68" si="1">SUM(C5:F5)</f>
        <v>2</v>
      </c>
    </row>
    <row r="6" spans="1:7" s="646" customFormat="1" ht="12.75" customHeight="1" thickBot="1" x14ac:dyDescent="0.3">
      <c r="A6" s="709">
        <v>18</v>
      </c>
      <c r="B6" s="708" t="s">
        <v>895</v>
      </c>
      <c r="C6" s="753">
        <f>C7</f>
        <v>1</v>
      </c>
      <c r="D6" s="753">
        <f t="shared" ref="D6:F6" si="2">D7</f>
        <v>1</v>
      </c>
      <c r="E6" s="753">
        <f t="shared" si="2"/>
        <v>0</v>
      </c>
      <c r="F6" s="753">
        <f t="shared" si="2"/>
        <v>0</v>
      </c>
      <c r="G6" s="753">
        <f t="shared" si="1"/>
        <v>2</v>
      </c>
    </row>
    <row r="7" spans="1:7" ht="12.75" customHeight="1" thickBot="1" x14ac:dyDescent="0.3">
      <c r="A7" s="699">
        <v>18120</v>
      </c>
      <c r="B7" s="700" t="s">
        <v>896</v>
      </c>
      <c r="C7" s="754">
        <v>1</v>
      </c>
      <c r="D7" s="754">
        <v>1</v>
      </c>
      <c r="E7" s="754">
        <v>0</v>
      </c>
      <c r="F7" s="754">
        <v>0</v>
      </c>
      <c r="G7" s="755">
        <f t="shared" si="1"/>
        <v>2</v>
      </c>
    </row>
    <row r="8" spans="1:7" ht="12.75" customHeight="1" thickBot="1" x14ac:dyDescent="0.3">
      <c r="A8" s="709">
        <v>35</v>
      </c>
      <c r="B8" s="708" t="s">
        <v>426</v>
      </c>
      <c r="C8" s="753">
        <f>SUM(C9:C12)</f>
        <v>62</v>
      </c>
      <c r="D8" s="753">
        <f t="shared" ref="D8:F8" si="3">SUM(D9:D12)</f>
        <v>70</v>
      </c>
      <c r="E8" s="753">
        <f t="shared" si="3"/>
        <v>14</v>
      </c>
      <c r="F8" s="753">
        <f t="shared" si="3"/>
        <v>0</v>
      </c>
      <c r="G8" s="753">
        <f t="shared" si="1"/>
        <v>146</v>
      </c>
    </row>
    <row r="9" spans="1:7" ht="12.75" customHeight="1" x14ac:dyDescent="0.25">
      <c r="A9" s="695">
        <v>35110</v>
      </c>
      <c r="B9" s="752" t="s">
        <v>815</v>
      </c>
      <c r="C9" s="756">
        <v>1</v>
      </c>
      <c r="D9" s="756">
        <v>0</v>
      </c>
      <c r="E9" s="756">
        <v>0</v>
      </c>
      <c r="F9" s="756">
        <v>0</v>
      </c>
      <c r="G9" s="756">
        <f t="shared" si="1"/>
        <v>1</v>
      </c>
    </row>
    <row r="10" spans="1:7" ht="12.75" customHeight="1" x14ac:dyDescent="0.25">
      <c r="A10" s="695">
        <v>35120</v>
      </c>
      <c r="B10" s="752" t="s">
        <v>816</v>
      </c>
      <c r="C10" s="756">
        <v>5</v>
      </c>
      <c r="D10" s="756">
        <v>2</v>
      </c>
      <c r="E10" s="756">
        <v>1</v>
      </c>
      <c r="F10" s="756">
        <v>0</v>
      </c>
      <c r="G10" s="756">
        <f t="shared" si="1"/>
        <v>8</v>
      </c>
    </row>
    <row r="11" spans="1:7" ht="12.75" customHeight="1" x14ac:dyDescent="0.25">
      <c r="A11" s="695">
        <v>35130</v>
      </c>
      <c r="B11" s="752" t="s">
        <v>817</v>
      </c>
      <c r="C11" s="756">
        <v>27</v>
      </c>
      <c r="D11" s="756">
        <v>17</v>
      </c>
      <c r="E11" s="756">
        <v>0</v>
      </c>
      <c r="F11" s="756">
        <v>0</v>
      </c>
      <c r="G11" s="756">
        <f t="shared" si="1"/>
        <v>44</v>
      </c>
    </row>
    <row r="12" spans="1:7" s="646" customFormat="1" ht="12.75" customHeight="1" thickBot="1" x14ac:dyDescent="0.3">
      <c r="A12" s="695">
        <v>35140</v>
      </c>
      <c r="B12" s="752" t="s">
        <v>818</v>
      </c>
      <c r="C12" s="756">
        <v>29</v>
      </c>
      <c r="D12" s="756">
        <v>51</v>
      </c>
      <c r="E12" s="756">
        <v>13</v>
      </c>
      <c r="F12" s="756">
        <v>0</v>
      </c>
      <c r="G12" s="756">
        <f t="shared" si="1"/>
        <v>93</v>
      </c>
    </row>
    <row r="13" spans="1:7" ht="12.75" customHeight="1" thickBot="1" x14ac:dyDescent="0.3">
      <c r="A13" s="709">
        <v>36</v>
      </c>
      <c r="B13" s="708" t="s">
        <v>427</v>
      </c>
      <c r="C13" s="753">
        <f>C14</f>
        <v>224</v>
      </c>
      <c r="D13" s="753">
        <f t="shared" ref="D13:F13" si="4">D14</f>
        <v>289</v>
      </c>
      <c r="E13" s="753">
        <f t="shared" si="4"/>
        <v>60</v>
      </c>
      <c r="F13" s="753">
        <f t="shared" si="4"/>
        <v>0</v>
      </c>
      <c r="G13" s="753">
        <f t="shared" si="1"/>
        <v>573</v>
      </c>
    </row>
    <row r="14" spans="1:7" s="646" customFormat="1" ht="12.75" customHeight="1" thickBot="1" x14ac:dyDescent="0.3">
      <c r="A14" s="695">
        <v>36000</v>
      </c>
      <c r="B14" s="691" t="s">
        <v>427</v>
      </c>
      <c r="C14" s="756">
        <v>224</v>
      </c>
      <c r="D14" s="756">
        <v>289</v>
      </c>
      <c r="E14" s="756">
        <v>60</v>
      </c>
      <c r="F14" s="756">
        <v>0</v>
      </c>
      <c r="G14" s="756">
        <f t="shared" si="1"/>
        <v>573</v>
      </c>
    </row>
    <row r="15" spans="1:7" ht="12.75" customHeight="1" thickBot="1" x14ac:dyDescent="0.3">
      <c r="A15" s="709">
        <v>37</v>
      </c>
      <c r="B15" s="708" t="s">
        <v>819</v>
      </c>
      <c r="C15" s="753">
        <f>C16</f>
        <v>23</v>
      </c>
      <c r="D15" s="753">
        <f t="shared" ref="D15:F15" si="5">D16</f>
        <v>1</v>
      </c>
      <c r="E15" s="753">
        <f t="shared" si="5"/>
        <v>3</v>
      </c>
      <c r="F15" s="753">
        <f t="shared" si="5"/>
        <v>0</v>
      </c>
      <c r="G15" s="753">
        <f t="shared" si="1"/>
        <v>27</v>
      </c>
    </row>
    <row r="16" spans="1:7" s="646" customFormat="1" ht="12.75" customHeight="1" thickBot="1" x14ac:dyDescent="0.3">
      <c r="A16" s="695">
        <v>37000</v>
      </c>
      <c r="B16" s="691" t="s">
        <v>819</v>
      </c>
      <c r="C16" s="756">
        <v>23</v>
      </c>
      <c r="D16" s="756">
        <v>1</v>
      </c>
      <c r="E16" s="756">
        <v>3</v>
      </c>
      <c r="F16" s="756">
        <v>0</v>
      </c>
      <c r="G16" s="756">
        <f t="shared" si="1"/>
        <v>27</v>
      </c>
    </row>
    <row r="17" spans="1:8" ht="12.75" customHeight="1" thickBot="1" x14ac:dyDescent="0.3">
      <c r="A17" s="709">
        <v>38</v>
      </c>
      <c r="B17" s="708" t="s">
        <v>428</v>
      </c>
      <c r="C17" s="753">
        <f>SUM(C18:C20)</f>
        <v>133</v>
      </c>
      <c r="D17" s="753">
        <f t="shared" ref="D17:F17" si="6">SUM(D18:D20)</f>
        <v>279</v>
      </c>
      <c r="E17" s="753">
        <f t="shared" si="6"/>
        <v>41</v>
      </c>
      <c r="F17" s="753">
        <f t="shared" si="6"/>
        <v>0</v>
      </c>
      <c r="G17" s="753">
        <f t="shared" si="1"/>
        <v>453</v>
      </c>
    </row>
    <row r="18" spans="1:8" ht="12.75" customHeight="1" x14ac:dyDescent="0.25">
      <c r="A18" s="695">
        <v>38110</v>
      </c>
      <c r="B18" s="691" t="s">
        <v>820</v>
      </c>
      <c r="C18" s="756">
        <v>49</v>
      </c>
      <c r="D18" s="756">
        <v>98</v>
      </c>
      <c r="E18" s="756">
        <v>17</v>
      </c>
      <c r="F18" s="756">
        <v>0</v>
      </c>
      <c r="G18" s="756">
        <f t="shared" si="1"/>
        <v>164</v>
      </c>
    </row>
    <row r="19" spans="1:8" ht="12.75" customHeight="1" x14ac:dyDescent="0.25">
      <c r="A19" s="695">
        <v>38213</v>
      </c>
      <c r="B19" s="691" t="s">
        <v>821</v>
      </c>
      <c r="C19" s="756">
        <v>36</v>
      </c>
      <c r="D19" s="756">
        <v>80</v>
      </c>
      <c r="E19" s="756">
        <v>14</v>
      </c>
      <c r="F19" s="756">
        <v>0</v>
      </c>
      <c r="G19" s="756">
        <f t="shared" si="1"/>
        <v>130</v>
      </c>
    </row>
    <row r="20" spans="1:8" s="646" customFormat="1" ht="12.75" customHeight="1" thickBot="1" x14ac:dyDescent="0.3">
      <c r="A20" s="695">
        <v>38219</v>
      </c>
      <c r="B20" s="691" t="s">
        <v>822</v>
      </c>
      <c r="C20" s="756">
        <v>48</v>
      </c>
      <c r="D20" s="756">
        <v>101</v>
      </c>
      <c r="E20" s="756">
        <v>10</v>
      </c>
      <c r="F20" s="756">
        <v>0</v>
      </c>
      <c r="G20" s="756">
        <f t="shared" si="1"/>
        <v>159</v>
      </c>
    </row>
    <row r="21" spans="1:8" ht="13.8" thickBot="1" x14ac:dyDescent="0.3">
      <c r="A21" s="709">
        <v>43</v>
      </c>
      <c r="B21" s="708" t="s">
        <v>897</v>
      </c>
      <c r="C21" s="753">
        <f>C22</f>
        <v>1</v>
      </c>
      <c r="D21" s="753">
        <f t="shared" ref="D21:F21" si="7">D22</f>
        <v>0</v>
      </c>
      <c r="E21" s="753">
        <f t="shared" si="7"/>
        <v>0</v>
      </c>
      <c r="F21" s="753">
        <f t="shared" si="7"/>
        <v>0</v>
      </c>
      <c r="G21" s="753">
        <f t="shared" si="1"/>
        <v>1</v>
      </c>
    </row>
    <row r="22" spans="1:8" ht="12.75" customHeight="1" thickBot="1" x14ac:dyDescent="0.3">
      <c r="A22" s="695">
        <v>43110</v>
      </c>
      <c r="B22" s="691" t="s">
        <v>898</v>
      </c>
      <c r="C22" s="213">
        <v>1</v>
      </c>
      <c r="D22" s="756">
        <v>0</v>
      </c>
      <c r="E22" s="756">
        <v>0</v>
      </c>
      <c r="F22" s="756">
        <v>0</v>
      </c>
      <c r="G22" s="756">
        <f t="shared" si="1"/>
        <v>1</v>
      </c>
    </row>
    <row r="23" spans="1:8" s="646" customFormat="1" ht="12.75" customHeight="1" thickBot="1" x14ac:dyDescent="0.3">
      <c r="A23" s="709">
        <v>49</v>
      </c>
      <c r="B23" s="708" t="s">
        <v>424</v>
      </c>
      <c r="C23" s="753">
        <f>SUM(C24:C25)</f>
        <v>1081</v>
      </c>
      <c r="D23" s="753">
        <f t="shared" ref="D23:F23" si="8">SUM(D24:D25)</f>
        <v>2104</v>
      </c>
      <c r="E23" s="753">
        <f t="shared" si="8"/>
        <v>59</v>
      </c>
      <c r="F23" s="753">
        <f t="shared" si="8"/>
        <v>3</v>
      </c>
      <c r="G23" s="753">
        <f t="shared" si="1"/>
        <v>3247</v>
      </c>
    </row>
    <row r="24" spans="1:8" ht="12.75" customHeight="1" x14ac:dyDescent="0.25">
      <c r="A24" s="695">
        <v>49200</v>
      </c>
      <c r="B24" s="691" t="s">
        <v>899</v>
      </c>
      <c r="C24" s="756">
        <v>753</v>
      </c>
      <c r="D24" s="756">
        <v>1876</v>
      </c>
      <c r="E24" s="756">
        <v>17</v>
      </c>
      <c r="F24" s="756">
        <v>3</v>
      </c>
      <c r="G24" s="756">
        <f t="shared" si="1"/>
        <v>2649</v>
      </c>
    </row>
    <row r="25" spans="1:8" ht="12.75" customHeight="1" thickBot="1" x14ac:dyDescent="0.3">
      <c r="A25" s="695">
        <v>49390</v>
      </c>
      <c r="B25" s="691" t="s">
        <v>823</v>
      </c>
      <c r="C25" s="756">
        <v>328</v>
      </c>
      <c r="D25" s="756">
        <v>228</v>
      </c>
      <c r="E25" s="756">
        <v>42</v>
      </c>
      <c r="F25" s="756">
        <v>0</v>
      </c>
      <c r="G25" s="756">
        <f t="shared" si="1"/>
        <v>598</v>
      </c>
    </row>
    <row r="26" spans="1:8" s="646" customFormat="1" ht="12.75" customHeight="1" thickBot="1" x14ac:dyDescent="0.3">
      <c r="A26" s="709">
        <v>52</v>
      </c>
      <c r="B26" s="708" t="s">
        <v>858</v>
      </c>
      <c r="C26" s="753">
        <f>SUM(C27:C28)</f>
        <v>49</v>
      </c>
      <c r="D26" s="753">
        <f t="shared" ref="D26:F26" si="9">SUM(D27:D28)</f>
        <v>39</v>
      </c>
      <c r="E26" s="753">
        <f t="shared" si="9"/>
        <v>11</v>
      </c>
      <c r="F26" s="753">
        <f t="shared" si="9"/>
        <v>0</v>
      </c>
      <c r="G26" s="753">
        <f t="shared" si="1"/>
        <v>99</v>
      </c>
    </row>
    <row r="27" spans="1:8" ht="12.75" customHeight="1" x14ac:dyDescent="0.25">
      <c r="A27" s="695">
        <v>52220</v>
      </c>
      <c r="B27" s="691" t="s">
        <v>824</v>
      </c>
      <c r="C27" s="756">
        <v>36</v>
      </c>
      <c r="D27" s="756">
        <v>37</v>
      </c>
      <c r="E27" s="756">
        <v>10</v>
      </c>
      <c r="F27" s="756">
        <v>0</v>
      </c>
      <c r="G27" s="756">
        <f t="shared" si="1"/>
        <v>83</v>
      </c>
    </row>
    <row r="28" spans="1:8" s="646" customFormat="1" ht="12.75" customHeight="1" thickBot="1" x14ac:dyDescent="0.3">
      <c r="A28" s="695">
        <v>52230</v>
      </c>
      <c r="B28" s="691" t="s">
        <v>825</v>
      </c>
      <c r="C28" s="756">
        <v>13</v>
      </c>
      <c r="D28" s="756">
        <v>2</v>
      </c>
      <c r="E28" s="756">
        <v>1</v>
      </c>
      <c r="F28" s="756">
        <v>0</v>
      </c>
      <c r="G28" s="756">
        <f t="shared" si="1"/>
        <v>16</v>
      </c>
    </row>
    <row r="29" spans="1:8" ht="12.75" customHeight="1" thickBot="1" x14ac:dyDescent="0.3">
      <c r="A29" s="709">
        <v>53</v>
      </c>
      <c r="B29" s="708" t="s">
        <v>425</v>
      </c>
      <c r="C29" s="753">
        <f>C30</f>
        <v>396</v>
      </c>
      <c r="D29" s="753">
        <f t="shared" ref="D29:F29" si="10">D30</f>
        <v>477</v>
      </c>
      <c r="E29" s="753">
        <f t="shared" si="10"/>
        <v>107</v>
      </c>
      <c r="F29" s="753">
        <f t="shared" si="10"/>
        <v>1</v>
      </c>
      <c r="G29" s="753">
        <f t="shared" si="1"/>
        <v>981</v>
      </c>
    </row>
    <row r="30" spans="1:8" s="646" customFormat="1" ht="12.75" customHeight="1" thickBot="1" x14ac:dyDescent="0.3">
      <c r="A30" s="695">
        <v>53100</v>
      </c>
      <c r="B30" s="691" t="s">
        <v>425</v>
      </c>
      <c r="C30" s="756">
        <v>396</v>
      </c>
      <c r="D30" s="756">
        <v>477</v>
      </c>
      <c r="E30" s="756">
        <v>107</v>
      </c>
      <c r="F30" s="756">
        <v>1</v>
      </c>
      <c r="G30" s="756">
        <f t="shared" si="1"/>
        <v>981</v>
      </c>
      <c r="H30" s="638"/>
    </row>
    <row r="31" spans="1:8" ht="12.75" customHeight="1" thickBot="1" x14ac:dyDescent="0.3">
      <c r="A31" s="702">
        <v>55</v>
      </c>
      <c r="B31" s="708" t="s">
        <v>826</v>
      </c>
      <c r="C31" s="757">
        <f>SUM(C32:C33)</f>
        <v>31</v>
      </c>
      <c r="D31" s="757">
        <f t="shared" ref="D31:F31" si="11">SUM(D32:D33)</f>
        <v>57</v>
      </c>
      <c r="E31" s="757">
        <f t="shared" si="11"/>
        <v>0</v>
      </c>
      <c r="F31" s="757">
        <f t="shared" si="11"/>
        <v>0</v>
      </c>
      <c r="G31" s="757">
        <f t="shared" si="1"/>
        <v>88</v>
      </c>
    </row>
    <row r="32" spans="1:8" ht="12.75" customHeight="1" x14ac:dyDescent="0.25">
      <c r="A32" s="695">
        <v>55100</v>
      </c>
      <c r="B32" s="691" t="s">
        <v>900</v>
      </c>
      <c r="C32" s="756">
        <v>1</v>
      </c>
      <c r="D32" s="756">
        <v>0</v>
      </c>
      <c r="E32" s="756">
        <v>0</v>
      </c>
      <c r="F32" s="756">
        <v>0</v>
      </c>
      <c r="G32" s="756">
        <f t="shared" si="1"/>
        <v>1</v>
      </c>
    </row>
    <row r="33" spans="1:7" s="646" customFormat="1" ht="12.75" customHeight="1" thickBot="1" x14ac:dyDescent="0.3">
      <c r="A33" s="695">
        <v>55900</v>
      </c>
      <c r="B33" s="691" t="s">
        <v>826</v>
      </c>
      <c r="C33" s="756">
        <v>30</v>
      </c>
      <c r="D33" s="756">
        <v>57</v>
      </c>
      <c r="E33" s="756">
        <v>0</v>
      </c>
      <c r="F33" s="756">
        <v>0</v>
      </c>
      <c r="G33" s="756">
        <f t="shared" si="1"/>
        <v>87</v>
      </c>
    </row>
    <row r="34" spans="1:7" ht="12.75" customHeight="1" thickBot="1" x14ac:dyDescent="0.3">
      <c r="A34" s="709">
        <v>56</v>
      </c>
      <c r="B34" s="708" t="s">
        <v>901</v>
      </c>
      <c r="C34" s="753">
        <f>C35</f>
        <v>1</v>
      </c>
      <c r="D34" s="753">
        <f t="shared" ref="D34:F34" si="12">D35</f>
        <v>0</v>
      </c>
      <c r="E34" s="753">
        <f t="shared" si="12"/>
        <v>0</v>
      </c>
      <c r="F34" s="753">
        <f t="shared" si="12"/>
        <v>0</v>
      </c>
      <c r="G34" s="753">
        <f t="shared" si="1"/>
        <v>1</v>
      </c>
    </row>
    <row r="35" spans="1:7" s="646" customFormat="1" ht="12.75" customHeight="1" thickBot="1" x14ac:dyDescent="0.3">
      <c r="A35" s="695">
        <v>56210</v>
      </c>
      <c r="B35" s="691" t="s">
        <v>902</v>
      </c>
      <c r="C35" s="756">
        <v>1</v>
      </c>
      <c r="D35" s="756">
        <v>0</v>
      </c>
      <c r="E35" s="756">
        <v>0</v>
      </c>
      <c r="F35" s="756">
        <v>0</v>
      </c>
      <c r="G35" s="756">
        <f t="shared" si="1"/>
        <v>1</v>
      </c>
    </row>
    <row r="36" spans="1:7" ht="12.75" customHeight="1" thickBot="1" x14ac:dyDescent="0.3">
      <c r="A36" s="709">
        <v>60</v>
      </c>
      <c r="B36" s="708" t="s">
        <v>859</v>
      </c>
      <c r="C36" s="753">
        <f>C37</f>
        <v>62</v>
      </c>
      <c r="D36" s="753">
        <f t="shared" ref="D36:F36" si="13">D37</f>
        <v>19</v>
      </c>
      <c r="E36" s="753">
        <f t="shared" si="13"/>
        <v>9</v>
      </c>
      <c r="F36" s="753">
        <f t="shared" si="13"/>
        <v>0</v>
      </c>
      <c r="G36" s="753">
        <f t="shared" si="1"/>
        <v>90</v>
      </c>
    </row>
    <row r="37" spans="1:7" ht="12.75" customHeight="1" thickBot="1" x14ac:dyDescent="0.3">
      <c r="A37" s="695">
        <v>60200</v>
      </c>
      <c r="B37" s="691" t="s">
        <v>827</v>
      </c>
      <c r="C37" s="756">
        <v>62</v>
      </c>
      <c r="D37" s="756">
        <v>19</v>
      </c>
      <c r="E37" s="756">
        <v>9</v>
      </c>
      <c r="F37" s="756">
        <v>0</v>
      </c>
      <c r="G37" s="756">
        <f t="shared" si="1"/>
        <v>90</v>
      </c>
    </row>
    <row r="38" spans="1:7" s="646" customFormat="1" ht="12.75" customHeight="1" thickBot="1" x14ac:dyDescent="0.3">
      <c r="A38" s="709">
        <v>61</v>
      </c>
      <c r="B38" s="708" t="s">
        <v>860</v>
      </c>
      <c r="C38" s="753">
        <f>C39</f>
        <v>1</v>
      </c>
      <c r="D38" s="753">
        <f t="shared" ref="D38:F38" si="14">D39</f>
        <v>2</v>
      </c>
      <c r="E38" s="753">
        <f t="shared" si="14"/>
        <v>0</v>
      </c>
      <c r="F38" s="753">
        <f t="shared" si="14"/>
        <v>0</v>
      </c>
      <c r="G38" s="753">
        <f t="shared" si="1"/>
        <v>3</v>
      </c>
    </row>
    <row r="39" spans="1:7" ht="12.75" customHeight="1" thickBot="1" x14ac:dyDescent="0.3">
      <c r="A39" s="695">
        <v>61100</v>
      </c>
      <c r="B39" s="691" t="s">
        <v>828</v>
      </c>
      <c r="C39" s="756">
        <v>1</v>
      </c>
      <c r="D39" s="756">
        <v>2</v>
      </c>
      <c r="E39" s="756">
        <v>0</v>
      </c>
      <c r="F39" s="756">
        <v>0</v>
      </c>
      <c r="G39" s="756">
        <f t="shared" si="1"/>
        <v>3</v>
      </c>
    </row>
    <row r="40" spans="1:7" s="646" customFormat="1" ht="12.75" customHeight="1" thickBot="1" x14ac:dyDescent="0.3">
      <c r="A40" s="709">
        <v>62</v>
      </c>
      <c r="B40" s="708" t="s">
        <v>861</v>
      </c>
      <c r="C40" s="753">
        <f>C41</f>
        <v>0</v>
      </c>
      <c r="D40" s="753">
        <f t="shared" ref="D40:F40" si="15">D41</f>
        <v>1</v>
      </c>
      <c r="E40" s="753">
        <f t="shared" si="15"/>
        <v>0</v>
      </c>
      <c r="F40" s="753">
        <f t="shared" si="15"/>
        <v>0</v>
      </c>
      <c r="G40" s="753">
        <f t="shared" si="1"/>
        <v>1</v>
      </c>
    </row>
    <row r="41" spans="1:7" ht="12.75" customHeight="1" thickBot="1" x14ac:dyDescent="0.3">
      <c r="A41" s="695">
        <v>62020</v>
      </c>
      <c r="B41" s="691" t="s">
        <v>829</v>
      </c>
      <c r="C41" s="756">
        <v>0</v>
      </c>
      <c r="D41" s="756">
        <v>1</v>
      </c>
      <c r="E41" s="756">
        <v>0</v>
      </c>
      <c r="F41" s="756">
        <v>0</v>
      </c>
      <c r="G41" s="756">
        <f t="shared" si="1"/>
        <v>1</v>
      </c>
    </row>
    <row r="42" spans="1:7" s="646" customFormat="1" ht="12.75" customHeight="1" thickBot="1" x14ac:dyDescent="0.3">
      <c r="A42" s="709">
        <v>64</v>
      </c>
      <c r="B42" s="708" t="s">
        <v>862</v>
      </c>
      <c r="C42" s="753">
        <f>C43</f>
        <v>164</v>
      </c>
      <c r="D42" s="753">
        <f t="shared" ref="D42:F42" si="16">D43</f>
        <v>0</v>
      </c>
      <c r="E42" s="753">
        <f t="shared" si="16"/>
        <v>17</v>
      </c>
      <c r="F42" s="753">
        <f t="shared" si="16"/>
        <v>0</v>
      </c>
      <c r="G42" s="753">
        <f t="shared" si="1"/>
        <v>181</v>
      </c>
    </row>
    <row r="43" spans="1:7" ht="12.75" customHeight="1" thickBot="1" x14ac:dyDescent="0.3">
      <c r="A43" s="695">
        <v>64999</v>
      </c>
      <c r="B43" s="691" t="s">
        <v>830</v>
      </c>
      <c r="C43" s="756">
        <v>164</v>
      </c>
      <c r="D43" s="756">
        <v>0</v>
      </c>
      <c r="E43" s="756">
        <v>17</v>
      </c>
      <c r="F43" s="756">
        <v>0</v>
      </c>
      <c r="G43" s="756">
        <f t="shared" si="1"/>
        <v>181</v>
      </c>
    </row>
    <row r="44" spans="1:7" ht="12.75" customHeight="1" thickBot="1" x14ac:dyDescent="0.3">
      <c r="A44" s="709">
        <v>68</v>
      </c>
      <c r="B44" s="708" t="s">
        <v>863</v>
      </c>
      <c r="C44" s="753">
        <f>SUM(C45:C46)</f>
        <v>8</v>
      </c>
      <c r="D44" s="753">
        <f t="shared" ref="D44:F44" si="17">SUM(D45:D46)</f>
        <v>7</v>
      </c>
      <c r="E44" s="753">
        <f t="shared" si="17"/>
        <v>1</v>
      </c>
      <c r="F44" s="753">
        <f t="shared" si="17"/>
        <v>0</v>
      </c>
      <c r="G44" s="753">
        <f t="shared" si="1"/>
        <v>16</v>
      </c>
    </row>
    <row r="45" spans="1:7" ht="12.75" customHeight="1" x14ac:dyDescent="0.25">
      <c r="A45" s="695">
        <v>68100</v>
      </c>
      <c r="B45" s="691" t="s">
        <v>903</v>
      </c>
      <c r="C45" s="756">
        <v>0</v>
      </c>
      <c r="D45" s="756">
        <v>1</v>
      </c>
      <c r="E45" s="756">
        <v>0</v>
      </c>
      <c r="F45" s="756">
        <v>0</v>
      </c>
      <c r="G45" s="756">
        <f t="shared" si="1"/>
        <v>1</v>
      </c>
    </row>
    <row r="46" spans="1:7" ht="12.75" customHeight="1" thickBot="1" x14ac:dyDescent="0.3">
      <c r="A46" s="695">
        <v>68202</v>
      </c>
      <c r="B46" s="691" t="s">
        <v>831</v>
      </c>
      <c r="C46" s="756">
        <v>8</v>
      </c>
      <c r="D46" s="756">
        <v>6</v>
      </c>
      <c r="E46" s="756">
        <v>1</v>
      </c>
      <c r="F46" s="756">
        <v>0</v>
      </c>
      <c r="G46" s="756">
        <f t="shared" si="1"/>
        <v>15</v>
      </c>
    </row>
    <row r="47" spans="1:7" ht="12.75" customHeight="1" thickBot="1" x14ac:dyDescent="0.3">
      <c r="A47" s="709">
        <v>71</v>
      </c>
      <c r="B47" s="708" t="s">
        <v>864</v>
      </c>
      <c r="C47" s="753">
        <f>SUM(C48:C49)</f>
        <v>1</v>
      </c>
      <c r="D47" s="753">
        <f t="shared" ref="D47" si="18">SUM(D48:D49)</f>
        <v>1</v>
      </c>
      <c r="E47" s="753">
        <f t="shared" ref="E47" si="19">SUM(E48:E49)</f>
        <v>0</v>
      </c>
      <c r="F47" s="753">
        <f t="shared" ref="F47" si="20">SUM(F48:F49)</f>
        <v>0</v>
      </c>
      <c r="G47" s="753">
        <f t="shared" si="1"/>
        <v>2</v>
      </c>
    </row>
    <row r="48" spans="1:7" ht="12.75" customHeight="1" x14ac:dyDescent="0.25">
      <c r="A48" s="695">
        <v>71121</v>
      </c>
      <c r="B48" s="691" t="s">
        <v>832</v>
      </c>
      <c r="C48" s="756">
        <v>1</v>
      </c>
      <c r="D48" s="756">
        <v>0</v>
      </c>
      <c r="E48" s="756">
        <v>0</v>
      </c>
      <c r="F48" s="756">
        <v>0</v>
      </c>
      <c r="G48" s="756">
        <f t="shared" si="1"/>
        <v>1</v>
      </c>
    </row>
    <row r="49" spans="1:7" ht="12.75" customHeight="1" thickBot="1" x14ac:dyDescent="0.3">
      <c r="A49" s="695">
        <v>71209</v>
      </c>
      <c r="B49" s="691" t="s">
        <v>904</v>
      </c>
      <c r="C49" s="756">
        <v>0</v>
      </c>
      <c r="D49" s="756">
        <v>1</v>
      </c>
      <c r="E49" s="756">
        <v>0</v>
      </c>
      <c r="F49" s="756">
        <v>0</v>
      </c>
      <c r="G49" s="756">
        <f t="shared" si="1"/>
        <v>1</v>
      </c>
    </row>
    <row r="50" spans="1:7" ht="12.75" customHeight="1" thickBot="1" x14ac:dyDescent="0.3">
      <c r="A50" s="709">
        <v>72</v>
      </c>
      <c r="B50" s="708" t="s">
        <v>865</v>
      </c>
      <c r="C50" s="753">
        <f>SUM(C51:C52)</f>
        <v>19</v>
      </c>
      <c r="D50" s="753">
        <f t="shared" ref="D50" si="21">SUM(D51:D52)</f>
        <v>13</v>
      </c>
      <c r="E50" s="753">
        <f t="shared" ref="E50" si="22">SUM(E51:E52)</f>
        <v>3</v>
      </c>
      <c r="F50" s="753">
        <f t="shared" ref="F50" si="23">SUM(F51:F52)</f>
        <v>0</v>
      </c>
      <c r="G50" s="753">
        <f t="shared" si="1"/>
        <v>35</v>
      </c>
    </row>
    <row r="51" spans="1:7" ht="12.75" customHeight="1" x14ac:dyDescent="0.25">
      <c r="A51" s="695">
        <v>72190</v>
      </c>
      <c r="B51" s="691" t="s">
        <v>833</v>
      </c>
      <c r="C51" s="756">
        <v>7</v>
      </c>
      <c r="D51" s="756">
        <v>8</v>
      </c>
      <c r="E51" s="756">
        <v>1</v>
      </c>
      <c r="F51" s="756">
        <v>0</v>
      </c>
      <c r="G51" s="756">
        <f t="shared" si="1"/>
        <v>16</v>
      </c>
    </row>
    <row r="52" spans="1:7" ht="12.75" customHeight="1" thickBot="1" x14ac:dyDescent="0.3">
      <c r="A52" s="695">
        <v>72200</v>
      </c>
      <c r="B52" s="691" t="s">
        <v>834</v>
      </c>
      <c r="C52" s="756">
        <v>12</v>
      </c>
      <c r="D52" s="756">
        <v>5</v>
      </c>
      <c r="E52" s="756">
        <v>2</v>
      </c>
      <c r="F52" s="756">
        <v>0</v>
      </c>
      <c r="G52" s="756">
        <f t="shared" si="1"/>
        <v>19</v>
      </c>
    </row>
    <row r="53" spans="1:7" ht="12.75" customHeight="1" thickBot="1" x14ac:dyDescent="0.3">
      <c r="A53" s="709">
        <v>74</v>
      </c>
      <c r="B53" s="708" t="s">
        <v>865</v>
      </c>
      <c r="C53" s="753">
        <f>C54</f>
        <v>0</v>
      </c>
      <c r="D53" s="753">
        <f t="shared" ref="D53" si="24">D54</f>
        <v>4</v>
      </c>
      <c r="E53" s="753">
        <f t="shared" ref="E53" si="25">E54</f>
        <v>0</v>
      </c>
      <c r="F53" s="753">
        <f t="shared" ref="F53" si="26">F54</f>
        <v>0</v>
      </c>
      <c r="G53" s="753">
        <f t="shared" si="1"/>
        <v>4</v>
      </c>
    </row>
    <row r="54" spans="1:7" ht="12.75" customHeight="1" thickBot="1" x14ac:dyDescent="0.3">
      <c r="A54" s="695">
        <v>74909</v>
      </c>
      <c r="B54" s="691" t="s">
        <v>835</v>
      </c>
      <c r="C54" s="756">
        <v>0</v>
      </c>
      <c r="D54" s="756">
        <v>4</v>
      </c>
      <c r="E54" s="756">
        <v>0</v>
      </c>
      <c r="F54" s="756">
        <v>0</v>
      </c>
      <c r="G54" s="756">
        <f t="shared" si="1"/>
        <v>4</v>
      </c>
    </row>
    <row r="55" spans="1:7" ht="12.75" customHeight="1" thickBot="1" x14ac:dyDescent="0.3">
      <c r="A55" s="709">
        <v>75</v>
      </c>
      <c r="B55" s="708" t="s">
        <v>836</v>
      </c>
      <c r="C55" s="753">
        <f>C56</f>
        <v>1</v>
      </c>
      <c r="D55" s="753">
        <f t="shared" ref="D55" si="27">D56</f>
        <v>0</v>
      </c>
      <c r="E55" s="753">
        <f t="shared" ref="E55" si="28">E56</f>
        <v>0</v>
      </c>
      <c r="F55" s="753">
        <f t="shared" ref="F55" si="29">F56</f>
        <v>0</v>
      </c>
      <c r="G55" s="753">
        <f t="shared" si="1"/>
        <v>1</v>
      </c>
    </row>
    <row r="56" spans="1:7" ht="12.75" customHeight="1" thickBot="1" x14ac:dyDescent="0.3">
      <c r="A56" s="695">
        <v>75116</v>
      </c>
      <c r="B56" s="691" t="s">
        <v>836</v>
      </c>
      <c r="C56" s="756">
        <v>1</v>
      </c>
      <c r="D56" s="756">
        <v>0</v>
      </c>
      <c r="E56" s="756">
        <v>0</v>
      </c>
      <c r="F56" s="756">
        <v>0</v>
      </c>
      <c r="G56" s="756">
        <f t="shared" si="1"/>
        <v>1</v>
      </c>
    </row>
    <row r="57" spans="1:7" ht="12.75" customHeight="1" thickBot="1" x14ac:dyDescent="0.3">
      <c r="A57" s="709">
        <v>78</v>
      </c>
      <c r="B57" s="708" t="s">
        <v>357</v>
      </c>
      <c r="C57" s="753">
        <f>SUM(C58:C59)</f>
        <v>58</v>
      </c>
      <c r="D57" s="753">
        <f t="shared" ref="D57" si="30">SUM(D58:D59)</f>
        <v>73</v>
      </c>
      <c r="E57" s="753">
        <f t="shared" ref="E57" si="31">SUM(E58:E59)</f>
        <v>15</v>
      </c>
      <c r="F57" s="753">
        <f t="shared" ref="F57" si="32">SUM(F58:F59)</f>
        <v>0</v>
      </c>
      <c r="G57" s="753">
        <f t="shared" si="1"/>
        <v>146</v>
      </c>
    </row>
    <row r="58" spans="1:7" ht="12.75" customHeight="1" x14ac:dyDescent="0.25">
      <c r="A58" s="695">
        <v>78100</v>
      </c>
      <c r="B58" s="691" t="s">
        <v>357</v>
      </c>
      <c r="C58" s="756">
        <v>57</v>
      </c>
      <c r="D58" s="756">
        <v>68</v>
      </c>
      <c r="E58" s="756">
        <v>15</v>
      </c>
      <c r="F58" s="756">
        <v>0</v>
      </c>
      <c r="G58" s="756">
        <f t="shared" si="1"/>
        <v>140</v>
      </c>
    </row>
    <row r="59" spans="1:7" ht="12.75" customHeight="1" thickBot="1" x14ac:dyDescent="0.3">
      <c r="A59" s="695">
        <v>78200</v>
      </c>
      <c r="B59" s="691" t="s">
        <v>891</v>
      </c>
      <c r="C59" s="756">
        <v>1</v>
      </c>
      <c r="D59" s="756">
        <v>5</v>
      </c>
      <c r="E59" s="756">
        <v>0</v>
      </c>
      <c r="F59" s="756">
        <v>0</v>
      </c>
      <c r="G59" s="756">
        <f t="shared" si="1"/>
        <v>6</v>
      </c>
    </row>
    <row r="60" spans="1:7" ht="12.75" customHeight="1" thickBot="1" x14ac:dyDescent="0.3">
      <c r="A60" s="709">
        <v>81</v>
      </c>
      <c r="B60" s="708" t="s">
        <v>892</v>
      </c>
      <c r="C60" s="753">
        <f>C61</f>
        <v>0</v>
      </c>
      <c r="D60" s="753">
        <f t="shared" ref="D60" si="33">D61</f>
        <v>1</v>
      </c>
      <c r="E60" s="753">
        <f t="shared" ref="E60" si="34">E61</f>
        <v>0</v>
      </c>
      <c r="F60" s="753">
        <f t="shared" ref="F60" si="35">F61</f>
        <v>0</v>
      </c>
      <c r="G60" s="753">
        <f t="shared" si="1"/>
        <v>1</v>
      </c>
    </row>
    <row r="61" spans="1:7" ht="12.75" customHeight="1" thickBot="1" x14ac:dyDescent="0.3">
      <c r="A61" s="695">
        <v>81300</v>
      </c>
      <c r="B61" s="691" t="s">
        <v>893</v>
      </c>
      <c r="C61" s="756">
        <v>0</v>
      </c>
      <c r="D61" s="756">
        <v>1</v>
      </c>
      <c r="E61" s="756">
        <v>0</v>
      </c>
      <c r="F61" s="756">
        <v>0</v>
      </c>
      <c r="G61" s="756">
        <f t="shared" si="1"/>
        <v>1</v>
      </c>
    </row>
    <row r="62" spans="1:7" s="646" customFormat="1" ht="12.75" customHeight="1" thickBot="1" x14ac:dyDescent="0.3">
      <c r="A62" s="709">
        <v>82</v>
      </c>
      <c r="B62" s="708" t="s">
        <v>837</v>
      </c>
      <c r="C62" s="753">
        <f>C63</f>
        <v>1</v>
      </c>
      <c r="D62" s="753">
        <f t="shared" ref="D62" si="36">D63</f>
        <v>2</v>
      </c>
      <c r="E62" s="753">
        <f t="shared" ref="E62" si="37">E63</f>
        <v>1</v>
      </c>
      <c r="F62" s="753">
        <f t="shared" ref="F62" si="38">F63</f>
        <v>0</v>
      </c>
      <c r="G62" s="753">
        <f t="shared" si="1"/>
        <v>4</v>
      </c>
    </row>
    <row r="63" spans="1:7" ht="12.75" customHeight="1" thickBot="1" x14ac:dyDescent="0.3">
      <c r="A63" s="695">
        <v>82190</v>
      </c>
      <c r="B63" s="691" t="s">
        <v>894</v>
      </c>
      <c r="C63" s="756">
        <v>1</v>
      </c>
      <c r="D63" s="756">
        <v>2</v>
      </c>
      <c r="E63" s="756">
        <v>1</v>
      </c>
      <c r="F63" s="756">
        <v>0</v>
      </c>
      <c r="G63" s="756">
        <f t="shared" si="1"/>
        <v>4</v>
      </c>
    </row>
    <row r="64" spans="1:7" ht="12.75" customHeight="1" thickBot="1" x14ac:dyDescent="0.3">
      <c r="A64" s="709">
        <v>84</v>
      </c>
      <c r="B64" s="708" t="s">
        <v>358</v>
      </c>
      <c r="C64" s="753">
        <f>C65+C76+C88</f>
        <v>11638</v>
      </c>
      <c r="D64" s="753">
        <f t="shared" ref="D64:F64" si="39">D65+D76+D88</f>
        <v>10510</v>
      </c>
      <c r="E64" s="753">
        <f t="shared" si="39"/>
        <v>1659</v>
      </c>
      <c r="F64" s="753">
        <f t="shared" si="39"/>
        <v>4</v>
      </c>
      <c r="G64" s="753">
        <f t="shared" si="1"/>
        <v>23811</v>
      </c>
    </row>
    <row r="65" spans="1:7" s="646" customFormat="1" ht="12.75" customHeight="1" thickBot="1" x14ac:dyDescent="0.3">
      <c r="A65" s="709" t="s">
        <v>468</v>
      </c>
      <c r="B65" s="708" t="s">
        <v>359</v>
      </c>
      <c r="C65" s="753">
        <f>C66+C74+C75</f>
        <v>7896</v>
      </c>
      <c r="D65" s="753">
        <f t="shared" ref="D65:F65" si="40">D66+D74+D75</f>
        <v>8683</v>
      </c>
      <c r="E65" s="753">
        <f t="shared" si="40"/>
        <v>1288</v>
      </c>
      <c r="F65" s="753">
        <f t="shared" si="40"/>
        <v>4</v>
      </c>
      <c r="G65" s="753">
        <f t="shared" si="1"/>
        <v>17871</v>
      </c>
    </row>
    <row r="66" spans="1:7" ht="12.75" customHeight="1" thickBot="1" x14ac:dyDescent="0.3">
      <c r="A66" s="709" t="s">
        <v>469</v>
      </c>
      <c r="B66" s="708" t="s">
        <v>360</v>
      </c>
      <c r="C66" s="753">
        <f>SUM(C67:C73)</f>
        <v>7521</v>
      </c>
      <c r="D66" s="753">
        <f t="shared" ref="D66:F66" si="41">SUM(D67:D73)</f>
        <v>8418</v>
      </c>
      <c r="E66" s="753">
        <f t="shared" si="41"/>
        <v>1239</v>
      </c>
      <c r="F66" s="753">
        <f t="shared" si="41"/>
        <v>4</v>
      </c>
      <c r="G66" s="753">
        <f t="shared" si="1"/>
        <v>17182</v>
      </c>
    </row>
    <row r="67" spans="1:7" s="646" customFormat="1" ht="12.75" customHeight="1" x14ac:dyDescent="0.25">
      <c r="A67" s="866">
        <v>84110</v>
      </c>
      <c r="B67" s="691" t="s">
        <v>361</v>
      </c>
      <c r="C67" s="867">
        <v>518</v>
      </c>
      <c r="D67" s="867">
        <v>716</v>
      </c>
      <c r="E67" s="867">
        <v>122</v>
      </c>
      <c r="F67" s="867">
        <v>0</v>
      </c>
      <c r="G67" s="867">
        <f t="shared" si="1"/>
        <v>1356</v>
      </c>
    </row>
    <row r="68" spans="1:7" ht="12.75" customHeight="1" x14ac:dyDescent="0.25">
      <c r="A68" s="866">
        <v>84111</v>
      </c>
      <c r="B68" s="691" t="s">
        <v>361</v>
      </c>
      <c r="C68" s="867">
        <v>264</v>
      </c>
      <c r="D68" s="867">
        <v>476</v>
      </c>
      <c r="E68" s="867">
        <v>10</v>
      </c>
      <c r="F68" s="867">
        <v>0</v>
      </c>
      <c r="G68" s="867">
        <f t="shared" si="1"/>
        <v>750</v>
      </c>
    </row>
    <row r="69" spans="1:7" ht="12.75" customHeight="1" x14ac:dyDescent="0.25">
      <c r="A69" s="866">
        <v>84112</v>
      </c>
      <c r="B69" s="691" t="s">
        <v>362</v>
      </c>
      <c r="C69" s="867">
        <v>684</v>
      </c>
      <c r="D69" s="867">
        <v>833</v>
      </c>
      <c r="E69" s="867">
        <v>85</v>
      </c>
      <c r="F69" s="867">
        <v>0</v>
      </c>
      <c r="G69" s="867">
        <f t="shared" ref="G69:G131" si="42">SUM(C69:F69)</f>
        <v>1602</v>
      </c>
    </row>
    <row r="70" spans="1:7" s="646" customFormat="1" ht="12.75" customHeight="1" x14ac:dyDescent="0.25">
      <c r="A70" s="866">
        <v>84113</v>
      </c>
      <c r="B70" s="691" t="s">
        <v>363</v>
      </c>
      <c r="C70" s="867">
        <v>332</v>
      </c>
      <c r="D70" s="867">
        <v>183</v>
      </c>
      <c r="E70" s="867">
        <v>39</v>
      </c>
      <c r="F70" s="867">
        <v>0</v>
      </c>
      <c r="G70" s="867">
        <f t="shared" si="42"/>
        <v>554</v>
      </c>
    </row>
    <row r="71" spans="1:7" ht="12.75" customHeight="1" x14ac:dyDescent="0.25">
      <c r="A71" s="866">
        <v>84114</v>
      </c>
      <c r="B71" s="691" t="s">
        <v>330</v>
      </c>
      <c r="C71" s="867">
        <v>3486</v>
      </c>
      <c r="D71" s="867">
        <v>3879</v>
      </c>
      <c r="E71" s="867">
        <v>626</v>
      </c>
      <c r="F71" s="867">
        <v>4</v>
      </c>
      <c r="G71" s="867">
        <f t="shared" si="42"/>
        <v>7995</v>
      </c>
    </row>
    <row r="72" spans="1:7" s="646" customFormat="1" ht="12.75" customHeight="1" x14ac:dyDescent="0.25">
      <c r="A72" s="866">
        <v>84115</v>
      </c>
      <c r="B72" s="691" t="s">
        <v>331</v>
      </c>
      <c r="C72" s="867">
        <v>2185</v>
      </c>
      <c r="D72" s="867">
        <v>2276</v>
      </c>
      <c r="E72" s="867">
        <v>351</v>
      </c>
      <c r="F72" s="867">
        <v>0</v>
      </c>
      <c r="G72" s="867">
        <f t="shared" si="42"/>
        <v>4812</v>
      </c>
    </row>
    <row r="73" spans="1:7" ht="12.75" customHeight="1" x14ac:dyDescent="0.25">
      <c r="A73" s="866">
        <v>84119</v>
      </c>
      <c r="B73" s="691" t="s">
        <v>364</v>
      </c>
      <c r="C73" s="867">
        <v>52</v>
      </c>
      <c r="D73" s="867">
        <v>55</v>
      </c>
      <c r="E73" s="867">
        <v>6</v>
      </c>
      <c r="F73" s="867">
        <v>0</v>
      </c>
      <c r="G73" s="867">
        <f t="shared" si="42"/>
        <v>113</v>
      </c>
    </row>
    <row r="74" spans="1:7" s="646" customFormat="1" ht="12.75" customHeight="1" x14ac:dyDescent="0.25">
      <c r="A74" s="866">
        <v>84120</v>
      </c>
      <c r="B74" s="691" t="s">
        <v>365</v>
      </c>
      <c r="C74" s="867">
        <v>364</v>
      </c>
      <c r="D74" s="867">
        <v>257</v>
      </c>
      <c r="E74" s="867">
        <v>45</v>
      </c>
      <c r="F74" s="867">
        <v>0</v>
      </c>
      <c r="G74" s="867">
        <f t="shared" si="42"/>
        <v>666</v>
      </c>
    </row>
    <row r="75" spans="1:7" s="646" customFormat="1" ht="12.75" customHeight="1" thickBot="1" x14ac:dyDescent="0.3">
      <c r="A75" s="866">
        <v>84130</v>
      </c>
      <c r="B75" s="691" t="s">
        <v>366</v>
      </c>
      <c r="C75" s="867">
        <v>11</v>
      </c>
      <c r="D75" s="867">
        <v>8</v>
      </c>
      <c r="E75" s="867">
        <v>4</v>
      </c>
      <c r="F75" s="867">
        <v>0</v>
      </c>
      <c r="G75" s="867">
        <f t="shared" si="42"/>
        <v>23</v>
      </c>
    </row>
    <row r="76" spans="1:7" s="646" customFormat="1" ht="12.75" customHeight="1" thickBot="1" x14ac:dyDescent="0.3">
      <c r="A76" s="709" t="s">
        <v>477</v>
      </c>
      <c r="B76" s="708" t="s">
        <v>367</v>
      </c>
      <c r="C76" s="753">
        <f>C77+C78+C82</f>
        <v>3692</v>
      </c>
      <c r="D76" s="753">
        <f t="shared" ref="D76:F76" si="43">D77+D78+D82</f>
        <v>1736</v>
      </c>
      <c r="E76" s="753">
        <f t="shared" si="43"/>
        <v>356</v>
      </c>
      <c r="F76" s="753">
        <f t="shared" si="43"/>
        <v>0</v>
      </c>
      <c r="G76" s="753">
        <f t="shared" si="42"/>
        <v>5784</v>
      </c>
    </row>
    <row r="77" spans="1:7" ht="12.75" customHeight="1" thickBot="1" x14ac:dyDescent="0.3">
      <c r="A77" s="866">
        <v>84210</v>
      </c>
      <c r="B77" s="691" t="s">
        <v>368</v>
      </c>
      <c r="C77" s="867">
        <v>7</v>
      </c>
      <c r="D77" s="867">
        <v>12</v>
      </c>
      <c r="E77" s="867">
        <v>1</v>
      </c>
      <c r="F77" s="867">
        <v>0</v>
      </c>
      <c r="G77" s="867">
        <f t="shared" si="42"/>
        <v>20</v>
      </c>
    </row>
    <row r="78" spans="1:7" ht="12.75" customHeight="1" thickBot="1" x14ac:dyDescent="0.3">
      <c r="A78" s="709" t="s">
        <v>479</v>
      </c>
      <c r="B78" s="708" t="s">
        <v>369</v>
      </c>
      <c r="C78" s="753">
        <f>SUM(C79:C81)</f>
        <v>194</v>
      </c>
      <c r="D78" s="753">
        <f t="shared" ref="D78:F78" si="44">SUM(D79:D81)</f>
        <v>656</v>
      </c>
      <c r="E78" s="753">
        <f t="shared" si="44"/>
        <v>7</v>
      </c>
      <c r="F78" s="753">
        <f t="shared" si="44"/>
        <v>0</v>
      </c>
      <c r="G78" s="753">
        <f t="shared" si="42"/>
        <v>857</v>
      </c>
    </row>
    <row r="79" spans="1:7" ht="12.75" customHeight="1" x14ac:dyDescent="0.25">
      <c r="A79" s="866">
        <v>84231</v>
      </c>
      <c r="B79" s="691" t="s">
        <v>370</v>
      </c>
      <c r="C79" s="867">
        <v>51</v>
      </c>
      <c r="D79" s="867">
        <v>34</v>
      </c>
      <c r="E79" s="867">
        <v>0</v>
      </c>
      <c r="F79" s="867">
        <v>0</v>
      </c>
      <c r="G79" s="867">
        <f t="shared" si="42"/>
        <v>85</v>
      </c>
    </row>
    <row r="80" spans="1:7" s="644" customFormat="1" ht="12.75" customHeight="1" x14ac:dyDescent="0.25">
      <c r="A80" s="866">
        <v>84232</v>
      </c>
      <c r="B80" s="691" t="s">
        <v>371</v>
      </c>
      <c r="C80" s="867">
        <v>142</v>
      </c>
      <c r="D80" s="867">
        <v>612</v>
      </c>
      <c r="E80" s="867">
        <v>7</v>
      </c>
      <c r="F80" s="867">
        <v>0</v>
      </c>
      <c r="G80" s="867">
        <f t="shared" si="42"/>
        <v>761</v>
      </c>
    </row>
    <row r="81" spans="1:7" ht="12.75" customHeight="1" thickBot="1" x14ac:dyDescent="0.3">
      <c r="A81" s="866">
        <v>84239</v>
      </c>
      <c r="B81" s="691" t="s">
        <v>838</v>
      </c>
      <c r="C81" s="867">
        <v>1</v>
      </c>
      <c r="D81" s="867">
        <v>10</v>
      </c>
      <c r="E81" s="867">
        <v>0</v>
      </c>
      <c r="F81" s="867">
        <v>0</v>
      </c>
      <c r="G81" s="867">
        <f t="shared" si="42"/>
        <v>11</v>
      </c>
    </row>
    <row r="82" spans="1:7" ht="12.75" customHeight="1" thickBot="1" x14ac:dyDescent="0.3">
      <c r="A82" s="709" t="s">
        <v>482</v>
      </c>
      <c r="B82" s="708" t="s">
        <v>372</v>
      </c>
      <c r="C82" s="753">
        <f>SUM(C83:C87)</f>
        <v>3491</v>
      </c>
      <c r="D82" s="753">
        <f t="shared" ref="D82:F82" si="45">SUM(D83:D87)</f>
        <v>1068</v>
      </c>
      <c r="E82" s="753">
        <f t="shared" si="45"/>
        <v>348</v>
      </c>
      <c r="F82" s="753">
        <f t="shared" si="45"/>
        <v>0</v>
      </c>
      <c r="G82" s="753">
        <f t="shared" si="42"/>
        <v>4907</v>
      </c>
    </row>
    <row r="83" spans="1:7" ht="12.75" customHeight="1" x14ac:dyDescent="0.25">
      <c r="A83" s="866">
        <v>84240</v>
      </c>
      <c r="B83" s="691" t="s">
        <v>372</v>
      </c>
      <c r="C83" s="867">
        <v>155</v>
      </c>
      <c r="D83" s="867">
        <v>226</v>
      </c>
      <c r="E83" s="867">
        <v>47</v>
      </c>
      <c r="F83" s="867">
        <v>0</v>
      </c>
      <c r="G83" s="867">
        <f t="shared" si="42"/>
        <v>428</v>
      </c>
    </row>
    <row r="84" spans="1:7" ht="12.75" customHeight="1" x14ac:dyDescent="0.25">
      <c r="A84" s="866">
        <v>84241</v>
      </c>
      <c r="B84" s="691" t="s">
        <v>373</v>
      </c>
      <c r="C84" s="867">
        <v>281</v>
      </c>
      <c r="D84" s="867">
        <v>587</v>
      </c>
      <c r="E84" s="867">
        <v>0</v>
      </c>
      <c r="F84" s="867">
        <v>0</v>
      </c>
      <c r="G84" s="867">
        <f t="shared" si="42"/>
        <v>868</v>
      </c>
    </row>
    <row r="85" spans="1:7" ht="12.75" customHeight="1" x14ac:dyDescent="0.25">
      <c r="A85" s="866">
        <v>84242</v>
      </c>
      <c r="B85" s="691" t="s">
        <v>374</v>
      </c>
      <c r="C85" s="867">
        <v>2962</v>
      </c>
      <c r="D85" s="867">
        <v>198</v>
      </c>
      <c r="E85" s="867">
        <v>276</v>
      </c>
      <c r="F85" s="867">
        <v>0</v>
      </c>
      <c r="G85" s="867">
        <f t="shared" si="42"/>
        <v>3436</v>
      </c>
    </row>
    <row r="86" spans="1:7" s="646" customFormat="1" ht="12.75" customHeight="1" x14ac:dyDescent="0.25">
      <c r="A86" s="866">
        <v>84249</v>
      </c>
      <c r="B86" s="691" t="s">
        <v>375</v>
      </c>
      <c r="C86" s="867">
        <v>2</v>
      </c>
      <c r="D86" s="867">
        <v>1</v>
      </c>
      <c r="E86" s="867">
        <v>0</v>
      </c>
      <c r="F86" s="867">
        <v>0</v>
      </c>
      <c r="G86" s="867">
        <f t="shared" si="42"/>
        <v>3</v>
      </c>
    </row>
    <row r="87" spans="1:7" ht="12.75" customHeight="1" thickBot="1" x14ac:dyDescent="0.3">
      <c r="A87" s="866">
        <v>84250</v>
      </c>
      <c r="B87" s="691" t="s">
        <v>376</v>
      </c>
      <c r="C87" s="867">
        <v>91</v>
      </c>
      <c r="D87" s="867">
        <v>56</v>
      </c>
      <c r="E87" s="867">
        <v>25</v>
      </c>
      <c r="F87" s="867">
        <v>0</v>
      </c>
      <c r="G87" s="867">
        <f t="shared" si="42"/>
        <v>172</v>
      </c>
    </row>
    <row r="88" spans="1:7" ht="12.75" customHeight="1" thickBot="1" x14ac:dyDescent="0.3">
      <c r="A88" s="709" t="s">
        <v>890</v>
      </c>
      <c r="B88" s="708" t="s">
        <v>879</v>
      </c>
      <c r="C88" s="753">
        <f>C89</f>
        <v>50</v>
      </c>
      <c r="D88" s="753">
        <f t="shared" ref="D88:F88" si="46">D89</f>
        <v>91</v>
      </c>
      <c r="E88" s="753">
        <f t="shared" si="46"/>
        <v>15</v>
      </c>
      <c r="F88" s="753">
        <f t="shared" si="46"/>
        <v>0</v>
      </c>
      <c r="G88" s="753">
        <f t="shared" si="42"/>
        <v>156</v>
      </c>
    </row>
    <row r="89" spans="1:7" s="646" customFormat="1" ht="12.75" customHeight="1" thickBot="1" x14ac:dyDescent="0.3">
      <c r="A89" s="866">
        <v>84301</v>
      </c>
      <c r="B89" s="691" t="s">
        <v>377</v>
      </c>
      <c r="C89" s="867">
        <v>50</v>
      </c>
      <c r="D89" s="867">
        <v>91</v>
      </c>
      <c r="E89" s="867">
        <v>15</v>
      </c>
      <c r="F89" s="867">
        <v>0</v>
      </c>
      <c r="G89" s="867">
        <f t="shared" si="42"/>
        <v>156</v>
      </c>
    </row>
    <row r="90" spans="1:7" ht="12.75" customHeight="1" thickBot="1" x14ac:dyDescent="0.3">
      <c r="A90" s="709">
        <v>85</v>
      </c>
      <c r="B90" s="708" t="s">
        <v>378</v>
      </c>
      <c r="C90" s="753">
        <f>C91+C99+C108+C123+C128+C134</f>
        <v>3614</v>
      </c>
      <c r="D90" s="753">
        <f t="shared" ref="D90:F90" si="47">D91+D99+D108+D123+D128+D134</f>
        <v>4321</v>
      </c>
      <c r="E90" s="753">
        <f t="shared" si="47"/>
        <v>100</v>
      </c>
      <c r="F90" s="753">
        <f t="shared" si="47"/>
        <v>2</v>
      </c>
      <c r="G90" s="753">
        <f t="shared" si="42"/>
        <v>8037</v>
      </c>
    </row>
    <row r="91" spans="1:7" ht="12.75" customHeight="1" thickBot="1" x14ac:dyDescent="0.3">
      <c r="A91" s="709" t="s">
        <v>487</v>
      </c>
      <c r="B91" s="708" t="s">
        <v>379</v>
      </c>
      <c r="C91" s="753">
        <f>SUM(C92:C98)</f>
        <v>438</v>
      </c>
      <c r="D91" s="753">
        <f t="shared" ref="D91:F91" si="48">SUM(D92:D98)</f>
        <v>457</v>
      </c>
      <c r="E91" s="753">
        <f t="shared" si="48"/>
        <v>19</v>
      </c>
      <c r="F91" s="753">
        <f t="shared" si="48"/>
        <v>0</v>
      </c>
      <c r="G91" s="753">
        <f t="shared" si="42"/>
        <v>914</v>
      </c>
    </row>
    <row r="92" spans="1:7" s="646" customFormat="1" ht="12.75" customHeight="1" x14ac:dyDescent="0.25">
      <c r="A92" s="866">
        <v>85101</v>
      </c>
      <c r="B92" s="691" t="s">
        <v>380</v>
      </c>
      <c r="C92" s="867">
        <v>215</v>
      </c>
      <c r="D92" s="867">
        <v>246</v>
      </c>
      <c r="E92" s="867">
        <v>11</v>
      </c>
      <c r="F92" s="867">
        <v>0</v>
      </c>
      <c r="G92" s="867">
        <f t="shared" si="42"/>
        <v>472</v>
      </c>
    </row>
    <row r="93" spans="1:7" ht="12.75" customHeight="1" x14ac:dyDescent="0.25">
      <c r="A93" s="866">
        <v>85102</v>
      </c>
      <c r="B93" s="691" t="s">
        <v>381</v>
      </c>
      <c r="C93" s="867">
        <v>1</v>
      </c>
      <c r="D93" s="867">
        <v>0</v>
      </c>
      <c r="E93" s="867">
        <v>0</v>
      </c>
      <c r="F93" s="867">
        <v>0</v>
      </c>
      <c r="G93" s="867">
        <f t="shared" si="42"/>
        <v>1</v>
      </c>
    </row>
    <row r="94" spans="1:7" ht="12.75" customHeight="1" x14ac:dyDescent="0.25">
      <c r="A94" s="866">
        <v>85103</v>
      </c>
      <c r="B94" s="691" t="s">
        <v>382</v>
      </c>
      <c r="C94" s="867">
        <v>58</v>
      </c>
      <c r="D94" s="867">
        <v>56</v>
      </c>
      <c r="E94" s="867">
        <v>4</v>
      </c>
      <c r="F94" s="867">
        <v>0</v>
      </c>
      <c r="G94" s="867">
        <f t="shared" si="42"/>
        <v>118</v>
      </c>
    </row>
    <row r="95" spans="1:7" ht="12.75" customHeight="1" x14ac:dyDescent="0.25">
      <c r="A95" s="866">
        <v>85104</v>
      </c>
      <c r="B95" s="691" t="s">
        <v>383</v>
      </c>
      <c r="C95" s="867">
        <v>144</v>
      </c>
      <c r="D95" s="867">
        <v>133</v>
      </c>
      <c r="E95" s="867">
        <v>3</v>
      </c>
      <c r="F95" s="867">
        <v>0</v>
      </c>
      <c r="G95" s="867">
        <f t="shared" si="42"/>
        <v>280</v>
      </c>
    </row>
    <row r="96" spans="1:7" ht="12.75" customHeight="1" x14ac:dyDescent="0.25">
      <c r="A96" s="866">
        <v>85105</v>
      </c>
      <c r="B96" s="691" t="s">
        <v>384</v>
      </c>
      <c r="C96" s="867">
        <v>1</v>
      </c>
      <c r="D96" s="867">
        <v>1</v>
      </c>
      <c r="E96" s="867">
        <v>0</v>
      </c>
      <c r="F96" s="867">
        <v>0</v>
      </c>
      <c r="G96" s="867">
        <f t="shared" si="42"/>
        <v>2</v>
      </c>
    </row>
    <row r="97" spans="1:9" s="646" customFormat="1" ht="12.75" customHeight="1" x14ac:dyDescent="0.25">
      <c r="A97" s="866">
        <v>85106</v>
      </c>
      <c r="B97" s="691" t="s">
        <v>385</v>
      </c>
      <c r="C97" s="867">
        <v>15</v>
      </c>
      <c r="D97" s="867">
        <v>16</v>
      </c>
      <c r="E97" s="867">
        <v>1</v>
      </c>
      <c r="F97" s="867">
        <v>0</v>
      </c>
      <c r="G97" s="867">
        <f t="shared" si="42"/>
        <v>32</v>
      </c>
    </row>
    <row r="98" spans="1:9" ht="12.75" customHeight="1" thickBot="1" x14ac:dyDescent="0.3">
      <c r="A98" s="866">
        <v>85114</v>
      </c>
      <c r="B98" s="691" t="s">
        <v>386</v>
      </c>
      <c r="C98" s="867">
        <v>4</v>
      </c>
      <c r="D98" s="867">
        <v>5</v>
      </c>
      <c r="E98" s="867">
        <v>0</v>
      </c>
      <c r="F98" s="867">
        <v>0</v>
      </c>
      <c r="G98" s="867">
        <f t="shared" si="42"/>
        <v>9</v>
      </c>
    </row>
    <row r="99" spans="1:9" ht="12.75" customHeight="1" thickBot="1" x14ac:dyDescent="0.3">
      <c r="A99" s="709" t="s">
        <v>492</v>
      </c>
      <c r="B99" s="708" t="s">
        <v>387</v>
      </c>
      <c r="C99" s="753">
        <f>SUM(C100:C107)</f>
        <v>1078</v>
      </c>
      <c r="D99" s="753">
        <f t="shared" ref="D99:F99" si="49">SUM(D100:D107)</f>
        <v>1186</v>
      </c>
      <c r="E99" s="753">
        <f t="shared" si="49"/>
        <v>19</v>
      </c>
      <c r="F99" s="753">
        <f t="shared" si="49"/>
        <v>1</v>
      </c>
      <c r="G99" s="753">
        <f t="shared" si="42"/>
        <v>2284</v>
      </c>
    </row>
    <row r="100" spans="1:9" s="646" customFormat="1" ht="12.75" customHeight="1" x14ac:dyDescent="0.25">
      <c r="A100" s="866">
        <v>85201</v>
      </c>
      <c r="B100" s="691" t="s">
        <v>388</v>
      </c>
      <c r="C100" s="867">
        <v>129</v>
      </c>
      <c r="D100" s="867">
        <v>160</v>
      </c>
      <c r="E100" s="867">
        <v>4</v>
      </c>
      <c r="F100" s="867">
        <v>0</v>
      </c>
      <c r="G100" s="867">
        <f t="shared" si="42"/>
        <v>293</v>
      </c>
      <c r="I100" s="638"/>
    </row>
    <row r="101" spans="1:9" s="646" customFormat="1" ht="12.75" customHeight="1" x14ac:dyDescent="0.25">
      <c r="A101" s="866">
        <v>85202</v>
      </c>
      <c r="B101" s="691" t="s">
        <v>389</v>
      </c>
      <c r="C101" s="867">
        <v>6</v>
      </c>
      <c r="D101" s="867">
        <v>6</v>
      </c>
      <c r="E101" s="867">
        <v>0</v>
      </c>
      <c r="F101" s="867">
        <v>0</v>
      </c>
      <c r="G101" s="867">
        <f t="shared" si="42"/>
        <v>12</v>
      </c>
    </row>
    <row r="102" spans="1:9" ht="12.75" customHeight="1" x14ac:dyDescent="0.25">
      <c r="A102" s="866">
        <v>85203</v>
      </c>
      <c r="B102" s="691" t="s">
        <v>390</v>
      </c>
      <c r="C102" s="867">
        <v>291</v>
      </c>
      <c r="D102" s="867">
        <v>419</v>
      </c>
      <c r="E102" s="867">
        <v>8</v>
      </c>
      <c r="F102" s="867">
        <v>1</v>
      </c>
      <c r="G102" s="867">
        <f t="shared" si="42"/>
        <v>719</v>
      </c>
      <c r="I102" s="646"/>
    </row>
    <row r="103" spans="1:9" ht="12.75" customHeight="1" x14ac:dyDescent="0.25">
      <c r="A103" s="866">
        <v>85204</v>
      </c>
      <c r="B103" s="691" t="s">
        <v>391</v>
      </c>
      <c r="C103" s="867">
        <v>505</v>
      </c>
      <c r="D103" s="867">
        <v>450</v>
      </c>
      <c r="E103" s="867">
        <v>6</v>
      </c>
      <c r="F103" s="867">
        <v>0</v>
      </c>
      <c r="G103" s="867">
        <f t="shared" si="42"/>
        <v>961</v>
      </c>
    </row>
    <row r="104" spans="1:9" ht="12.75" customHeight="1" x14ac:dyDescent="0.25">
      <c r="A104" s="866">
        <v>85205</v>
      </c>
      <c r="B104" s="691" t="s">
        <v>392</v>
      </c>
      <c r="C104" s="867">
        <v>42</v>
      </c>
      <c r="D104" s="867">
        <v>59</v>
      </c>
      <c r="E104" s="867">
        <v>0</v>
      </c>
      <c r="F104" s="867">
        <v>0</v>
      </c>
      <c r="G104" s="867">
        <f t="shared" si="42"/>
        <v>101</v>
      </c>
    </row>
    <row r="105" spans="1:9" ht="12.75" customHeight="1" x14ac:dyDescent="0.25">
      <c r="A105" s="866">
        <v>85206</v>
      </c>
      <c r="B105" s="691" t="s">
        <v>393</v>
      </c>
      <c r="C105" s="867">
        <v>101</v>
      </c>
      <c r="D105" s="867">
        <v>91</v>
      </c>
      <c r="E105" s="867">
        <v>1</v>
      </c>
      <c r="F105" s="867">
        <v>0</v>
      </c>
      <c r="G105" s="867">
        <f t="shared" si="42"/>
        <v>193</v>
      </c>
    </row>
    <row r="106" spans="1:9" ht="12.75" customHeight="1" x14ac:dyDescent="0.25">
      <c r="A106" s="866">
        <v>85207</v>
      </c>
      <c r="B106" s="691" t="s">
        <v>394</v>
      </c>
      <c r="C106" s="867">
        <v>3</v>
      </c>
      <c r="D106" s="867">
        <v>1</v>
      </c>
      <c r="E106" s="867">
        <v>0</v>
      </c>
      <c r="F106" s="867">
        <v>0</v>
      </c>
      <c r="G106" s="867">
        <f t="shared" si="42"/>
        <v>4</v>
      </c>
    </row>
    <row r="107" spans="1:9" ht="12.75" customHeight="1" thickBot="1" x14ac:dyDescent="0.3">
      <c r="A107" s="866">
        <v>85209</v>
      </c>
      <c r="B107" s="691" t="s">
        <v>395</v>
      </c>
      <c r="C107" s="867">
        <v>1</v>
      </c>
      <c r="D107" s="867">
        <v>0</v>
      </c>
      <c r="E107" s="867">
        <v>0</v>
      </c>
      <c r="F107" s="867">
        <v>0</v>
      </c>
      <c r="G107" s="867">
        <f t="shared" si="42"/>
        <v>1</v>
      </c>
    </row>
    <row r="108" spans="1:9" ht="13.8" thickBot="1" x14ac:dyDescent="0.3">
      <c r="A108" s="709" t="s">
        <v>500</v>
      </c>
      <c r="B108" s="708" t="s">
        <v>396</v>
      </c>
      <c r="C108" s="753">
        <f>SUM(C109:C122)</f>
        <v>1755</v>
      </c>
      <c r="D108" s="753">
        <f t="shared" ref="D108:F108" si="50">SUM(D109:D122)</f>
        <v>2325</v>
      </c>
      <c r="E108" s="753">
        <f t="shared" si="50"/>
        <v>54</v>
      </c>
      <c r="F108" s="753">
        <f t="shared" si="50"/>
        <v>1</v>
      </c>
      <c r="G108" s="753">
        <f t="shared" si="42"/>
        <v>4135</v>
      </c>
    </row>
    <row r="109" spans="1:9" s="646" customFormat="1" ht="13.5" customHeight="1" x14ac:dyDescent="0.25">
      <c r="A109" s="866">
        <v>85310</v>
      </c>
      <c r="B109" s="691" t="s">
        <v>905</v>
      </c>
      <c r="C109" s="867">
        <v>1</v>
      </c>
      <c r="D109" s="867">
        <v>6</v>
      </c>
      <c r="E109" s="867">
        <v>1</v>
      </c>
      <c r="F109" s="867">
        <v>0</v>
      </c>
      <c r="G109" s="867">
        <f t="shared" si="42"/>
        <v>8</v>
      </c>
      <c r="I109" s="638"/>
    </row>
    <row r="110" spans="1:9" s="646" customFormat="1" ht="13.2" x14ac:dyDescent="0.25">
      <c r="A110" s="866">
        <v>85311</v>
      </c>
      <c r="B110" s="691" t="s">
        <v>397</v>
      </c>
      <c r="C110" s="867">
        <v>381</v>
      </c>
      <c r="D110" s="867">
        <v>610</v>
      </c>
      <c r="E110" s="867">
        <v>15</v>
      </c>
      <c r="F110" s="867">
        <v>0</v>
      </c>
      <c r="G110" s="867">
        <f t="shared" si="42"/>
        <v>1006</v>
      </c>
    </row>
    <row r="111" spans="1:9" ht="13.2" x14ac:dyDescent="0.25">
      <c r="A111" s="866">
        <v>85312</v>
      </c>
      <c r="B111" s="691" t="s">
        <v>398</v>
      </c>
      <c r="C111" s="867">
        <v>39</v>
      </c>
      <c r="D111" s="867">
        <v>38</v>
      </c>
      <c r="E111" s="867">
        <v>2</v>
      </c>
      <c r="F111" s="867">
        <v>0</v>
      </c>
      <c r="G111" s="867">
        <f t="shared" si="42"/>
        <v>79</v>
      </c>
      <c r="I111" s="646"/>
    </row>
    <row r="112" spans="1:9" s="648" customFormat="1" ht="12.75" customHeight="1" x14ac:dyDescent="0.25">
      <c r="A112" s="866">
        <v>85313</v>
      </c>
      <c r="B112" s="691" t="s">
        <v>399</v>
      </c>
      <c r="C112" s="867">
        <v>22</v>
      </c>
      <c r="D112" s="867">
        <v>31</v>
      </c>
      <c r="E112" s="867">
        <v>1</v>
      </c>
      <c r="F112" s="867">
        <v>0</v>
      </c>
      <c r="G112" s="867">
        <f t="shared" si="42"/>
        <v>54</v>
      </c>
      <c r="I112" s="638"/>
    </row>
    <row r="113" spans="1:9" ht="13.2" x14ac:dyDescent="0.25">
      <c r="A113" s="866">
        <v>85314</v>
      </c>
      <c r="B113" s="691" t="s">
        <v>400</v>
      </c>
      <c r="C113" s="867">
        <v>423</v>
      </c>
      <c r="D113" s="867">
        <v>442</v>
      </c>
      <c r="E113" s="867">
        <v>8</v>
      </c>
      <c r="F113" s="867">
        <v>1</v>
      </c>
      <c r="G113" s="867">
        <f t="shared" si="42"/>
        <v>874</v>
      </c>
      <c r="I113" s="648"/>
    </row>
    <row r="114" spans="1:9" ht="13.2" x14ac:dyDescent="0.25">
      <c r="A114" s="866">
        <v>85319</v>
      </c>
      <c r="B114" s="691" t="s">
        <v>401</v>
      </c>
      <c r="C114" s="867">
        <v>2</v>
      </c>
      <c r="D114" s="867">
        <v>1</v>
      </c>
      <c r="E114" s="867">
        <v>0</v>
      </c>
      <c r="F114" s="867">
        <v>0</v>
      </c>
      <c r="G114" s="867">
        <f t="shared" si="42"/>
        <v>3</v>
      </c>
    </row>
    <row r="115" spans="1:9" ht="13.2" x14ac:dyDescent="0.25">
      <c r="A115" s="866">
        <v>85320</v>
      </c>
      <c r="B115" s="691" t="s">
        <v>906</v>
      </c>
      <c r="C115" s="867">
        <v>7</v>
      </c>
      <c r="D115" s="867">
        <v>20</v>
      </c>
      <c r="E115" s="867">
        <v>3</v>
      </c>
      <c r="F115" s="867">
        <v>0</v>
      </c>
      <c r="G115" s="867">
        <f t="shared" si="42"/>
        <v>30</v>
      </c>
    </row>
    <row r="116" spans="1:9" ht="13.2" x14ac:dyDescent="0.25">
      <c r="A116" s="866">
        <v>85321</v>
      </c>
      <c r="B116" s="691" t="s">
        <v>402</v>
      </c>
      <c r="C116" s="867">
        <v>101</v>
      </c>
      <c r="D116" s="867">
        <v>164</v>
      </c>
      <c r="E116" s="867">
        <v>7</v>
      </c>
      <c r="F116" s="867">
        <v>0</v>
      </c>
      <c r="G116" s="867">
        <f t="shared" si="42"/>
        <v>272</v>
      </c>
    </row>
    <row r="117" spans="1:9" ht="13.2" x14ac:dyDescent="0.25">
      <c r="A117" s="866">
        <v>85322</v>
      </c>
      <c r="B117" s="691" t="s">
        <v>403</v>
      </c>
      <c r="C117" s="867">
        <v>56</v>
      </c>
      <c r="D117" s="867">
        <v>74</v>
      </c>
      <c r="E117" s="867">
        <v>0</v>
      </c>
      <c r="F117" s="867">
        <v>0</v>
      </c>
      <c r="G117" s="867">
        <f t="shared" si="42"/>
        <v>130</v>
      </c>
    </row>
    <row r="118" spans="1:9" ht="13.2" x14ac:dyDescent="0.25">
      <c r="A118" s="866">
        <v>85323</v>
      </c>
      <c r="B118" s="691" t="s">
        <v>404</v>
      </c>
      <c r="C118" s="867">
        <v>45</v>
      </c>
      <c r="D118" s="867">
        <v>83</v>
      </c>
      <c r="E118" s="867">
        <v>0</v>
      </c>
      <c r="F118" s="867">
        <v>0</v>
      </c>
      <c r="G118" s="867">
        <f t="shared" si="42"/>
        <v>128</v>
      </c>
    </row>
    <row r="119" spans="1:9" s="646" customFormat="1" ht="13.2" x14ac:dyDescent="0.25">
      <c r="A119" s="866">
        <v>85324</v>
      </c>
      <c r="B119" s="691" t="s">
        <v>405</v>
      </c>
      <c r="C119" s="867">
        <v>423</v>
      </c>
      <c r="D119" s="867">
        <v>545</v>
      </c>
      <c r="E119" s="867">
        <v>13</v>
      </c>
      <c r="F119" s="867">
        <v>0</v>
      </c>
      <c r="G119" s="867">
        <f t="shared" si="42"/>
        <v>981</v>
      </c>
      <c r="I119" s="638"/>
    </row>
    <row r="120" spans="1:9" ht="13.2" x14ac:dyDescent="0.25">
      <c r="A120" s="866">
        <v>85325</v>
      </c>
      <c r="B120" s="691" t="s">
        <v>406</v>
      </c>
      <c r="C120" s="867">
        <v>97</v>
      </c>
      <c r="D120" s="867">
        <v>133</v>
      </c>
      <c r="E120" s="867">
        <v>2</v>
      </c>
      <c r="F120" s="867">
        <v>0</v>
      </c>
      <c r="G120" s="867">
        <f t="shared" si="42"/>
        <v>232</v>
      </c>
      <c r="I120" s="646"/>
    </row>
    <row r="121" spans="1:9" ht="13.2" x14ac:dyDescent="0.25">
      <c r="A121" s="866">
        <v>85326</v>
      </c>
      <c r="B121" s="691" t="s">
        <v>407</v>
      </c>
      <c r="C121" s="867">
        <v>150</v>
      </c>
      <c r="D121" s="867">
        <v>167</v>
      </c>
      <c r="E121" s="867">
        <v>2</v>
      </c>
      <c r="F121" s="867">
        <v>0</v>
      </c>
      <c r="G121" s="867">
        <f t="shared" si="42"/>
        <v>319</v>
      </c>
    </row>
    <row r="122" spans="1:9" ht="13.8" thickBot="1" x14ac:dyDescent="0.3">
      <c r="A122" s="866">
        <v>85329</v>
      </c>
      <c r="B122" s="691" t="s">
        <v>408</v>
      </c>
      <c r="C122" s="867">
        <v>8</v>
      </c>
      <c r="D122" s="867">
        <v>11</v>
      </c>
      <c r="E122" s="867">
        <v>0</v>
      </c>
      <c r="F122" s="867">
        <v>0</v>
      </c>
      <c r="G122" s="867">
        <f t="shared" si="42"/>
        <v>19</v>
      </c>
    </row>
    <row r="123" spans="1:9" ht="13.8" thickBot="1" x14ac:dyDescent="0.3">
      <c r="A123" s="709" t="s">
        <v>512</v>
      </c>
      <c r="B123" s="708" t="s">
        <v>409</v>
      </c>
      <c r="C123" s="753">
        <f>SUM(C124:C127)</f>
        <v>184</v>
      </c>
      <c r="D123" s="753">
        <f t="shared" ref="D123:F123" si="51">SUM(D124:D127)</f>
        <v>163</v>
      </c>
      <c r="E123" s="753">
        <f t="shared" si="51"/>
        <v>2</v>
      </c>
      <c r="F123" s="753">
        <f t="shared" si="51"/>
        <v>0</v>
      </c>
      <c r="G123" s="753">
        <f t="shared" si="42"/>
        <v>349</v>
      </c>
    </row>
    <row r="124" spans="1:9" ht="13.2" x14ac:dyDescent="0.25">
      <c r="A124" s="866">
        <v>85410</v>
      </c>
      <c r="B124" s="691" t="s">
        <v>410</v>
      </c>
      <c r="C124" s="867">
        <v>0</v>
      </c>
      <c r="D124" s="867">
        <v>1</v>
      </c>
      <c r="E124" s="867">
        <v>0</v>
      </c>
      <c r="F124" s="867">
        <v>0</v>
      </c>
      <c r="G124" s="867">
        <f t="shared" si="42"/>
        <v>1</v>
      </c>
    </row>
    <row r="125" spans="1:9" ht="13.2" x14ac:dyDescent="0.25">
      <c r="A125" s="866">
        <v>85421</v>
      </c>
      <c r="B125" s="691" t="s">
        <v>411</v>
      </c>
      <c r="C125" s="867">
        <v>54</v>
      </c>
      <c r="D125" s="867">
        <v>66</v>
      </c>
      <c r="E125" s="867">
        <v>0</v>
      </c>
      <c r="F125" s="867">
        <v>0</v>
      </c>
      <c r="G125" s="867">
        <f t="shared" si="42"/>
        <v>120</v>
      </c>
    </row>
    <row r="126" spans="1:9" ht="13.2" x14ac:dyDescent="0.25">
      <c r="A126" s="866">
        <v>85422</v>
      </c>
      <c r="B126" s="691" t="s">
        <v>412</v>
      </c>
      <c r="C126" s="867">
        <v>100</v>
      </c>
      <c r="D126" s="867">
        <v>65</v>
      </c>
      <c r="E126" s="867">
        <v>1</v>
      </c>
      <c r="F126" s="867">
        <v>0</v>
      </c>
      <c r="G126" s="867">
        <f t="shared" si="42"/>
        <v>166</v>
      </c>
    </row>
    <row r="127" spans="1:9" ht="13.8" thickBot="1" x14ac:dyDescent="0.3">
      <c r="A127" s="866">
        <v>85429</v>
      </c>
      <c r="B127" s="691" t="s">
        <v>413</v>
      </c>
      <c r="C127" s="867">
        <v>30</v>
      </c>
      <c r="D127" s="867">
        <v>31</v>
      </c>
      <c r="E127" s="867">
        <v>1</v>
      </c>
      <c r="F127" s="867">
        <v>0</v>
      </c>
      <c r="G127" s="867">
        <f t="shared" si="42"/>
        <v>62</v>
      </c>
    </row>
    <row r="128" spans="1:9" ht="13.8" thickBot="1" x14ac:dyDescent="0.3">
      <c r="A128" s="709" t="s">
        <v>517</v>
      </c>
      <c r="B128" s="708" t="s">
        <v>414</v>
      </c>
      <c r="C128" s="753">
        <f>SUM(C129:C133)</f>
        <v>112</v>
      </c>
      <c r="D128" s="753">
        <f t="shared" ref="D128:F128" si="52">SUM(D129:D133)</f>
        <v>145</v>
      </c>
      <c r="E128" s="753">
        <f t="shared" si="52"/>
        <v>6</v>
      </c>
      <c r="F128" s="753">
        <f t="shared" si="52"/>
        <v>0</v>
      </c>
      <c r="G128" s="753">
        <f t="shared" si="42"/>
        <v>263</v>
      </c>
    </row>
    <row r="129" spans="1:9" ht="13.2" x14ac:dyDescent="0.25">
      <c r="A129" s="866">
        <v>85510</v>
      </c>
      <c r="B129" s="691" t="s">
        <v>907</v>
      </c>
      <c r="C129" s="867">
        <v>1</v>
      </c>
      <c r="D129" s="867">
        <v>0</v>
      </c>
      <c r="E129" s="867">
        <v>0</v>
      </c>
      <c r="F129" s="867">
        <v>0</v>
      </c>
      <c r="G129" s="867">
        <f t="shared" si="42"/>
        <v>1</v>
      </c>
    </row>
    <row r="130" spans="1:9" ht="13.2" x14ac:dyDescent="0.25">
      <c r="A130" s="866">
        <v>85520</v>
      </c>
      <c r="B130" s="691" t="s">
        <v>415</v>
      </c>
      <c r="C130" s="867">
        <v>50</v>
      </c>
      <c r="D130" s="867">
        <v>49</v>
      </c>
      <c r="E130" s="867">
        <v>3</v>
      </c>
      <c r="F130" s="867">
        <v>0</v>
      </c>
      <c r="G130" s="867">
        <f t="shared" si="42"/>
        <v>102</v>
      </c>
    </row>
    <row r="131" spans="1:9" ht="13.5" customHeight="1" x14ac:dyDescent="0.25">
      <c r="A131" s="866">
        <v>85591</v>
      </c>
      <c r="B131" s="691" t="s">
        <v>416</v>
      </c>
      <c r="C131" s="867">
        <v>19</v>
      </c>
      <c r="D131" s="867">
        <v>50</v>
      </c>
      <c r="E131" s="867">
        <v>1</v>
      </c>
      <c r="F131" s="867">
        <v>0</v>
      </c>
      <c r="G131" s="867">
        <f t="shared" si="42"/>
        <v>70</v>
      </c>
    </row>
    <row r="132" spans="1:9" s="646" customFormat="1" ht="13.2" x14ac:dyDescent="0.25">
      <c r="A132" s="866">
        <v>85592</v>
      </c>
      <c r="B132" s="691" t="s">
        <v>417</v>
      </c>
      <c r="C132" s="867">
        <v>7</v>
      </c>
      <c r="D132" s="867">
        <v>5</v>
      </c>
      <c r="E132" s="867">
        <v>1</v>
      </c>
      <c r="F132" s="867">
        <v>0</v>
      </c>
      <c r="G132" s="867">
        <f t="shared" ref="G132:G165" si="53">SUM(C132:F132)</f>
        <v>13</v>
      </c>
      <c r="I132" s="638"/>
    </row>
    <row r="133" spans="1:9" ht="13.8" thickBot="1" x14ac:dyDescent="0.3">
      <c r="A133" s="866">
        <v>85599</v>
      </c>
      <c r="B133" s="691" t="s">
        <v>418</v>
      </c>
      <c r="C133" s="867">
        <v>35</v>
      </c>
      <c r="D133" s="867">
        <v>41</v>
      </c>
      <c r="E133" s="867">
        <v>1</v>
      </c>
      <c r="F133" s="867">
        <v>0</v>
      </c>
      <c r="G133" s="867">
        <f t="shared" si="53"/>
        <v>77</v>
      </c>
      <c r="I133" s="646"/>
    </row>
    <row r="134" spans="1:9" ht="13.8" thickBot="1" x14ac:dyDescent="0.3">
      <c r="A134" s="709" t="s">
        <v>522</v>
      </c>
      <c r="B134" s="708" t="s">
        <v>419</v>
      </c>
      <c r="C134" s="753">
        <f>SUM(C135:C136)</f>
        <v>47</v>
      </c>
      <c r="D134" s="753">
        <f t="shared" ref="D134:F134" si="54">SUM(D135:D136)</f>
        <v>45</v>
      </c>
      <c r="E134" s="753">
        <f t="shared" si="54"/>
        <v>0</v>
      </c>
      <c r="F134" s="753">
        <f t="shared" si="54"/>
        <v>0</v>
      </c>
      <c r="G134" s="753">
        <f t="shared" si="53"/>
        <v>92</v>
      </c>
    </row>
    <row r="135" spans="1:9" ht="13.2" x14ac:dyDescent="0.25">
      <c r="A135" s="866">
        <v>85601</v>
      </c>
      <c r="B135" s="691" t="s">
        <v>420</v>
      </c>
      <c r="C135" s="867">
        <v>8</v>
      </c>
      <c r="D135" s="867">
        <v>9</v>
      </c>
      <c r="E135" s="867">
        <v>0</v>
      </c>
      <c r="F135" s="867">
        <v>0</v>
      </c>
      <c r="G135" s="867">
        <f t="shared" si="53"/>
        <v>17</v>
      </c>
    </row>
    <row r="136" spans="1:9" ht="13.8" thickBot="1" x14ac:dyDescent="0.3">
      <c r="A136" s="866">
        <v>85609</v>
      </c>
      <c r="B136" s="691" t="s">
        <v>840</v>
      </c>
      <c r="C136" s="867">
        <v>39</v>
      </c>
      <c r="D136" s="867">
        <v>36</v>
      </c>
      <c r="E136" s="867">
        <v>0</v>
      </c>
      <c r="F136" s="867">
        <v>0</v>
      </c>
      <c r="G136" s="867">
        <f t="shared" si="53"/>
        <v>75</v>
      </c>
    </row>
    <row r="137" spans="1:9" s="646" customFormat="1" ht="13.8" thickBot="1" x14ac:dyDescent="0.3">
      <c r="A137" s="709">
        <v>86</v>
      </c>
      <c r="B137" s="708" t="s">
        <v>421</v>
      </c>
      <c r="C137" s="753">
        <f>SUM(C138:C141)</f>
        <v>2438</v>
      </c>
      <c r="D137" s="753">
        <f t="shared" ref="D137:F137" si="55">SUM(D138:D141)</f>
        <v>664</v>
      </c>
      <c r="E137" s="753">
        <f t="shared" si="55"/>
        <v>123</v>
      </c>
      <c r="F137" s="753">
        <f t="shared" si="55"/>
        <v>0</v>
      </c>
      <c r="G137" s="753">
        <f t="shared" si="53"/>
        <v>3225</v>
      </c>
      <c r="I137" s="638"/>
    </row>
    <row r="138" spans="1:9" ht="13.2" x14ac:dyDescent="0.25">
      <c r="A138" s="866">
        <v>86101</v>
      </c>
      <c r="B138" s="691" t="s">
        <v>422</v>
      </c>
      <c r="C138" s="867">
        <v>2320</v>
      </c>
      <c r="D138" s="867">
        <v>570</v>
      </c>
      <c r="E138" s="867">
        <v>115</v>
      </c>
      <c r="F138" s="867">
        <v>0</v>
      </c>
      <c r="G138" s="867">
        <f t="shared" si="53"/>
        <v>3005</v>
      </c>
    </row>
    <row r="139" spans="1:9" ht="13.2" x14ac:dyDescent="0.25">
      <c r="A139" s="866">
        <v>86104</v>
      </c>
      <c r="B139" s="691" t="s">
        <v>841</v>
      </c>
      <c r="C139" s="867">
        <v>59</v>
      </c>
      <c r="D139" s="867">
        <v>72</v>
      </c>
      <c r="E139" s="867">
        <v>5</v>
      </c>
      <c r="F139" s="867">
        <v>0</v>
      </c>
      <c r="G139" s="867">
        <f t="shared" si="53"/>
        <v>136</v>
      </c>
      <c r="I139" s="646"/>
    </row>
    <row r="140" spans="1:9" ht="13.2" x14ac:dyDescent="0.25">
      <c r="A140" s="866">
        <v>86220</v>
      </c>
      <c r="B140" s="691" t="s">
        <v>423</v>
      </c>
      <c r="C140" s="867">
        <v>57</v>
      </c>
      <c r="D140" s="867">
        <v>19</v>
      </c>
      <c r="E140" s="867">
        <v>3</v>
      </c>
      <c r="F140" s="867">
        <v>0</v>
      </c>
      <c r="G140" s="867">
        <f t="shared" si="53"/>
        <v>79</v>
      </c>
    </row>
    <row r="141" spans="1:9" s="646" customFormat="1" ht="13.8" thickBot="1" x14ac:dyDescent="0.3">
      <c r="A141" s="866">
        <v>86906</v>
      </c>
      <c r="B141" s="691" t="s">
        <v>842</v>
      </c>
      <c r="C141" s="867">
        <v>2</v>
      </c>
      <c r="D141" s="867">
        <v>3</v>
      </c>
      <c r="E141" s="867">
        <v>0</v>
      </c>
      <c r="F141" s="867">
        <v>0</v>
      </c>
      <c r="G141" s="867">
        <f t="shared" si="53"/>
        <v>5</v>
      </c>
      <c r="I141" s="638"/>
    </row>
    <row r="142" spans="1:9" ht="13.8" thickBot="1" x14ac:dyDescent="0.3">
      <c r="A142" s="709">
        <v>87</v>
      </c>
      <c r="B142" s="708" t="s">
        <v>880</v>
      </c>
      <c r="C142" s="753">
        <f>SUM(C143:C146)</f>
        <v>50</v>
      </c>
      <c r="D142" s="753">
        <f t="shared" ref="D142:F142" si="56">SUM(D143:D146)</f>
        <v>26</v>
      </c>
      <c r="E142" s="753">
        <f t="shared" si="56"/>
        <v>6</v>
      </c>
      <c r="F142" s="753">
        <f t="shared" si="56"/>
        <v>0</v>
      </c>
      <c r="G142" s="753">
        <f t="shared" si="53"/>
        <v>82</v>
      </c>
    </row>
    <row r="143" spans="1:9" ht="13.2" x14ac:dyDescent="0.25">
      <c r="A143" s="866">
        <v>87101</v>
      </c>
      <c r="B143" s="691" t="s">
        <v>843</v>
      </c>
      <c r="C143" s="867">
        <v>6</v>
      </c>
      <c r="D143" s="867">
        <v>2</v>
      </c>
      <c r="E143" s="867">
        <v>2</v>
      </c>
      <c r="F143" s="867">
        <v>0</v>
      </c>
      <c r="G143" s="867">
        <f t="shared" si="53"/>
        <v>10</v>
      </c>
      <c r="I143" s="646"/>
    </row>
    <row r="144" spans="1:9" s="646" customFormat="1" ht="13.2" x14ac:dyDescent="0.25">
      <c r="A144" s="866">
        <v>87201</v>
      </c>
      <c r="B144" s="691" t="s">
        <v>844</v>
      </c>
      <c r="C144" s="867">
        <v>0</v>
      </c>
      <c r="D144" s="867">
        <v>1</v>
      </c>
      <c r="E144" s="867">
        <v>0</v>
      </c>
      <c r="F144" s="867">
        <v>0</v>
      </c>
      <c r="G144" s="867">
        <f t="shared" si="53"/>
        <v>1</v>
      </c>
      <c r="I144" s="638"/>
    </row>
    <row r="145" spans="1:9" ht="13.2" x14ac:dyDescent="0.25">
      <c r="A145" s="866">
        <v>87301</v>
      </c>
      <c r="B145" s="691" t="s">
        <v>845</v>
      </c>
      <c r="C145" s="867">
        <v>31</v>
      </c>
      <c r="D145" s="867">
        <v>15</v>
      </c>
      <c r="E145" s="867">
        <v>2</v>
      </c>
      <c r="F145" s="867">
        <v>0</v>
      </c>
      <c r="G145" s="867">
        <f t="shared" si="53"/>
        <v>48</v>
      </c>
    </row>
    <row r="146" spans="1:9" ht="13.8" thickBot="1" x14ac:dyDescent="0.3">
      <c r="A146" s="866">
        <v>87302</v>
      </c>
      <c r="B146" s="691" t="s">
        <v>846</v>
      </c>
      <c r="C146" s="867">
        <v>13</v>
      </c>
      <c r="D146" s="867">
        <v>8</v>
      </c>
      <c r="E146" s="867">
        <v>2</v>
      </c>
      <c r="F146" s="867">
        <v>0</v>
      </c>
      <c r="G146" s="867">
        <f t="shared" si="53"/>
        <v>23</v>
      </c>
      <c r="I146" s="646"/>
    </row>
    <row r="147" spans="1:9" ht="13.8" thickBot="1" x14ac:dyDescent="0.3">
      <c r="A147" s="709">
        <v>88</v>
      </c>
      <c r="B147" s="708" t="s">
        <v>881</v>
      </c>
      <c r="C147" s="753">
        <f>SUM(C148:C149)</f>
        <v>6</v>
      </c>
      <c r="D147" s="753">
        <f t="shared" ref="D147:F147" si="57">SUM(D148:D149)</f>
        <v>39</v>
      </c>
      <c r="E147" s="753">
        <f t="shared" si="57"/>
        <v>4</v>
      </c>
      <c r="F147" s="753">
        <f t="shared" si="57"/>
        <v>0</v>
      </c>
      <c r="G147" s="753">
        <f t="shared" si="53"/>
        <v>49</v>
      </c>
    </row>
    <row r="148" spans="1:9" s="646" customFormat="1" ht="13.2" x14ac:dyDescent="0.25">
      <c r="A148" s="866">
        <v>88911</v>
      </c>
      <c r="B148" s="691" t="s">
        <v>848</v>
      </c>
      <c r="C148" s="867">
        <v>2</v>
      </c>
      <c r="D148" s="867">
        <v>4</v>
      </c>
      <c r="E148" s="867">
        <v>1</v>
      </c>
      <c r="F148" s="867">
        <v>0</v>
      </c>
      <c r="G148" s="867">
        <f t="shared" si="53"/>
        <v>7</v>
      </c>
      <c r="I148" s="638"/>
    </row>
    <row r="149" spans="1:9" ht="13.8" thickBot="1" x14ac:dyDescent="0.3">
      <c r="A149" s="866">
        <v>88919</v>
      </c>
      <c r="B149" s="691" t="s">
        <v>849</v>
      </c>
      <c r="C149" s="867">
        <v>4</v>
      </c>
      <c r="D149" s="867">
        <v>35</v>
      </c>
      <c r="E149" s="867">
        <v>3</v>
      </c>
      <c r="F149" s="867">
        <v>0</v>
      </c>
      <c r="G149" s="867">
        <f t="shared" si="53"/>
        <v>42</v>
      </c>
    </row>
    <row r="150" spans="1:9" ht="13.8" thickBot="1" x14ac:dyDescent="0.3">
      <c r="A150" s="709" t="s">
        <v>526</v>
      </c>
      <c r="B150" s="708" t="s">
        <v>329</v>
      </c>
      <c r="C150" s="753">
        <f>SUM(C151:C156)</f>
        <v>35</v>
      </c>
      <c r="D150" s="753">
        <f t="shared" ref="D150:F150" si="58">SUM(D151:D156)</f>
        <v>38</v>
      </c>
      <c r="E150" s="753">
        <f t="shared" si="58"/>
        <v>1</v>
      </c>
      <c r="F150" s="753">
        <f t="shared" si="58"/>
        <v>0</v>
      </c>
      <c r="G150" s="753">
        <f t="shared" si="53"/>
        <v>74</v>
      </c>
      <c r="I150" s="646"/>
    </row>
    <row r="151" spans="1:9" ht="13.2" x14ac:dyDescent="0.25">
      <c r="A151" s="866">
        <v>90012</v>
      </c>
      <c r="B151" s="691" t="s">
        <v>850</v>
      </c>
      <c r="C151" s="867">
        <v>22</v>
      </c>
      <c r="D151" s="867">
        <v>7</v>
      </c>
      <c r="E151" s="867">
        <v>1</v>
      </c>
      <c r="F151" s="867">
        <v>0</v>
      </c>
      <c r="G151" s="867">
        <f t="shared" si="53"/>
        <v>30</v>
      </c>
    </row>
    <row r="152" spans="1:9" ht="13.2" x14ac:dyDescent="0.25">
      <c r="A152" s="866">
        <v>90040</v>
      </c>
      <c r="B152" s="691" t="s">
        <v>909</v>
      </c>
      <c r="C152" s="867">
        <v>4</v>
      </c>
      <c r="D152" s="867">
        <v>11</v>
      </c>
      <c r="E152" s="867">
        <v>0</v>
      </c>
      <c r="F152" s="867">
        <v>0</v>
      </c>
      <c r="G152" s="867">
        <f t="shared" si="53"/>
        <v>15</v>
      </c>
    </row>
    <row r="153" spans="1:9" ht="13.2" x14ac:dyDescent="0.25">
      <c r="A153" s="866">
        <v>91030</v>
      </c>
      <c r="B153" s="691" t="s">
        <v>910</v>
      </c>
      <c r="C153" s="867">
        <v>0</v>
      </c>
      <c r="D153" s="867">
        <v>3</v>
      </c>
      <c r="E153" s="867">
        <v>0</v>
      </c>
      <c r="F153" s="867">
        <v>0</v>
      </c>
      <c r="G153" s="867">
        <f t="shared" si="53"/>
        <v>3</v>
      </c>
    </row>
    <row r="154" spans="1:9" ht="13.2" x14ac:dyDescent="0.25">
      <c r="A154" s="866">
        <v>91042</v>
      </c>
      <c r="B154" s="691" t="s">
        <v>911</v>
      </c>
      <c r="C154" s="867">
        <v>1</v>
      </c>
      <c r="D154" s="867">
        <v>13</v>
      </c>
      <c r="E154" s="867">
        <v>0</v>
      </c>
      <c r="F154" s="867">
        <v>0</v>
      </c>
      <c r="G154" s="867">
        <f t="shared" si="53"/>
        <v>14</v>
      </c>
    </row>
    <row r="155" spans="1:9" ht="13.2" x14ac:dyDescent="0.25">
      <c r="A155" s="866">
        <v>92000</v>
      </c>
      <c r="B155" s="691" t="s">
        <v>852</v>
      </c>
      <c r="C155" s="867">
        <v>8</v>
      </c>
      <c r="D155" s="867">
        <v>2</v>
      </c>
      <c r="E155" s="867">
        <v>0</v>
      </c>
      <c r="F155" s="867">
        <v>0</v>
      </c>
      <c r="G155" s="867">
        <f t="shared" si="53"/>
        <v>10</v>
      </c>
    </row>
    <row r="156" spans="1:9" s="646" customFormat="1" ht="13.8" thickBot="1" x14ac:dyDescent="0.3">
      <c r="A156" s="866">
        <v>93110</v>
      </c>
      <c r="B156" s="691" t="s">
        <v>853</v>
      </c>
      <c r="C156" s="867">
        <v>0</v>
      </c>
      <c r="D156" s="867">
        <v>2</v>
      </c>
      <c r="E156" s="867">
        <v>0</v>
      </c>
      <c r="F156" s="867">
        <v>0</v>
      </c>
      <c r="G156" s="867">
        <f t="shared" si="53"/>
        <v>2</v>
      </c>
      <c r="I156" s="638"/>
    </row>
    <row r="157" spans="1:9" ht="13.8" thickBot="1" x14ac:dyDescent="0.3">
      <c r="A157" s="709">
        <v>94</v>
      </c>
      <c r="B157" s="708" t="s">
        <v>912</v>
      </c>
      <c r="C157" s="753">
        <f>SUM(C158:C161)</f>
        <v>12</v>
      </c>
      <c r="D157" s="753">
        <f t="shared" ref="D157:F157" si="59">SUM(D158:D161)</f>
        <v>21</v>
      </c>
      <c r="E157" s="753">
        <f t="shared" si="59"/>
        <v>0</v>
      </c>
      <c r="F157" s="753">
        <f t="shared" si="59"/>
        <v>0</v>
      </c>
      <c r="G157" s="753">
        <f t="shared" si="53"/>
        <v>33</v>
      </c>
      <c r="I157" s="646"/>
    </row>
    <row r="158" spans="1:9" ht="13.2" x14ac:dyDescent="0.25">
      <c r="A158" s="866">
        <v>94000</v>
      </c>
      <c r="B158" s="691" t="s">
        <v>912</v>
      </c>
      <c r="C158" s="867">
        <v>5</v>
      </c>
      <c r="D158" s="867">
        <v>0</v>
      </c>
      <c r="E158" s="867">
        <v>0</v>
      </c>
      <c r="F158" s="867">
        <v>0</v>
      </c>
      <c r="G158" s="867">
        <f t="shared" si="53"/>
        <v>5</v>
      </c>
    </row>
    <row r="159" spans="1:9" ht="13.2" x14ac:dyDescent="0.25">
      <c r="A159" s="866">
        <v>94110</v>
      </c>
      <c r="B159" s="691" t="s">
        <v>913</v>
      </c>
      <c r="C159" s="867">
        <v>4</v>
      </c>
      <c r="D159" s="867">
        <v>18</v>
      </c>
      <c r="E159" s="867">
        <v>0</v>
      </c>
      <c r="F159" s="867">
        <v>0</v>
      </c>
      <c r="G159" s="867">
        <f t="shared" si="53"/>
        <v>22</v>
      </c>
    </row>
    <row r="160" spans="1:9" ht="13.2" x14ac:dyDescent="0.25">
      <c r="A160" s="866">
        <v>94910</v>
      </c>
      <c r="B160" s="691" t="s">
        <v>854</v>
      </c>
      <c r="C160" s="867">
        <v>3</v>
      </c>
      <c r="D160" s="867">
        <v>1</v>
      </c>
      <c r="E160" s="867">
        <v>0</v>
      </c>
      <c r="F160" s="867">
        <v>0</v>
      </c>
      <c r="G160" s="867">
        <f t="shared" si="53"/>
        <v>4</v>
      </c>
    </row>
    <row r="161" spans="1:9" s="646" customFormat="1" ht="13.8" thickBot="1" x14ac:dyDescent="0.3">
      <c r="A161" s="866">
        <v>94999</v>
      </c>
      <c r="B161" s="691" t="s">
        <v>914</v>
      </c>
      <c r="C161" s="867">
        <v>0</v>
      </c>
      <c r="D161" s="867">
        <v>2</v>
      </c>
      <c r="E161" s="867">
        <v>0</v>
      </c>
      <c r="F161" s="867">
        <v>0</v>
      </c>
      <c r="G161" s="867">
        <f t="shared" si="53"/>
        <v>2</v>
      </c>
      <c r="I161" s="638"/>
    </row>
    <row r="162" spans="1:9" ht="13.8" thickBot="1" x14ac:dyDescent="0.3">
      <c r="A162" s="709">
        <v>96</v>
      </c>
      <c r="B162" s="708" t="s">
        <v>915</v>
      </c>
      <c r="C162" s="753">
        <f>SUM(C163:C164)</f>
        <v>6</v>
      </c>
      <c r="D162" s="753">
        <f t="shared" ref="D162:F162" si="60">SUM(D163:D164)</f>
        <v>1</v>
      </c>
      <c r="E162" s="753">
        <f t="shared" si="60"/>
        <v>0</v>
      </c>
      <c r="F162" s="753">
        <f t="shared" si="60"/>
        <v>0</v>
      </c>
      <c r="G162" s="753">
        <f t="shared" si="53"/>
        <v>7</v>
      </c>
      <c r="I162" s="646"/>
    </row>
    <row r="163" spans="1:9" ht="13.2" x14ac:dyDescent="0.25">
      <c r="A163" s="695">
        <v>96032</v>
      </c>
      <c r="B163" s="691" t="s">
        <v>856</v>
      </c>
      <c r="C163" s="756">
        <v>4</v>
      </c>
      <c r="D163" s="756">
        <v>1</v>
      </c>
      <c r="E163" s="756">
        <v>0</v>
      </c>
      <c r="F163" s="756">
        <v>0</v>
      </c>
      <c r="G163" s="756">
        <f t="shared" si="53"/>
        <v>5</v>
      </c>
    </row>
    <row r="164" spans="1:9" ht="13.8" thickBot="1" x14ac:dyDescent="0.3">
      <c r="A164" s="711">
        <v>96099</v>
      </c>
      <c r="B164" s="712" t="s">
        <v>915</v>
      </c>
      <c r="C164" s="758">
        <v>2</v>
      </c>
      <c r="D164" s="758">
        <v>0</v>
      </c>
      <c r="E164" s="758">
        <v>0</v>
      </c>
      <c r="F164" s="758">
        <v>0</v>
      </c>
      <c r="G164" s="758">
        <f t="shared" si="53"/>
        <v>2</v>
      </c>
    </row>
    <row r="165" spans="1:9" ht="13.8" thickBot="1" x14ac:dyDescent="0.3">
      <c r="A165" s="715"/>
      <c r="B165" s="716" t="s">
        <v>285</v>
      </c>
      <c r="C165" s="759">
        <v>1</v>
      </c>
      <c r="D165" s="759"/>
      <c r="E165" s="759"/>
      <c r="F165" s="759"/>
      <c r="G165" s="759">
        <f t="shared" si="53"/>
        <v>1</v>
      </c>
    </row>
    <row r="166" spans="1:9" s="646" customFormat="1" ht="13.8" thickBot="1" x14ac:dyDescent="0.3">
      <c r="A166" s="904" t="s">
        <v>648</v>
      </c>
      <c r="B166" s="997"/>
      <c r="C166" s="868">
        <f>C4+C6+C8+C13+C15+C17+C21+C23+C26+C29+C31+C34+C36+C38+C40+C42+C44+C47+C50+C53+C55+C57+C60+C62+C64+C90+C137+C142+C147+C150+C157+C162+C165</f>
        <v>20118</v>
      </c>
      <c r="D166" s="868">
        <f t="shared" ref="D166:G166" si="61">D4+D6+D8+D13+D15+D17+D21+D23+D26+D29+D31+D34+D36+D38+D40+D42+D44+D47+D50+D53+D55+D57+D60+D62+D64+D90+D137+D142+D147+D150+D157+D162+D165</f>
        <v>19060</v>
      </c>
      <c r="E166" s="868">
        <f t="shared" si="61"/>
        <v>2235</v>
      </c>
      <c r="F166" s="868">
        <f t="shared" si="61"/>
        <v>10</v>
      </c>
      <c r="G166" s="868">
        <f t="shared" si="61"/>
        <v>41423</v>
      </c>
      <c r="I166" s="638"/>
    </row>
    <row r="168" spans="1:9" s="763" customFormat="1" x14ac:dyDescent="0.25">
      <c r="A168" s="760" t="s">
        <v>649</v>
      </c>
      <c r="B168" s="761"/>
      <c r="C168" s="762"/>
      <c r="G168" s="869"/>
    </row>
    <row r="169" spans="1:9" s="763" customFormat="1" ht="25.5" customHeight="1" x14ac:dyDescent="0.25">
      <c r="A169" s="983" t="s">
        <v>350</v>
      </c>
      <c r="B169" s="984"/>
      <c r="C169" s="984"/>
      <c r="D169" s="984"/>
      <c r="E169" s="984"/>
      <c r="F169" s="984"/>
      <c r="G169" s="984"/>
    </row>
    <row r="171" spans="1:9" x14ac:dyDescent="0.25">
      <c r="G171" s="638"/>
    </row>
  </sheetData>
  <mergeCells count="7">
    <mergeCell ref="A169:G169"/>
    <mergeCell ref="A1:G1"/>
    <mergeCell ref="C2:F2"/>
    <mergeCell ref="G2:G3"/>
    <mergeCell ref="A2:A3"/>
    <mergeCell ref="B2:B3"/>
    <mergeCell ref="A166:B166"/>
  </mergeCells>
  <phoneticPr fontId="0" type="noConversion"/>
  <printOptions horizontalCentered="1"/>
  <pageMargins left="0.78740157480314965" right="0.78740157480314965" top="0.98425196850393704" bottom="0.98425196850393704" header="0.51181102362204722" footer="0.51181102362204722"/>
  <pageSetup paperSize="9" scale="60" fitToHeight="2" orientation="portrait" r:id="rId1"/>
  <headerFooter alignWithMargins="0"/>
  <ignoredErrors>
    <ignoredError sqref="C16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sqref="A1:K1"/>
    </sheetView>
  </sheetViews>
  <sheetFormatPr defaultColWidth="9.109375" defaultRowHeight="13.8" x14ac:dyDescent="0.25"/>
  <cols>
    <col min="1" max="1" width="7.6640625" style="1" customWidth="1"/>
    <col min="2" max="2" width="50.6640625" style="34" customWidth="1"/>
    <col min="3" max="3" width="9" style="1" customWidth="1"/>
    <col min="4" max="5" width="8.5546875" style="1" customWidth="1"/>
    <col min="6" max="6" width="8.6640625" style="1" bestFit="1" customWidth="1"/>
    <col min="7" max="7" width="9" style="1" customWidth="1"/>
    <col min="8" max="8" width="8.6640625" style="1" bestFit="1" customWidth="1"/>
    <col min="9" max="9" width="9.6640625" style="1" customWidth="1"/>
    <col min="10" max="10" width="9.5546875" style="34" customWidth="1"/>
    <col min="11" max="11" width="8.44140625" style="1" customWidth="1"/>
    <col min="12" max="248" width="11.44140625" style="1" customWidth="1"/>
    <col min="249" max="16384" width="9.109375" style="1"/>
  </cols>
  <sheetData>
    <row r="1" spans="1:17" s="35" customFormat="1" ht="35.1" customHeight="1" thickBot="1" x14ac:dyDescent="0.3">
      <c r="A1" s="948" t="s">
        <v>933</v>
      </c>
      <c r="B1" s="949"/>
      <c r="C1" s="949"/>
      <c r="D1" s="949"/>
      <c r="E1" s="949"/>
      <c r="F1" s="949"/>
      <c r="G1" s="949"/>
      <c r="H1" s="949"/>
      <c r="I1" s="949"/>
      <c r="J1" s="949"/>
      <c r="K1" s="950"/>
    </row>
    <row r="2" spans="1:17" ht="14.25" customHeight="1" x14ac:dyDescent="0.25">
      <c r="A2" s="999" t="s">
        <v>178</v>
      </c>
      <c r="B2" s="1002" t="s">
        <v>430</v>
      </c>
      <c r="C2" s="935" t="s">
        <v>465</v>
      </c>
      <c r="D2" s="1005"/>
      <c r="E2" s="1005"/>
      <c r="F2" s="1005"/>
      <c r="G2" s="1005"/>
      <c r="H2" s="1005"/>
      <c r="I2" s="1005"/>
      <c r="J2" s="918" t="s">
        <v>648</v>
      </c>
      <c r="K2" s="919"/>
    </row>
    <row r="3" spans="1:17" ht="14.25" customHeight="1" x14ac:dyDescent="0.25">
      <c r="A3" s="1000"/>
      <c r="B3" s="1003"/>
      <c r="C3" s="955" t="s">
        <v>651</v>
      </c>
      <c r="D3" s="955"/>
      <c r="E3" s="955" t="s">
        <v>652</v>
      </c>
      <c r="F3" s="955"/>
      <c r="G3" s="955" t="s">
        <v>653</v>
      </c>
      <c r="H3" s="955"/>
      <c r="I3" s="415" t="s">
        <v>654</v>
      </c>
      <c r="J3" s="1006"/>
      <c r="K3" s="1007"/>
    </row>
    <row r="4" spans="1:17" ht="14.4" thickBot="1" x14ac:dyDescent="0.3">
      <c r="A4" s="1001"/>
      <c r="B4" s="1004"/>
      <c r="C4" s="2" t="s">
        <v>530</v>
      </c>
      <c r="D4" s="42" t="s">
        <v>531</v>
      </c>
      <c r="E4" s="2" t="s">
        <v>530</v>
      </c>
      <c r="F4" s="42" t="s">
        <v>531</v>
      </c>
      <c r="G4" s="2" t="s">
        <v>530</v>
      </c>
      <c r="H4" s="42" t="s">
        <v>531</v>
      </c>
      <c r="I4" s="2" t="s">
        <v>530</v>
      </c>
      <c r="J4" s="168" t="s">
        <v>530</v>
      </c>
      <c r="K4" s="416" t="s">
        <v>531</v>
      </c>
      <c r="M4" s="870"/>
      <c r="N4" s="870"/>
      <c r="O4" s="870"/>
      <c r="P4" s="870"/>
      <c r="Q4" s="870"/>
    </row>
    <row r="5" spans="1:17" ht="14.4" thickBot="1" x14ac:dyDescent="0.3">
      <c r="A5" s="446" t="s">
        <v>532</v>
      </c>
      <c r="B5" s="437" t="s">
        <v>180</v>
      </c>
      <c r="C5" s="438">
        <v>657</v>
      </c>
      <c r="D5" s="439">
        <f>ROUND(C5/$C$41,3)</f>
        <v>3.3000000000000002E-2</v>
      </c>
      <c r="E5" s="440">
        <v>1325</v>
      </c>
      <c r="F5" s="441">
        <f>ROUND(E5/$E$41,3)</f>
        <v>7.0000000000000007E-2</v>
      </c>
      <c r="G5" s="442">
        <v>38</v>
      </c>
      <c r="H5" s="439">
        <f>ROUND(G5/$G$41,3)</f>
        <v>1.7000000000000001E-2</v>
      </c>
      <c r="I5" s="440">
        <v>1</v>
      </c>
      <c r="J5" s="443">
        <f>C5+E5+G5+I5</f>
        <v>2021</v>
      </c>
      <c r="K5" s="444">
        <f>ROUND(J5/$J$41,3)</f>
        <v>4.9000000000000002E-2</v>
      </c>
      <c r="L5" s="871"/>
      <c r="M5"/>
      <c r="N5"/>
      <c r="O5"/>
      <c r="P5"/>
      <c r="Q5"/>
    </row>
    <row r="6" spans="1:17" ht="26.4" x14ac:dyDescent="0.25">
      <c r="A6" s="539">
        <v>10</v>
      </c>
      <c r="B6" s="540" t="s">
        <v>431</v>
      </c>
      <c r="C6" s="422">
        <v>89</v>
      </c>
      <c r="D6" s="151">
        <f t="shared" ref="D6:D40" si="0">ROUND(C6/$C$41,3)</f>
        <v>4.0000000000000001E-3</v>
      </c>
      <c r="E6" s="423">
        <v>94</v>
      </c>
      <c r="F6" s="397">
        <f t="shared" ref="F6:F40" si="1">ROUND(E6/$E$41,3)</f>
        <v>5.0000000000000001E-3</v>
      </c>
      <c r="G6" s="422">
        <v>17</v>
      </c>
      <c r="H6" s="151">
        <f t="shared" ref="H6:H40" si="2">ROUND(G6/$G$41,3)</f>
        <v>8.0000000000000002E-3</v>
      </c>
      <c r="I6" s="423"/>
      <c r="J6" s="424">
        <f>C6+E6+G6+I6</f>
        <v>200</v>
      </c>
      <c r="K6" s="49">
        <f t="shared" ref="K6:K40" si="3">ROUND(J6/$J$41,3)</f>
        <v>5.0000000000000001E-3</v>
      </c>
      <c r="L6" s="871"/>
      <c r="M6"/>
      <c r="N6"/>
      <c r="O6"/>
      <c r="P6"/>
      <c r="Q6"/>
    </row>
    <row r="7" spans="1:17" ht="12" customHeight="1" x14ac:dyDescent="0.25">
      <c r="A7" s="541">
        <v>11</v>
      </c>
      <c r="B7" s="542" t="s">
        <v>432</v>
      </c>
      <c r="C7" s="425">
        <v>129</v>
      </c>
      <c r="D7" s="139">
        <f t="shared" si="0"/>
        <v>6.0000000000000001E-3</v>
      </c>
      <c r="E7" s="426">
        <v>182</v>
      </c>
      <c r="F7" s="400">
        <f t="shared" si="1"/>
        <v>0.01</v>
      </c>
      <c r="G7" s="427">
        <v>17</v>
      </c>
      <c r="H7" s="139">
        <f t="shared" si="2"/>
        <v>8.0000000000000002E-3</v>
      </c>
      <c r="I7" s="426"/>
      <c r="J7" s="428">
        <f t="shared" ref="J7:J40" si="4">C7+E7+G7+I7</f>
        <v>328</v>
      </c>
      <c r="K7" s="15">
        <f t="shared" si="3"/>
        <v>8.0000000000000002E-3</v>
      </c>
      <c r="L7" s="871"/>
      <c r="M7"/>
      <c r="N7"/>
      <c r="O7"/>
      <c r="P7"/>
      <c r="Q7"/>
    </row>
    <row r="8" spans="1:17" x14ac:dyDescent="0.25">
      <c r="A8" s="541">
        <v>12</v>
      </c>
      <c r="B8" s="542" t="s">
        <v>433</v>
      </c>
      <c r="C8" s="425">
        <v>128</v>
      </c>
      <c r="D8" s="139">
        <f t="shared" si="0"/>
        <v>6.0000000000000001E-3</v>
      </c>
      <c r="E8" s="426">
        <v>161</v>
      </c>
      <c r="F8" s="400">
        <f t="shared" si="1"/>
        <v>8.0000000000000002E-3</v>
      </c>
      <c r="G8" s="427">
        <v>22</v>
      </c>
      <c r="H8" s="139">
        <f t="shared" si="2"/>
        <v>0.01</v>
      </c>
      <c r="I8" s="426"/>
      <c r="J8" s="428">
        <f t="shared" si="4"/>
        <v>311</v>
      </c>
      <c r="K8" s="15">
        <f t="shared" si="3"/>
        <v>8.0000000000000002E-3</v>
      </c>
      <c r="L8" s="871"/>
      <c r="M8"/>
      <c r="N8"/>
      <c r="O8"/>
      <c r="P8"/>
      <c r="Q8"/>
    </row>
    <row r="9" spans="1:17" ht="27" thickBot="1" x14ac:dyDescent="0.3">
      <c r="A9" s="172">
        <v>19</v>
      </c>
      <c r="B9" s="543" t="s">
        <v>434</v>
      </c>
      <c r="C9" s="429">
        <v>48</v>
      </c>
      <c r="D9" s="140">
        <f t="shared" si="0"/>
        <v>2E-3</v>
      </c>
      <c r="E9" s="430">
        <v>86</v>
      </c>
      <c r="F9" s="401">
        <f t="shared" si="1"/>
        <v>5.0000000000000001E-3</v>
      </c>
      <c r="G9" s="431">
        <v>7</v>
      </c>
      <c r="H9" s="140">
        <f t="shared" si="2"/>
        <v>3.0000000000000001E-3</v>
      </c>
      <c r="I9" s="430"/>
      <c r="J9" s="432">
        <f t="shared" si="4"/>
        <v>141</v>
      </c>
      <c r="K9" s="20">
        <f t="shared" si="3"/>
        <v>3.0000000000000001E-3</v>
      </c>
      <c r="L9" s="871"/>
      <c r="M9"/>
      <c r="N9"/>
      <c r="O9"/>
      <c r="P9"/>
      <c r="Q9"/>
    </row>
    <row r="10" spans="1:17" ht="26.4" x14ac:dyDescent="0.25">
      <c r="A10" s="539">
        <v>20</v>
      </c>
      <c r="B10" s="544" t="s">
        <v>435</v>
      </c>
      <c r="C10" s="422">
        <v>122</v>
      </c>
      <c r="D10" s="151">
        <f t="shared" si="0"/>
        <v>6.0000000000000001E-3</v>
      </c>
      <c r="E10" s="423">
        <v>131</v>
      </c>
      <c r="F10" s="397">
        <f t="shared" si="1"/>
        <v>7.0000000000000001E-3</v>
      </c>
      <c r="G10" s="422">
        <v>31</v>
      </c>
      <c r="H10" s="151">
        <f t="shared" si="2"/>
        <v>1.4E-2</v>
      </c>
      <c r="I10" s="423"/>
      <c r="J10" s="424">
        <f t="shared" si="4"/>
        <v>284</v>
      </c>
      <c r="K10" s="49">
        <f t="shared" si="3"/>
        <v>7.0000000000000001E-3</v>
      </c>
      <c r="L10" s="871"/>
      <c r="M10"/>
      <c r="N10"/>
      <c r="O10"/>
      <c r="P10"/>
      <c r="Q10"/>
    </row>
    <row r="11" spans="1:17" x14ac:dyDescent="0.25">
      <c r="A11" s="541">
        <v>21</v>
      </c>
      <c r="B11" s="542" t="s">
        <v>436</v>
      </c>
      <c r="C11" s="427">
        <v>36</v>
      </c>
      <c r="D11" s="139">
        <f t="shared" si="0"/>
        <v>2E-3</v>
      </c>
      <c r="E11" s="426">
        <v>52</v>
      </c>
      <c r="F11" s="400">
        <f t="shared" si="1"/>
        <v>3.0000000000000001E-3</v>
      </c>
      <c r="G11" s="427">
        <v>12</v>
      </c>
      <c r="H11" s="139">
        <f t="shared" si="2"/>
        <v>5.0000000000000001E-3</v>
      </c>
      <c r="I11" s="426"/>
      <c r="J11" s="428">
        <f t="shared" si="4"/>
        <v>100</v>
      </c>
      <c r="K11" s="15">
        <f t="shared" si="3"/>
        <v>2E-3</v>
      </c>
      <c r="L11" s="871"/>
      <c r="M11"/>
      <c r="N11"/>
      <c r="O11"/>
      <c r="P11"/>
      <c r="Q11"/>
    </row>
    <row r="12" spans="1:17" x14ac:dyDescent="0.25">
      <c r="A12" s="541">
        <v>22</v>
      </c>
      <c r="B12" s="542" t="s">
        <v>437</v>
      </c>
      <c r="C12" s="425">
        <v>6</v>
      </c>
      <c r="D12" s="139">
        <f t="shared" si="0"/>
        <v>0</v>
      </c>
      <c r="E12" s="426">
        <v>2</v>
      </c>
      <c r="F12" s="400">
        <f t="shared" si="1"/>
        <v>0</v>
      </c>
      <c r="G12" s="427"/>
      <c r="H12" s="139">
        <f t="shared" si="2"/>
        <v>0</v>
      </c>
      <c r="I12" s="426"/>
      <c r="J12" s="428">
        <f t="shared" si="4"/>
        <v>8</v>
      </c>
      <c r="K12" s="15">
        <f t="shared" si="3"/>
        <v>0</v>
      </c>
      <c r="L12" s="871"/>
      <c r="M12"/>
      <c r="N12"/>
      <c r="O12"/>
      <c r="P12"/>
      <c r="Q12"/>
    </row>
    <row r="13" spans="1:17" ht="26.4" x14ac:dyDescent="0.25">
      <c r="A13" s="541">
        <v>23</v>
      </c>
      <c r="B13" s="542" t="s">
        <v>438</v>
      </c>
      <c r="C13" s="425">
        <v>17</v>
      </c>
      <c r="D13" s="139">
        <f t="shared" si="0"/>
        <v>1E-3</v>
      </c>
      <c r="E13" s="426">
        <v>30</v>
      </c>
      <c r="F13" s="400">
        <f t="shared" si="1"/>
        <v>2E-3</v>
      </c>
      <c r="G13" s="427">
        <v>5</v>
      </c>
      <c r="H13" s="139">
        <f t="shared" si="2"/>
        <v>2E-3</v>
      </c>
      <c r="I13" s="426"/>
      <c r="J13" s="428">
        <f t="shared" si="4"/>
        <v>52</v>
      </c>
      <c r="K13" s="15">
        <f t="shared" si="3"/>
        <v>1E-3</v>
      </c>
      <c r="L13" s="871"/>
      <c r="M13"/>
      <c r="N13"/>
      <c r="O13"/>
      <c r="P13"/>
      <c r="Q13"/>
    </row>
    <row r="14" spans="1:17" ht="26.4" x14ac:dyDescent="0.25">
      <c r="A14" s="541">
        <v>24</v>
      </c>
      <c r="B14" s="542" t="s">
        <v>439</v>
      </c>
      <c r="C14" s="425">
        <v>440</v>
      </c>
      <c r="D14" s="139">
        <f t="shared" si="0"/>
        <v>2.1999999999999999E-2</v>
      </c>
      <c r="E14" s="426">
        <v>668</v>
      </c>
      <c r="F14" s="400">
        <f t="shared" si="1"/>
        <v>3.5000000000000003E-2</v>
      </c>
      <c r="G14" s="427">
        <v>100</v>
      </c>
      <c r="H14" s="139">
        <f t="shared" si="2"/>
        <v>4.4999999999999998E-2</v>
      </c>
      <c r="I14" s="426"/>
      <c r="J14" s="428">
        <f t="shared" si="4"/>
        <v>1208</v>
      </c>
      <c r="K14" s="15">
        <f t="shared" si="3"/>
        <v>2.9000000000000001E-2</v>
      </c>
      <c r="L14" s="871"/>
      <c r="M14"/>
      <c r="N14"/>
      <c r="O14"/>
      <c r="P14"/>
      <c r="Q14"/>
    </row>
    <row r="15" spans="1:17" x14ac:dyDescent="0.25">
      <c r="A15" s="541">
        <v>25</v>
      </c>
      <c r="B15" s="542" t="s">
        <v>440</v>
      </c>
      <c r="C15" s="425">
        <v>23</v>
      </c>
      <c r="D15" s="139">
        <f t="shared" si="0"/>
        <v>1E-3</v>
      </c>
      <c r="E15" s="426">
        <v>20</v>
      </c>
      <c r="F15" s="400">
        <f t="shared" si="1"/>
        <v>1E-3</v>
      </c>
      <c r="G15" s="427">
        <v>1</v>
      </c>
      <c r="H15" s="139">
        <f t="shared" si="2"/>
        <v>0</v>
      </c>
      <c r="I15" s="426"/>
      <c r="J15" s="428">
        <f t="shared" si="4"/>
        <v>44</v>
      </c>
      <c r="K15" s="15">
        <f t="shared" si="3"/>
        <v>1E-3</v>
      </c>
      <c r="L15" s="871"/>
      <c r="M15"/>
      <c r="N15"/>
      <c r="O15"/>
      <c r="P15"/>
      <c r="Q15"/>
    </row>
    <row r="16" spans="1:17" ht="27" thickBot="1" x14ac:dyDescent="0.3">
      <c r="A16" s="545">
        <v>29</v>
      </c>
      <c r="B16" s="546" t="s">
        <v>441</v>
      </c>
      <c r="C16" s="429">
        <v>44</v>
      </c>
      <c r="D16" s="140">
        <f t="shared" si="0"/>
        <v>2E-3</v>
      </c>
      <c r="E16" s="430">
        <v>80</v>
      </c>
      <c r="F16" s="401">
        <f t="shared" si="1"/>
        <v>4.0000000000000001E-3</v>
      </c>
      <c r="G16" s="431">
        <v>12</v>
      </c>
      <c r="H16" s="140">
        <f t="shared" si="2"/>
        <v>5.0000000000000001E-3</v>
      </c>
      <c r="I16" s="430"/>
      <c r="J16" s="432">
        <f t="shared" si="4"/>
        <v>136</v>
      </c>
      <c r="K16" s="20">
        <f t="shared" si="3"/>
        <v>3.0000000000000001E-3</v>
      </c>
      <c r="L16" s="871"/>
      <c r="M16"/>
      <c r="N16"/>
      <c r="O16"/>
      <c r="P16"/>
      <c r="Q16"/>
    </row>
    <row r="17" spans="1:17" ht="26.4" x14ac:dyDescent="0.25">
      <c r="A17" s="547">
        <v>30</v>
      </c>
      <c r="B17" s="548" t="s">
        <v>442</v>
      </c>
      <c r="C17" s="422">
        <v>229</v>
      </c>
      <c r="D17" s="151">
        <f t="shared" si="0"/>
        <v>1.0999999999999999E-2</v>
      </c>
      <c r="E17" s="423">
        <v>320</v>
      </c>
      <c r="F17" s="397">
        <f t="shared" si="1"/>
        <v>1.7000000000000001E-2</v>
      </c>
      <c r="G17" s="422">
        <v>39</v>
      </c>
      <c r="H17" s="151">
        <f t="shared" si="2"/>
        <v>1.7000000000000001E-2</v>
      </c>
      <c r="I17" s="423"/>
      <c r="J17" s="424">
        <f t="shared" si="4"/>
        <v>588</v>
      </c>
      <c r="K17" s="49">
        <f t="shared" si="3"/>
        <v>1.4E-2</v>
      </c>
      <c r="L17" s="871"/>
      <c r="M17"/>
      <c r="N17"/>
      <c r="O17"/>
      <c r="P17"/>
      <c r="Q17"/>
    </row>
    <row r="18" spans="1:17" x14ac:dyDescent="0.25">
      <c r="A18" s="541">
        <v>31</v>
      </c>
      <c r="B18" s="542" t="s">
        <v>443</v>
      </c>
      <c r="C18" s="425">
        <v>15</v>
      </c>
      <c r="D18" s="139">
        <f t="shared" si="0"/>
        <v>1E-3</v>
      </c>
      <c r="E18" s="426">
        <v>30</v>
      </c>
      <c r="F18" s="400">
        <f t="shared" si="1"/>
        <v>2E-3</v>
      </c>
      <c r="G18" s="427">
        <v>4</v>
      </c>
      <c r="H18" s="139">
        <f t="shared" si="2"/>
        <v>2E-3</v>
      </c>
      <c r="I18" s="426"/>
      <c r="J18" s="428">
        <f t="shared" si="4"/>
        <v>49</v>
      </c>
      <c r="K18" s="15">
        <f t="shared" si="3"/>
        <v>1E-3</v>
      </c>
      <c r="L18" s="871"/>
      <c r="M18"/>
      <c r="N18"/>
      <c r="O18"/>
      <c r="P18"/>
      <c r="Q18"/>
    </row>
    <row r="19" spans="1:17" ht="26.4" x14ac:dyDescent="0.25">
      <c r="A19" s="541">
        <v>32</v>
      </c>
      <c r="B19" s="542" t="s">
        <v>444</v>
      </c>
      <c r="C19" s="425">
        <v>124</v>
      </c>
      <c r="D19" s="139">
        <f t="shared" si="0"/>
        <v>6.0000000000000001E-3</v>
      </c>
      <c r="E19" s="426">
        <v>197</v>
      </c>
      <c r="F19" s="400">
        <f t="shared" si="1"/>
        <v>0.01</v>
      </c>
      <c r="G19" s="427">
        <v>15</v>
      </c>
      <c r="H19" s="139">
        <f t="shared" si="2"/>
        <v>7.0000000000000001E-3</v>
      </c>
      <c r="I19" s="426"/>
      <c r="J19" s="428">
        <f t="shared" si="4"/>
        <v>336</v>
      </c>
      <c r="K19" s="15">
        <f t="shared" si="3"/>
        <v>8.0000000000000002E-3</v>
      </c>
      <c r="L19" s="871"/>
      <c r="M19"/>
      <c r="N19"/>
      <c r="O19"/>
      <c r="P19"/>
      <c r="Q19"/>
    </row>
    <row r="20" spans="1:17" ht="28.5" customHeight="1" x14ac:dyDescent="0.25">
      <c r="A20" s="541">
        <v>33</v>
      </c>
      <c r="B20" s="542" t="s">
        <v>445</v>
      </c>
      <c r="C20" s="425">
        <v>14</v>
      </c>
      <c r="D20" s="139">
        <f t="shared" si="0"/>
        <v>1E-3</v>
      </c>
      <c r="E20" s="426">
        <v>54</v>
      </c>
      <c r="F20" s="400">
        <f t="shared" si="1"/>
        <v>3.0000000000000001E-3</v>
      </c>
      <c r="G20" s="427">
        <v>2</v>
      </c>
      <c r="H20" s="139">
        <f t="shared" si="2"/>
        <v>1E-3</v>
      </c>
      <c r="I20" s="426"/>
      <c r="J20" s="428">
        <f t="shared" si="4"/>
        <v>70</v>
      </c>
      <c r="K20" s="15">
        <f t="shared" si="3"/>
        <v>2E-3</v>
      </c>
      <c r="L20" s="871"/>
      <c r="M20"/>
      <c r="N20"/>
      <c r="O20"/>
      <c r="P20"/>
      <c r="Q20"/>
    </row>
    <row r="21" spans="1:17" x14ac:dyDescent="0.25">
      <c r="A21" s="541">
        <v>34</v>
      </c>
      <c r="B21" s="542" t="s">
        <v>446</v>
      </c>
      <c r="C21" s="425">
        <v>115</v>
      </c>
      <c r="D21" s="139">
        <f t="shared" si="0"/>
        <v>6.0000000000000001E-3</v>
      </c>
      <c r="E21" s="426">
        <v>168</v>
      </c>
      <c r="F21" s="400">
        <f t="shared" si="1"/>
        <v>8.9999999999999993E-3</v>
      </c>
      <c r="G21" s="427">
        <v>19</v>
      </c>
      <c r="H21" s="139">
        <f t="shared" si="2"/>
        <v>8.9999999999999993E-3</v>
      </c>
      <c r="I21" s="426"/>
      <c r="J21" s="428">
        <f t="shared" si="4"/>
        <v>302</v>
      </c>
      <c r="K21" s="15">
        <f t="shared" si="3"/>
        <v>7.0000000000000001E-3</v>
      </c>
      <c r="L21" s="871"/>
      <c r="M21"/>
      <c r="N21"/>
      <c r="O21"/>
      <c r="P21"/>
      <c r="Q21"/>
    </row>
    <row r="22" spans="1:17" x14ac:dyDescent="0.25">
      <c r="A22" s="541">
        <v>35</v>
      </c>
      <c r="B22" s="542" t="s">
        <v>447</v>
      </c>
      <c r="C22" s="425">
        <v>4</v>
      </c>
      <c r="D22" s="139">
        <f t="shared" si="0"/>
        <v>0</v>
      </c>
      <c r="E22" s="426">
        <v>4</v>
      </c>
      <c r="F22" s="400">
        <f t="shared" si="1"/>
        <v>0</v>
      </c>
      <c r="G22" s="427"/>
      <c r="H22" s="139">
        <f t="shared" si="2"/>
        <v>0</v>
      </c>
      <c r="I22" s="426"/>
      <c r="J22" s="428">
        <f t="shared" si="4"/>
        <v>8</v>
      </c>
      <c r="K22" s="15">
        <f t="shared" si="3"/>
        <v>0</v>
      </c>
      <c r="L22" s="871"/>
      <c r="M22"/>
      <c r="N22"/>
      <c r="O22"/>
      <c r="P22"/>
      <c r="Q22"/>
    </row>
    <row r="23" spans="1:17" ht="27" thickBot="1" x14ac:dyDescent="0.3">
      <c r="A23" s="172">
        <v>39</v>
      </c>
      <c r="B23" s="543" t="s">
        <v>448</v>
      </c>
      <c r="C23" s="429">
        <v>73</v>
      </c>
      <c r="D23" s="140">
        <f t="shared" si="0"/>
        <v>4.0000000000000001E-3</v>
      </c>
      <c r="E23" s="430">
        <v>117</v>
      </c>
      <c r="F23" s="401">
        <f t="shared" si="1"/>
        <v>6.0000000000000001E-3</v>
      </c>
      <c r="G23" s="431">
        <v>13</v>
      </c>
      <c r="H23" s="140">
        <f t="shared" si="2"/>
        <v>6.0000000000000001E-3</v>
      </c>
      <c r="I23" s="430"/>
      <c r="J23" s="432">
        <f t="shared" si="4"/>
        <v>203</v>
      </c>
      <c r="K23" s="20">
        <f t="shared" si="3"/>
        <v>5.0000000000000001E-3</v>
      </c>
      <c r="L23" s="871"/>
      <c r="M23"/>
      <c r="N23"/>
      <c r="O23"/>
      <c r="P23"/>
      <c r="Q23"/>
    </row>
    <row r="24" spans="1:17" ht="26.4" x14ac:dyDescent="0.25">
      <c r="A24" s="539">
        <v>40</v>
      </c>
      <c r="B24" s="544" t="s">
        <v>449</v>
      </c>
      <c r="C24" s="422">
        <v>555</v>
      </c>
      <c r="D24" s="151">
        <f t="shared" si="0"/>
        <v>2.8000000000000001E-2</v>
      </c>
      <c r="E24" s="423">
        <v>455</v>
      </c>
      <c r="F24" s="397">
        <f t="shared" si="1"/>
        <v>2.4E-2</v>
      </c>
      <c r="G24" s="422">
        <v>90</v>
      </c>
      <c r="H24" s="151">
        <f t="shared" si="2"/>
        <v>0.04</v>
      </c>
      <c r="I24" s="423"/>
      <c r="J24" s="424">
        <f t="shared" si="4"/>
        <v>1100</v>
      </c>
      <c r="K24" s="49">
        <f t="shared" si="3"/>
        <v>2.7E-2</v>
      </c>
      <c r="L24" s="871"/>
      <c r="M24"/>
      <c r="N24"/>
      <c r="O24"/>
      <c r="P24"/>
      <c r="Q24"/>
    </row>
    <row r="25" spans="1:17" ht="26.4" x14ac:dyDescent="0.25">
      <c r="A25" s="541">
        <v>41</v>
      </c>
      <c r="B25" s="542" t="s">
        <v>450</v>
      </c>
      <c r="C25" s="425">
        <v>6138</v>
      </c>
      <c r="D25" s="139">
        <f t="shared" si="0"/>
        <v>0.30499999999999999</v>
      </c>
      <c r="E25" s="426">
        <v>2514</v>
      </c>
      <c r="F25" s="400">
        <f t="shared" si="1"/>
        <v>0.13200000000000001</v>
      </c>
      <c r="G25" s="427">
        <v>517</v>
      </c>
      <c r="H25" s="139">
        <f t="shared" si="2"/>
        <v>0.23100000000000001</v>
      </c>
      <c r="I25" s="426">
        <v>2</v>
      </c>
      <c r="J25" s="428">
        <f t="shared" si="4"/>
        <v>9171</v>
      </c>
      <c r="K25" s="15">
        <f t="shared" si="3"/>
        <v>0.221</v>
      </c>
      <c r="L25" s="871"/>
      <c r="M25"/>
      <c r="N25"/>
      <c r="O25"/>
      <c r="P25"/>
      <c r="Q25"/>
    </row>
    <row r="26" spans="1:17" ht="39.6" x14ac:dyDescent="0.25">
      <c r="A26" s="541">
        <v>42</v>
      </c>
      <c r="B26" s="542" t="s">
        <v>451</v>
      </c>
      <c r="C26" s="425">
        <v>3990</v>
      </c>
      <c r="D26" s="139">
        <f t="shared" si="0"/>
        <v>0.19800000000000001</v>
      </c>
      <c r="E26" s="426">
        <v>4029</v>
      </c>
      <c r="F26" s="400">
        <f t="shared" si="1"/>
        <v>0.21099999999999999</v>
      </c>
      <c r="G26" s="427">
        <v>207</v>
      </c>
      <c r="H26" s="139">
        <f t="shared" si="2"/>
        <v>9.2999999999999999E-2</v>
      </c>
      <c r="I26" s="426">
        <v>2</v>
      </c>
      <c r="J26" s="428">
        <f t="shared" si="4"/>
        <v>8228</v>
      </c>
      <c r="K26" s="15">
        <f t="shared" si="3"/>
        <v>0.19900000000000001</v>
      </c>
      <c r="L26" s="871"/>
      <c r="M26"/>
      <c r="N26"/>
      <c r="O26"/>
      <c r="P26"/>
      <c r="Q26"/>
    </row>
    <row r="27" spans="1:17" ht="26.4" x14ac:dyDescent="0.25">
      <c r="A27" s="541">
        <v>43</v>
      </c>
      <c r="B27" s="542" t="s">
        <v>452</v>
      </c>
      <c r="C27" s="425">
        <v>426</v>
      </c>
      <c r="D27" s="139">
        <f t="shared" si="0"/>
        <v>2.1000000000000001E-2</v>
      </c>
      <c r="E27" s="426">
        <v>506</v>
      </c>
      <c r="F27" s="400">
        <f t="shared" si="1"/>
        <v>2.7E-2</v>
      </c>
      <c r="G27" s="427">
        <v>110</v>
      </c>
      <c r="H27" s="139">
        <f t="shared" si="2"/>
        <v>4.9000000000000002E-2</v>
      </c>
      <c r="I27" s="426">
        <v>1</v>
      </c>
      <c r="J27" s="428">
        <f t="shared" si="4"/>
        <v>1043</v>
      </c>
      <c r="K27" s="15">
        <f t="shared" si="3"/>
        <v>2.5000000000000001E-2</v>
      </c>
      <c r="L27" s="871"/>
      <c r="M27"/>
      <c r="N27"/>
      <c r="O27"/>
      <c r="P27"/>
      <c r="Q27"/>
    </row>
    <row r="28" spans="1:17" ht="27" thickBot="1" x14ac:dyDescent="0.3">
      <c r="A28" s="545">
        <v>49</v>
      </c>
      <c r="B28" s="546" t="s">
        <v>453</v>
      </c>
      <c r="C28" s="429">
        <v>204</v>
      </c>
      <c r="D28" s="140">
        <f t="shared" si="0"/>
        <v>0.01</v>
      </c>
      <c r="E28" s="430">
        <v>206</v>
      </c>
      <c r="F28" s="401">
        <f t="shared" si="1"/>
        <v>1.0999999999999999E-2</v>
      </c>
      <c r="G28" s="431">
        <v>23</v>
      </c>
      <c r="H28" s="140">
        <f t="shared" si="2"/>
        <v>0.01</v>
      </c>
      <c r="I28" s="430">
        <v>1</v>
      </c>
      <c r="J28" s="432">
        <f t="shared" si="4"/>
        <v>434</v>
      </c>
      <c r="K28" s="20">
        <f t="shared" si="3"/>
        <v>0.01</v>
      </c>
      <c r="L28" s="871"/>
      <c r="M28"/>
      <c r="N28"/>
      <c r="O28"/>
      <c r="P28"/>
      <c r="Q28"/>
    </row>
    <row r="29" spans="1:17" ht="36.75" customHeight="1" x14ac:dyDescent="0.25">
      <c r="A29" s="547">
        <v>50</v>
      </c>
      <c r="B29" s="548" t="s">
        <v>454</v>
      </c>
      <c r="C29" s="422">
        <v>37</v>
      </c>
      <c r="D29" s="151">
        <f t="shared" si="0"/>
        <v>2E-3</v>
      </c>
      <c r="E29" s="423">
        <v>47</v>
      </c>
      <c r="F29" s="397">
        <f t="shared" si="1"/>
        <v>2E-3</v>
      </c>
      <c r="G29" s="422">
        <v>7</v>
      </c>
      <c r="H29" s="151">
        <f t="shared" si="2"/>
        <v>3.0000000000000001E-3</v>
      </c>
      <c r="I29" s="423"/>
      <c r="J29" s="424">
        <f t="shared" si="4"/>
        <v>91</v>
      </c>
      <c r="K29" s="49">
        <f t="shared" si="3"/>
        <v>2E-3</v>
      </c>
      <c r="L29" s="871"/>
      <c r="M29"/>
      <c r="N29"/>
      <c r="O29"/>
      <c r="P29"/>
      <c r="Q29"/>
    </row>
    <row r="30" spans="1:17" ht="26.4" x14ac:dyDescent="0.25">
      <c r="A30" s="541">
        <v>51</v>
      </c>
      <c r="B30" s="542" t="s">
        <v>455</v>
      </c>
      <c r="C30" s="425">
        <v>625</v>
      </c>
      <c r="D30" s="139">
        <f t="shared" si="0"/>
        <v>3.1E-2</v>
      </c>
      <c r="E30" s="426">
        <v>853</v>
      </c>
      <c r="F30" s="400">
        <f t="shared" si="1"/>
        <v>4.4999999999999998E-2</v>
      </c>
      <c r="G30" s="427">
        <v>126</v>
      </c>
      <c r="H30" s="139">
        <f t="shared" si="2"/>
        <v>5.6000000000000001E-2</v>
      </c>
      <c r="I30" s="426"/>
      <c r="J30" s="428">
        <f t="shared" si="4"/>
        <v>1604</v>
      </c>
      <c r="K30" s="15">
        <f t="shared" si="3"/>
        <v>3.9E-2</v>
      </c>
      <c r="L30" s="871"/>
      <c r="M30"/>
      <c r="N30"/>
      <c r="O30"/>
      <c r="P30"/>
      <c r="Q30"/>
    </row>
    <row r="31" spans="1:17" x14ac:dyDescent="0.25">
      <c r="A31" s="541">
        <v>52</v>
      </c>
      <c r="B31" s="542" t="s">
        <v>456</v>
      </c>
      <c r="C31" s="425">
        <v>740</v>
      </c>
      <c r="D31" s="139">
        <f t="shared" si="0"/>
        <v>3.6999999999999998E-2</v>
      </c>
      <c r="E31" s="426">
        <v>853</v>
      </c>
      <c r="F31" s="400">
        <f t="shared" si="1"/>
        <v>4.4999999999999998E-2</v>
      </c>
      <c r="G31" s="427">
        <v>71</v>
      </c>
      <c r="H31" s="139">
        <f t="shared" si="2"/>
        <v>3.2000000000000001E-2</v>
      </c>
      <c r="I31" s="426"/>
      <c r="J31" s="428">
        <f t="shared" si="4"/>
        <v>1664</v>
      </c>
      <c r="K31" s="15">
        <f t="shared" si="3"/>
        <v>0.04</v>
      </c>
      <c r="L31" s="871"/>
      <c r="M31"/>
      <c r="N31"/>
      <c r="O31"/>
      <c r="P31"/>
      <c r="Q31"/>
    </row>
    <row r="32" spans="1:17" ht="26.4" x14ac:dyDescent="0.25">
      <c r="A32" s="541">
        <v>53</v>
      </c>
      <c r="B32" s="542" t="s">
        <v>457</v>
      </c>
      <c r="C32" s="425">
        <v>946</v>
      </c>
      <c r="D32" s="139">
        <f t="shared" si="0"/>
        <v>4.7E-2</v>
      </c>
      <c r="E32" s="426">
        <v>1250</v>
      </c>
      <c r="F32" s="400">
        <f t="shared" si="1"/>
        <v>6.6000000000000003E-2</v>
      </c>
      <c r="G32" s="427">
        <v>149</v>
      </c>
      <c r="H32" s="139">
        <f t="shared" si="2"/>
        <v>6.7000000000000004E-2</v>
      </c>
      <c r="I32" s="426"/>
      <c r="J32" s="428">
        <f t="shared" si="4"/>
        <v>2345</v>
      </c>
      <c r="K32" s="15">
        <f t="shared" si="3"/>
        <v>5.7000000000000002E-2</v>
      </c>
      <c r="L32" s="871"/>
      <c r="M32"/>
      <c r="N32"/>
      <c r="O32"/>
      <c r="P32"/>
      <c r="Q32"/>
    </row>
    <row r="33" spans="1:17" ht="26.4" x14ac:dyDescent="0.25">
      <c r="A33" s="541">
        <v>54</v>
      </c>
      <c r="B33" s="542" t="s">
        <v>458</v>
      </c>
      <c r="C33" s="425">
        <v>569</v>
      </c>
      <c r="D33" s="139">
        <f t="shared" si="0"/>
        <v>2.8000000000000001E-2</v>
      </c>
      <c r="E33" s="426">
        <v>822</v>
      </c>
      <c r="F33" s="400">
        <f t="shared" si="1"/>
        <v>4.2999999999999997E-2</v>
      </c>
      <c r="G33" s="427">
        <v>116</v>
      </c>
      <c r="H33" s="139">
        <f t="shared" si="2"/>
        <v>5.1999999999999998E-2</v>
      </c>
      <c r="I33" s="426">
        <v>1</v>
      </c>
      <c r="J33" s="428">
        <f t="shared" si="4"/>
        <v>1508</v>
      </c>
      <c r="K33" s="15">
        <f t="shared" si="3"/>
        <v>3.5999999999999997E-2</v>
      </c>
      <c r="L33" s="871"/>
      <c r="M33"/>
      <c r="N33"/>
      <c r="O33"/>
      <c r="P33"/>
      <c r="Q33"/>
    </row>
    <row r="34" spans="1:17" ht="37.5" customHeight="1" x14ac:dyDescent="0.25">
      <c r="A34" s="541">
        <v>55</v>
      </c>
      <c r="B34" s="542" t="s">
        <v>459</v>
      </c>
      <c r="C34" s="425">
        <v>260</v>
      </c>
      <c r="D34" s="139">
        <f t="shared" si="0"/>
        <v>1.2999999999999999E-2</v>
      </c>
      <c r="E34" s="426">
        <v>413</v>
      </c>
      <c r="F34" s="400">
        <f t="shared" si="1"/>
        <v>2.1999999999999999E-2</v>
      </c>
      <c r="G34" s="427">
        <v>28</v>
      </c>
      <c r="H34" s="139">
        <f t="shared" si="2"/>
        <v>1.2999999999999999E-2</v>
      </c>
      <c r="I34" s="426"/>
      <c r="J34" s="428">
        <f t="shared" si="4"/>
        <v>701</v>
      </c>
      <c r="K34" s="15">
        <f t="shared" si="3"/>
        <v>1.7000000000000001E-2</v>
      </c>
      <c r="L34" s="871"/>
      <c r="M34"/>
      <c r="N34"/>
      <c r="O34"/>
      <c r="P34"/>
      <c r="Q34"/>
    </row>
    <row r="35" spans="1:17" ht="27" thickBot="1" x14ac:dyDescent="0.3">
      <c r="A35" s="172">
        <v>59</v>
      </c>
      <c r="B35" s="543" t="s">
        <v>460</v>
      </c>
      <c r="C35" s="429">
        <v>147</v>
      </c>
      <c r="D35" s="140">
        <f t="shared" si="0"/>
        <v>7.0000000000000001E-3</v>
      </c>
      <c r="E35" s="430">
        <v>118</v>
      </c>
      <c r="F35" s="401">
        <f t="shared" si="1"/>
        <v>6.0000000000000001E-3</v>
      </c>
      <c r="G35" s="431">
        <v>20</v>
      </c>
      <c r="H35" s="140">
        <f t="shared" si="2"/>
        <v>8.9999999999999993E-3</v>
      </c>
      <c r="I35" s="430"/>
      <c r="J35" s="432">
        <f t="shared" si="4"/>
        <v>285</v>
      </c>
      <c r="K35" s="20">
        <f t="shared" si="3"/>
        <v>7.0000000000000001E-3</v>
      </c>
      <c r="L35" s="871"/>
      <c r="M35"/>
      <c r="N35"/>
      <c r="O35"/>
      <c r="P35"/>
      <c r="Q35"/>
    </row>
    <row r="36" spans="1:17" ht="26.4" x14ac:dyDescent="0.25">
      <c r="A36" s="539">
        <v>60</v>
      </c>
      <c r="B36" s="544" t="s">
        <v>461</v>
      </c>
      <c r="C36" s="422">
        <v>77</v>
      </c>
      <c r="D36" s="151">
        <f t="shared" si="0"/>
        <v>4.0000000000000001E-3</v>
      </c>
      <c r="E36" s="423">
        <v>72</v>
      </c>
      <c r="F36" s="397">
        <f t="shared" si="1"/>
        <v>4.0000000000000001E-3</v>
      </c>
      <c r="G36" s="422">
        <v>24</v>
      </c>
      <c r="H36" s="151">
        <f t="shared" si="2"/>
        <v>1.0999999999999999E-2</v>
      </c>
      <c r="I36" s="423"/>
      <c r="J36" s="424">
        <f t="shared" si="4"/>
        <v>173</v>
      </c>
      <c r="K36" s="49">
        <f t="shared" si="3"/>
        <v>4.0000000000000001E-3</v>
      </c>
      <c r="L36" s="871"/>
      <c r="M36"/>
      <c r="N36"/>
      <c r="O36"/>
      <c r="P36"/>
      <c r="Q36"/>
    </row>
    <row r="37" spans="1:17" x14ac:dyDescent="0.25">
      <c r="A37" s="541">
        <v>61</v>
      </c>
      <c r="B37" s="542" t="s">
        <v>462</v>
      </c>
      <c r="C37" s="425">
        <v>884</v>
      </c>
      <c r="D37" s="139">
        <f t="shared" si="0"/>
        <v>4.3999999999999997E-2</v>
      </c>
      <c r="E37" s="426">
        <v>1074</v>
      </c>
      <c r="F37" s="400">
        <f t="shared" si="1"/>
        <v>5.6000000000000001E-2</v>
      </c>
      <c r="G37" s="427">
        <v>115</v>
      </c>
      <c r="H37" s="139">
        <f t="shared" si="2"/>
        <v>5.0999999999999997E-2</v>
      </c>
      <c r="I37" s="426"/>
      <c r="J37" s="428">
        <f t="shared" si="4"/>
        <v>2073</v>
      </c>
      <c r="K37" s="15">
        <f t="shared" si="3"/>
        <v>0.05</v>
      </c>
      <c r="L37" s="871"/>
      <c r="M37"/>
      <c r="N37"/>
      <c r="O37"/>
      <c r="P37"/>
      <c r="Q37"/>
    </row>
    <row r="38" spans="1:17" x14ac:dyDescent="0.25">
      <c r="A38" s="541">
        <v>62</v>
      </c>
      <c r="B38" s="542" t="s">
        <v>463</v>
      </c>
      <c r="C38" s="425">
        <v>652</v>
      </c>
      <c r="D38" s="139">
        <f t="shared" si="0"/>
        <v>3.2000000000000001E-2</v>
      </c>
      <c r="E38" s="426">
        <v>870</v>
      </c>
      <c r="F38" s="400">
        <f t="shared" si="1"/>
        <v>4.5999999999999999E-2</v>
      </c>
      <c r="G38" s="427">
        <v>61</v>
      </c>
      <c r="H38" s="139">
        <f t="shared" si="2"/>
        <v>2.7E-2</v>
      </c>
      <c r="I38" s="426"/>
      <c r="J38" s="428">
        <f t="shared" si="4"/>
        <v>1583</v>
      </c>
      <c r="K38" s="15">
        <f t="shared" si="3"/>
        <v>3.7999999999999999E-2</v>
      </c>
      <c r="L38" s="871"/>
      <c r="M38"/>
      <c r="N38"/>
      <c r="O38"/>
      <c r="P38"/>
      <c r="Q38"/>
    </row>
    <row r="39" spans="1:17" ht="27" thickBot="1" x14ac:dyDescent="0.3">
      <c r="A39" s="545">
        <v>69</v>
      </c>
      <c r="B39" s="546" t="s">
        <v>464</v>
      </c>
      <c r="C39" s="429">
        <v>47</v>
      </c>
      <c r="D39" s="140">
        <f t="shared" si="0"/>
        <v>2E-3</v>
      </c>
      <c r="E39" s="430">
        <v>33</v>
      </c>
      <c r="F39" s="401">
        <f t="shared" si="1"/>
        <v>2E-3</v>
      </c>
      <c r="G39" s="431">
        <v>1</v>
      </c>
      <c r="H39" s="140">
        <f t="shared" si="2"/>
        <v>0</v>
      </c>
      <c r="I39" s="430"/>
      <c r="J39" s="432">
        <f t="shared" si="4"/>
        <v>81</v>
      </c>
      <c r="K39" s="20">
        <f t="shared" si="3"/>
        <v>2E-3</v>
      </c>
      <c r="L39" s="871"/>
      <c r="M39"/>
      <c r="N39"/>
      <c r="O39"/>
      <c r="P39"/>
      <c r="Q39"/>
    </row>
    <row r="40" spans="1:17" ht="27" thickBot="1" x14ac:dyDescent="0.3">
      <c r="A40" s="549">
        <v>99</v>
      </c>
      <c r="B40" s="550" t="s">
        <v>467</v>
      </c>
      <c r="C40" s="433">
        <v>1508</v>
      </c>
      <c r="D40" s="144">
        <f t="shared" si="0"/>
        <v>7.4999999999999997E-2</v>
      </c>
      <c r="E40" s="434">
        <v>1224</v>
      </c>
      <c r="F40" s="435">
        <f t="shared" si="1"/>
        <v>6.4000000000000001E-2</v>
      </c>
      <c r="G40" s="433">
        <v>216</v>
      </c>
      <c r="H40" s="144">
        <f t="shared" si="2"/>
        <v>9.7000000000000003E-2</v>
      </c>
      <c r="I40" s="434">
        <v>2</v>
      </c>
      <c r="J40" s="436">
        <f t="shared" si="4"/>
        <v>2950</v>
      </c>
      <c r="K40" s="55">
        <f t="shared" si="3"/>
        <v>7.0999999999999994E-2</v>
      </c>
      <c r="L40" s="871"/>
      <c r="M40"/>
      <c r="N40"/>
      <c r="O40"/>
      <c r="P40"/>
      <c r="Q40"/>
    </row>
    <row r="41" spans="1:17" s="34" customFormat="1" ht="14.4" thickBot="1" x14ac:dyDescent="0.3">
      <c r="A41" s="880" t="s">
        <v>648</v>
      </c>
      <c r="B41" s="998"/>
      <c r="C41" s="445">
        <f>SUM(C5:C40)</f>
        <v>20118</v>
      </c>
      <c r="D41" s="448">
        <f>SUM(D5:D40)</f>
        <v>0.99800000000000022</v>
      </c>
      <c r="E41" s="445">
        <f t="shared" ref="E41:H41" si="5">SUM(E5:E40)</f>
        <v>19060</v>
      </c>
      <c r="F41" s="448">
        <f t="shared" si="5"/>
        <v>1.0030000000000003</v>
      </c>
      <c r="G41" s="445">
        <f t="shared" si="5"/>
        <v>2235</v>
      </c>
      <c r="H41" s="448">
        <f t="shared" si="5"/>
        <v>1.0000000000000004</v>
      </c>
      <c r="I41" s="445">
        <f t="shared" ref="I41" si="6">SUM(I5:I40)</f>
        <v>10</v>
      </c>
      <c r="J41" s="445">
        <f t="shared" ref="J41:K41" si="7">SUM(J5:J40)</f>
        <v>41423</v>
      </c>
      <c r="K41" s="448">
        <f t="shared" si="7"/>
        <v>0.99800000000000033</v>
      </c>
    </row>
    <row r="42" spans="1:17" x14ac:dyDescent="0.25">
      <c r="A42" s="150" t="s">
        <v>649</v>
      </c>
      <c r="E42" s="447"/>
      <c r="F42" s="447"/>
      <c r="G42" s="447"/>
    </row>
    <row r="43" spans="1:17" x14ac:dyDescent="0.25">
      <c r="A43" s="1" t="s">
        <v>650</v>
      </c>
    </row>
    <row r="46" spans="1:17" x14ac:dyDescent="0.25">
      <c r="A46" s="34"/>
    </row>
  </sheetData>
  <mergeCells count="9">
    <mergeCell ref="G3:H3"/>
    <mergeCell ref="A41:B41"/>
    <mergeCell ref="A1:K1"/>
    <mergeCell ref="A2:A4"/>
    <mergeCell ref="B2:B4"/>
    <mergeCell ref="C2:I2"/>
    <mergeCell ref="J2:K3"/>
    <mergeCell ref="C3:D3"/>
    <mergeCell ref="E3:F3"/>
  </mergeCells>
  <phoneticPr fontId="0"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opLeftCell="C1" zoomScaleNormal="100" workbookViewId="0">
      <selection sqref="A1:K1"/>
    </sheetView>
  </sheetViews>
  <sheetFormatPr defaultColWidth="9.109375" defaultRowHeight="13.8" x14ac:dyDescent="0.25"/>
  <cols>
    <col min="1" max="1" width="8.33203125" style="1" customWidth="1"/>
    <col min="2" max="2" width="64" style="34" customWidth="1"/>
    <col min="3" max="3" width="9.6640625" style="1" customWidth="1"/>
    <col min="4" max="6" width="8.88671875" style="1" customWidth="1"/>
    <col min="7" max="7" width="9.6640625" style="1" customWidth="1"/>
    <col min="8" max="10" width="8.88671875" style="1" customWidth="1"/>
    <col min="11" max="11" width="15.88671875" style="35" customWidth="1"/>
    <col min="12" max="12" width="3.33203125" style="1" customWidth="1"/>
    <col min="13" max="243" width="11.44140625" style="1" customWidth="1"/>
    <col min="244" max="16384" width="9.109375" style="1"/>
  </cols>
  <sheetData>
    <row r="1" spans="1:13" ht="35.1" customHeight="1" thickBot="1" x14ac:dyDescent="0.3">
      <c r="A1" s="948" t="s">
        <v>934</v>
      </c>
      <c r="B1" s="949"/>
      <c r="C1" s="949"/>
      <c r="D1" s="949"/>
      <c r="E1" s="949"/>
      <c r="F1" s="949"/>
      <c r="G1" s="965"/>
      <c r="H1" s="965"/>
      <c r="I1" s="965"/>
      <c r="J1" s="965"/>
      <c r="K1" s="966"/>
    </row>
    <row r="2" spans="1:13" ht="15" customHeight="1" x14ac:dyDescent="0.25">
      <c r="A2" s="912" t="s">
        <v>178</v>
      </c>
      <c r="B2" s="1007" t="s">
        <v>179</v>
      </c>
      <c r="C2" s="918">
        <v>2007</v>
      </c>
      <c r="D2" s="919"/>
      <c r="E2" s="918">
        <v>2008</v>
      </c>
      <c r="F2" s="919"/>
      <c r="G2" s="918">
        <v>2009</v>
      </c>
      <c r="H2" s="919"/>
      <c r="I2" s="918">
        <v>2011</v>
      </c>
      <c r="J2" s="919"/>
      <c r="K2" s="907" t="s">
        <v>962</v>
      </c>
    </row>
    <row r="3" spans="1:13" ht="35.25" customHeight="1" thickBot="1" x14ac:dyDescent="0.3">
      <c r="A3" s="913"/>
      <c r="B3" s="1009"/>
      <c r="C3" s="133" t="s">
        <v>530</v>
      </c>
      <c r="D3" s="134" t="s">
        <v>531</v>
      </c>
      <c r="E3" s="133" t="s">
        <v>530</v>
      </c>
      <c r="F3" s="134" t="s">
        <v>531</v>
      </c>
      <c r="G3" s="133" t="s">
        <v>530</v>
      </c>
      <c r="H3" s="134" t="s">
        <v>531</v>
      </c>
      <c r="I3" s="133" t="s">
        <v>530</v>
      </c>
      <c r="J3" s="134" t="s">
        <v>531</v>
      </c>
      <c r="K3" s="1008"/>
    </row>
    <row r="4" spans="1:13" ht="14.4" thickBot="1" x14ac:dyDescent="0.3">
      <c r="A4" s="135" t="s">
        <v>532</v>
      </c>
      <c r="B4" s="508" t="s">
        <v>180</v>
      </c>
      <c r="C4" s="47">
        <v>977</v>
      </c>
      <c r="D4" s="136">
        <f t="shared" ref="D4:D35" si="0">C4/$C$56</f>
        <v>2.3260797104899766E-2</v>
      </c>
      <c r="E4" s="47">
        <v>888</v>
      </c>
      <c r="F4" s="136">
        <f>E4/$E$56</f>
        <v>2.0094589396030867E-2</v>
      </c>
      <c r="G4" s="47">
        <v>942</v>
      </c>
      <c r="H4" s="136">
        <f>ROUND(G4/$G$56,3)</f>
        <v>2.1999999999999999E-2</v>
      </c>
      <c r="I4" s="47">
        <v>579</v>
      </c>
      <c r="J4" s="136">
        <f>ROUND(I4/$I$56,3)</f>
        <v>1.4E-2</v>
      </c>
      <c r="K4" s="776">
        <f>J4-H4</f>
        <v>-7.9999999999999984E-3</v>
      </c>
      <c r="M4" s="850"/>
    </row>
    <row r="5" spans="1:13" ht="27.6" x14ac:dyDescent="0.25">
      <c r="A5" s="137">
        <v>10</v>
      </c>
      <c r="B5" s="509" t="s">
        <v>181</v>
      </c>
      <c r="C5" s="47">
        <v>21</v>
      </c>
      <c r="D5" s="136">
        <f t="shared" si="0"/>
        <v>4.9997619160992331E-4</v>
      </c>
      <c r="E5" s="142">
        <v>14</v>
      </c>
      <c r="F5" s="151">
        <f t="shared" ref="F5:F55" si="1">E5/$E$56</f>
        <v>3.1680658957706321E-4</v>
      </c>
      <c r="G5" s="142">
        <v>8</v>
      </c>
      <c r="H5" s="151">
        <f t="shared" ref="H5:H55" si="2">ROUND(G5/$G$56,3)</f>
        <v>0</v>
      </c>
      <c r="I5" s="142">
        <v>53</v>
      </c>
      <c r="J5" s="151">
        <f t="shared" ref="J5:J55" si="3">ROUND(I5/$I$56,3)</f>
        <v>1E-3</v>
      </c>
      <c r="K5" s="777">
        <f t="shared" ref="K5:K55" si="4">J5-H5</f>
        <v>1E-3</v>
      </c>
      <c r="M5" s="850"/>
    </row>
    <row r="6" spans="1:13" ht="27.6" x14ac:dyDescent="0.25">
      <c r="A6" s="138">
        <v>11</v>
      </c>
      <c r="B6" s="510" t="s">
        <v>182</v>
      </c>
      <c r="C6" s="51">
        <v>25</v>
      </c>
      <c r="D6" s="139">
        <f t="shared" si="0"/>
        <v>5.9520975191657542E-4</v>
      </c>
      <c r="E6" s="51">
        <v>46</v>
      </c>
      <c r="F6" s="139">
        <f t="shared" si="1"/>
        <v>1.040935937181779E-3</v>
      </c>
      <c r="G6" s="51">
        <v>30</v>
      </c>
      <c r="H6" s="139">
        <f t="shared" si="2"/>
        <v>1E-3</v>
      </c>
      <c r="I6" s="51">
        <v>23</v>
      </c>
      <c r="J6" s="139">
        <f t="shared" si="3"/>
        <v>1E-3</v>
      </c>
      <c r="K6" s="778">
        <f t="shared" si="4"/>
        <v>0</v>
      </c>
      <c r="M6" s="850"/>
    </row>
    <row r="7" spans="1:13" x14ac:dyDescent="0.25">
      <c r="A7" s="138">
        <v>12</v>
      </c>
      <c r="B7" s="510" t="s">
        <v>183</v>
      </c>
      <c r="C7" s="51">
        <v>37</v>
      </c>
      <c r="D7" s="139">
        <f t="shared" si="0"/>
        <v>8.8091043283653164E-4</v>
      </c>
      <c r="E7" s="51">
        <v>42</v>
      </c>
      <c r="F7" s="139">
        <f t="shared" si="1"/>
        <v>9.5041976873118958E-4</v>
      </c>
      <c r="G7" s="51">
        <v>26</v>
      </c>
      <c r="H7" s="139">
        <f t="shared" si="2"/>
        <v>1E-3</v>
      </c>
      <c r="I7" s="51">
        <v>31</v>
      </c>
      <c r="J7" s="139">
        <f t="shared" si="3"/>
        <v>1E-3</v>
      </c>
      <c r="K7" s="778">
        <f t="shared" si="4"/>
        <v>0</v>
      </c>
      <c r="M7" s="850"/>
    </row>
    <row r="8" spans="1:13" x14ac:dyDescent="0.25">
      <c r="A8" s="138">
        <v>13</v>
      </c>
      <c r="B8" s="510" t="s">
        <v>184</v>
      </c>
      <c r="C8" s="51">
        <v>26</v>
      </c>
      <c r="D8" s="139">
        <f t="shared" si="0"/>
        <v>6.1901814199323839E-4</v>
      </c>
      <c r="E8" s="51">
        <v>29</v>
      </c>
      <c r="F8" s="139">
        <f t="shared" si="1"/>
        <v>6.5624222126677381E-4</v>
      </c>
      <c r="G8" s="51">
        <v>26</v>
      </c>
      <c r="H8" s="139">
        <f t="shared" si="2"/>
        <v>1E-3</v>
      </c>
      <c r="I8" s="51">
        <v>28</v>
      </c>
      <c r="J8" s="139">
        <f t="shared" si="3"/>
        <v>1E-3</v>
      </c>
      <c r="K8" s="778">
        <f t="shared" si="4"/>
        <v>0</v>
      </c>
      <c r="M8" s="850"/>
    </row>
    <row r="9" spans="1:13" x14ac:dyDescent="0.25">
      <c r="A9" s="138">
        <v>14</v>
      </c>
      <c r="B9" s="510" t="s">
        <v>185</v>
      </c>
      <c r="C9" s="51">
        <v>133</v>
      </c>
      <c r="D9" s="139">
        <f t="shared" si="0"/>
        <v>3.1665158801961811E-3</v>
      </c>
      <c r="E9" s="51">
        <v>166</v>
      </c>
      <c r="F9" s="139">
        <f t="shared" si="1"/>
        <v>3.7564209906994638E-3</v>
      </c>
      <c r="G9" s="51">
        <v>106</v>
      </c>
      <c r="H9" s="139">
        <f t="shared" si="2"/>
        <v>2E-3</v>
      </c>
      <c r="I9" s="51">
        <v>143</v>
      </c>
      <c r="J9" s="139">
        <f t="shared" si="3"/>
        <v>3.0000000000000001E-3</v>
      </c>
      <c r="K9" s="778">
        <f t="shared" si="4"/>
        <v>1E-3</v>
      </c>
      <c r="M9" s="850"/>
    </row>
    <row r="10" spans="1:13" ht="28.2" thickBot="1" x14ac:dyDescent="0.3">
      <c r="A10" s="2">
        <v>19</v>
      </c>
      <c r="B10" s="511" t="s">
        <v>186</v>
      </c>
      <c r="C10" s="53">
        <v>34</v>
      </c>
      <c r="D10" s="140">
        <f t="shared" si="0"/>
        <v>8.094852626065425E-4</v>
      </c>
      <c r="E10" s="53">
        <v>31</v>
      </c>
      <c r="F10" s="140">
        <f t="shared" si="1"/>
        <v>7.0150030549206857E-4</v>
      </c>
      <c r="G10" s="53">
        <v>40</v>
      </c>
      <c r="H10" s="140">
        <f t="shared" si="2"/>
        <v>1E-3</v>
      </c>
      <c r="I10" s="53">
        <v>22</v>
      </c>
      <c r="J10" s="140">
        <f t="shared" si="3"/>
        <v>1E-3</v>
      </c>
      <c r="K10" s="779">
        <f t="shared" si="4"/>
        <v>0</v>
      </c>
      <c r="M10" s="850"/>
    </row>
    <row r="11" spans="1:13" ht="42" customHeight="1" x14ac:dyDescent="0.25">
      <c r="A11" s="141">
        <v>20</v>
      </c>
      <c r="B11" s="509" t="s">
        <v>187</v>
      </c>
      <c r="C11" s="142">
        <v>90</v>
      </c>
      <c r="D11" s="136">
        <f t="shared" si="0"/>
        <v>2.1427551068996715E-3</v>
      </c>
      <c r="E11" s="142">
        <v>82</v>
      </c>
      <c r="F11" s="151">
        <f t="shared" si="1"/>
        <v>1.8555814532370844E-3</v>
      </c>
      <c r="G11" s="142">
        <v>73</v>
      </c>
      <c r="H11" s="151">
        <f t="shared" si="2"/>
        <v>2E-3</v>
      </c>
      <c r="I11" s="142">
        <v>111</v>
      </c>
      <c r="J11" s="151">
        <f t="shared" si="3"/>
        <v>3.0000000000000001E-3</v>
      </c>
      <c r="K11" s="777">
        <f t="shared" si="4"/>
        <v>1E-3</v>
      </c>
      <c r="M11" s="850"/>
    </row>
    <row r="12" spans="1:13" x14ac:dyDescent="0.25">
      <c r="A12" s="138">
        <v>21</v>
      </c>
      <c r="B12" s="510" t="s">
        <v>188</v>
      </c>
      <c r="C12" s="51">
        <v>51</v>
      </c>
      <c r="D12" s="139">
        <f t="shared" si="0"/>
        <v>1.2142278939098138E-3</v>
      </c>
      <c r="E12" s="51">
        <v>66</v>
      </c>
      <c r="F12" s="139">
        <f t="shared" si="1"/>
        <v>1.4935167794347265E-3</v>
      </c>
      <c r="G12" s="51">
        <v>67</v>
      </c>
      <c r="H12" s="139">
        <f t="shared" si="2"/>
        <v>2E-3</v>
      </c>
      <c r="I12" s="51">
        <v>68</v>
      </c>
      <c r="J12" s="139">
        <f t="shared" si="3"/>
        <v>2E-3</v>
      </c>
      <c r="K12" s="778">
        <f t="shared" si="4"/>
        <v>0</v>
      </c>
      <c r="M12" s="850"/>
    </row>
    <row r="13" spans="1:13" ht="27.6" x14ac:dyDescent="0.25">
      <c r="A13" s="138">
        <v>22</v>
      </c>
      <c r="B13" s="510" t="s">
        <v>189</v>
      </c>
      <c r="C13" s="51">
        <v>376</v>
      </c>
      <c r="D13" s="139">
        <f t="shared" si="0"/>
        <v>8.9519546688252936E-3</v>
      </c>
      <c r="E13" s="51">
        <v>418</v>
      </c>
      <c r="F13" s="139">
        <f t="shared" si="1"/>
        <v>9.458939603086601E-3</v>
      </c>
      <c r="G13" s="51">
        <v>410</v>
      </c>
      <c r="H13" s="139">
        <f t="shared" si="2"/>
        <v>8.9999999999999993E-3</v>
      </c>
      <c r="I13" s="51">
        <v>439</v>
      </c>
      <c r="J13" s="139">
        <f t="shared" si="3"/>
        <v>1.0999999999999999E-2</v>
      </c>
      <c r="K13" s="778">
        <f t="shared" si="4"/>
        <v>2E-3</v>
      </c>
      <c r="M13" s="850"/>
    </row>
    <row r="14" spans="1:13" ht="27.6" x14ac:dyDescent="0.25">
      <c r="A14" s="138">
        <v>23</v>
      </c>
      <c r="B14" s="510" t="s">
        <v>190</v>
      </c>
      <c r="C14" s="51">
        <v>95</v>
      </c>
      <c r="D14" s="139">
        <f t="shared" si="0"/>
        <v>2.2617970572829864E-3</v>
      </c>
      <c r="E14" s="51">
        <v>146</v>
      </c>
      <c r="F14" s="139">
        <f t="shared" si="1"/>
        <v>3.3038401484465161E-3</v>
      </c>
      <c r="G14" s="51">
        <v>164</v>
      </c>
      <c r="H14" s="139">
        <f t="shared" si="2"/>
        <v>4.0000000000000001E-3</v>
      </c>
      <c r="I14" s="51">
        <v>131</v>
      </c>
      <c r="J14" s="139">
        <f t="shared" si="3"/>
        <v>3.0000000000000001E-3</v>
      </c>
      <c r="K14" s="778">
        <f t="shared" si="4"/>
        <v>-1E-3</v>
      </c>
      <c r="M14" s="850"/>
    </row>
    <row r="15" spans="1:13" ht="27.6" x14ac:dyDescent="0.25">
      <c r="A15" s="138">
        <v>24</v>
      </c>
      <c r="B15" s="510" t="s">
        <v>191</v>
      </c>
      <c r="C15" s="51">
        <v>340</v>
      </c>
      <c r="D15" s="139">
        <f t="shared" si="0"/>
        <v>8.0948526260654248E-3</v>
      </c>
      <c r="E15" s="51">
        <v>404</v>
      </c>
      <c r="F15" s="139">
        <f t="shared" si="1"/>
        <v>9.1421330135095374E-3</v>
      </c>
      <c r="G15" s="51">
        <v>376</v>
      </c>
      <c r="H15" s="139">
        <f t="shared" si="2"/>
        <v>8.9999999999999993E-3</v>
      </c>
      <c r="I15" s="51">
        <v>273</v>
      </c>
      <c r="J15" s="139">
        <f t="shared" si="3"/>
        <v>7.0000000000000001E-3</v>
      </c>
      <c r="K15" s="778">
        <f t="shared" si="4"/>
        <v>-1.9999999999999992E-3</v>
      </c>
      <c r="M15" s="850"/>
    </row>
    <row r="16" spans="1:13" ht="28.2" thickBot="1" x14ac:dyDescent="0.3">
      <c r="A16" s="133">
        <v>29</v>
      </c>
      <c r="B16" s="512" t="s">
        <v>192</v>
      </c>
      <c r="C16" s="53">
        <v>102</v>
      </c>
      <c r="D16" s="140">
        <f t="shared" si="0"/>
        <v>2.4284557878196276E-3</v>
      </c>
      <c r="E16" s="53">
        <v>83</v>
      </c>
      <c r="F16" s="140">
        <f t="shared" si="1"/>
        <v>1.8782104953497319E-3</v>
      </c>
      <c r="G16" s="53">
        <v>118</v>
      </c>
      <c r="H16" s="140">
        <f t="shared" si="2"/>
        <v>3.0000000000000001E-3</v>
      </c>
      <c r="I16" s="53">
        <v>97</v>
      </c>
      <c r="J16" s="140">
        <f t="shared" si="3"/>
        <v>2E-3</v>
      </c>
      <c r="K16" s="779">
        <f t="shared" si="4"/>
        <v>-1E-3</v>
      </c>
      <c r="M16" s="850"/>
    </row>
    <row r="17" spans="1:13" ht="27.6" x14ac:dyDescent="0.25">
      <c r="A17" s="137">
        <v>30</v>
      </c>
      <c r="B17" s="513" t="s">
        <v>193</v>
      </c>
      <c r="C17" s="337">
        <v>351</v>
      </c>
      <c r="D17" s="136">
        <f t="shared" si="0"/>
        <v>8.3567449169087184E-3</v>
      </c>
      <c r="E17" s="142">
        <v>245</v>
      </c>
      <c r="F17" s="151">
        <f t="shared" si="1"/>
        <v>5.5441153175986059E-3</v>
      </c>
      <c r="G17" s="142">
        <v>411</v>
      </c>
      <c r="H17" s="151">
        <f t="shared" si="2"/>
        <v>8.9999999999999993E-3</v>
      </c>
      <c r="I17" s="142">
        <v>607</v>
      </c>
      <c r="J17" s="151">
        <f t="shared" si="3"/>
        <v>1.4999999999999999E-2</v>
      </c>
      <c r="K17" s="777">
        <f t="shared" si="4"/>
        <v>6.0000000000000001E-3</v>
      </c>
      <c r="M17" s="850"/>
    </row>
    <row r="18" spans="1:13" x14ac:dyDescent="0.25">
      <c r="A18" s="138">
        <v>31</v>
      </c>
      <c r="B18" s="510" t="s">
        <v>194</v>
      </c>
      <c r="C18" s="51">
        <v>183</v>
      </c>
      <c r="D18" s="139">
        <f t="shared" si="0"/>
        <v>4.3569353840293319E-3</v>
      </c>
      <c r="E18" s="51">
        <v>187</v>
      </c>
      <c r="F18" s="139">
        <f t="shared" si="1"/>
        <v>4.2316308750650587E-3</v>
      </c>
      <c r="G18" s="51">
        <v>211</v>
      </c>
      <c r="H18" s="139">
        <f t="shared" si="2"/>
        <v>5.0000000000000001E-3</v>
      </c>
      <c r="I18" s="51">
        <v>175</v>
      </c>
      <c r="J18" s="139">
        <f t="shared" si="3"/>
        <v>4.0000000000000001E-3</v>
      </c>
      <c r="K18" s="778">
        <f t="shared" si="4"/>
        <v>-1E-3</v>
      </c>
      <c r="M18" s="850"/>
    </row>
    <row r="19" spans="1:13" ht="27.6" x14ac:dyDescent="0.25">
      <c r="A19" s="138">
        <v>32</v>
      </c>
      <c r="B19" s="510" t="s">
        <v>195</v>
      </c>
      <c r="C19" s="51">
        <v>540</v>
      </c>
      <c r="D19" s="139">
        <f t="shared" si="0"/>
        <v>1.2856530641398028E-2</v>
      </c>
      <c r="E19" s="51">
        <v>614</v>
      </c>
      <c r="F19" s="139">
        <f t="shared" si="1"/>
        <v>1.3894231857165486E-2</v>
      </c>
      <c r="G19" s="51">
        <v>512</v>
      </c>
      <c r="H19" s="139">
        <f t="shared" si="2"/>
        <v>1.2E-2</v>
      </c>
      <c r="I19" s="51">
        <v>573</v>
      </c>
      <c r="J19" s="139">
        <f t="shared" si="3"/>
        <v>1.4E-2</v>
      </c>
      <c r="K19" s="778">
        <f t="shared" si="4"/>
        <v>2E-3</v>
      </c>
      <c r="M19" s="850"/>
    </row>
    <row r="20" spans="1:13" ht="27.6" x14ac:dyDescent="0.25">
      <c r="A20" s="138">
        <v>33</v>
      </c>
      <c r="B20" s="510" t="s">
        <v>196</v>
      </c>
      <c r="C20" s="51">
        <v>1799</v>
      </c>
      <c r="D20" s="139">
        <f t="shared" si="0"/>
        <v>4.2831293747916763E-2</v>
      </c>
      <c r="E20" s="51">
        <v>1861</v>
      </c>
      <c r="F20" s="139">
        <f t="shared" si="1"/>
        <v>4.2112647371636759E-2</v>
      </c>
      <c r="G20" s="51">
        <v>1673</v>
      </c>
      <c r="H20" s="139">
        <f t="shared" si="2"/>
        <v>3.7999999999999999E-2</v>
      </c>
      <c r="I20" s="51">
        <v>1240</v>
      </c>
      <c r="J20" s="139">
        <f t="shared" si="3"/>
        <v>0.03</v>
      </c>
      <c r="K20" s="778">
        <f t="shared" si="4"/>
        <v>-8.0000000000000002E-3</v>
      </c>
      <c r="M20" s="850"/>
    </row>
    <row r="21" spans="1:13" ht="27.6" x14ac:dyDescent="0.25">
      <c r="A21" s="138">
        <v>34</v>
      </c>
      <c r="B21" s="510" t="s">
        <v>197</v>
      </c>
      <c r="C21" s="51">
        <v>331</v>
      </c>
      <c r="D21" s="139">
        <f t="shared" si="0"/>
        <v>7.8805771153754589E-3</v>
      </c>
      <c r="E21" s="51">
        <v>358</v>
      </c>
      <c r="F21" s="139">
        <f t="shared" si="1"/>
        <v>8.1011970763277593E-3</v>
      </c>
      <c r="G21" s="51">
        <v>407</v>
      </c>
      <c r="H21" s="139">
        <f t="shared" si="2"/>
        <v>8.9999999999999993E-3</v>
      </c>
      <c r="I21" s="51">
        <v>299</v>
      </c>
      <c r="J21" s="139">
        <f t="shared" si="3"/>
        <v>7.0000000000000001E-3</v>
      </c>
      <c r="K21" s="778">
        <f t="shared" si="4"/>
        <v>-1.9999999999999992E-3</v>
      </c>
      <c r="M21" s="850"/>
    </row>
    <row r="22" spans="1:13" x14ac:dyDescent="0.25">
      <c r="A22" s="138">
        <v>35</v>
      </c>
      <c r="B22" s="510" t="s">
        <v>198</v>
      </c>
      <c r="C22" s="51">
        <v>1140</v>
      </c>
      <c r="D22" s="139">
        <f t="shared" si="0"/>
        <v>2.7141564687395838E-2</v>
      </c>
      <c r="E22" s="51">
        <v>1250</v>
      </c>
      <c r="F22" s="139">
        <f t="shared" si="1"/>
        <v>2.8286302640809214E-2</v>
      </c>
      <c r="G22" s="51">
        <v>1384</v>
      </c>
      <c r="H22" s="139">
        <f t="shared" si="2"/>
        <v>3.2000000000000001E-2</v>
      </c>
      <c r="I22" s="51">
        <v>951</v>
      </c>
      <c r="J22" s="139">
        <f t="shared" si="3"/>
        <v>2.3E-2</v>
      </c>
      <c r="K22" s="778">
        <f t="shared" si="4"/>
        <v>-9.0000000000000011E-3</v>
      </c>
      <c r="M22" s="850"/>
    </row>
    <row r="23" spans="1:13" ht="28.2" thickBot="1" x14ac:dyDescent="0.3">
      <c r="A23" s="2">
        <v>39</v>
      </c>
      <c r="B23" s="511" t="s">
        <v>199</v>
      </c>
      <c r="C23" s="53">
        <v>280</v>
      </c>
      <c r="D23" s="140">
        <f t="shared" si="0"/>
        <v>6.6663492214656447E-3</v>
      </c>
      <c r="E23" s="53">
        <v>263</v>
      </c>
      <c r="F23" s="140">
        <f t="shared" si="1"/>
        <v>5.9514380756262586E-3</v>
      </c>
      <c r="G23" s="53">
        <v>161</v>
      </c>
      <c r="H23" s="140">
        <f t="shared" si="2"/>
        <v>4.0000000000000001E-3</v>
      </c>
      <c r="I23" s="53">
        <v>207</v>
      </c>
      <c r="J23" s="140">
        <f t="shared" si="3"/>
        <v>5.0000000000000001E-3</v>
      </c>
      <c r="K23" s="779">
        <f t="shared" si="4"/>
        <v>1E-3</v>
      </c>
      <c r="M23" s="850"/>
    </row>
    <row r="24" spans="1:13" ht="41.4" x14ac:dyDescent="0.25">
      <c r="A24" s="141">
        <v>40</v>
      </c>
      <c r="B24" s="509" t="s">
        <v>200</v>
      </c>
      <c r="C24" s="142">
        <v>402</v>
      </c>
      <c r="D24" s="136">
        <f t="shared" si="0"/>
        <v>9.5709728108185326E-3</v>
      </c>
      <c r="E24" s="142">
        <v>159</v>
      </c>
      <c r="F24" s="151">
        <f t="shared" si="1"/>
        <v>3.598017695910932E-3</v>
      </c>
      <c r="G24" s="142">
        <v>387</v>
      </c>
      <c r="H24" s="151">
        <f t="shared" si="2"/>
        <v>8.9999999999999993E-3</v>
      </c>
      <c r="I24" s="142">
        <v>736</v>
      </c>
      <c r="J24" s="151">
        <f t="shared" si="3"/>
        <v>1.7999999999999999E-2</v>
      </c>
      <c r="K24" s="777">
        <f t="shared" si="4"/>
        <v>8.9999999999999993E-3</v>
      </c>
      <c r="M24" s="850"/>
    </row>
    <row r="25" spans="1:13" ht="41.4" x14ac:dyDescent="0.25">
      <c r="A25" s="138">
        <v>41</v>
      </c>
      <c r="B25" s="510" t="s">
        <v>201</v>
      </c>
      <c r="C25" s="51">
        <v>332</v>
      </c>
      <c r="D25" s="139">
        <f t="shared" si="0"/>
        <v>7.904385505452121E-3</v>
      </c>
      <c r="E25" s="51">
        <v>367</v>
      </c>
      <c r="F25" s="139">
        <f t="shared" si="1"/>
        <v>8.3048584553415856E-3</v>
      </c>
      <c r="G25" s="51">
        <v>248</v>
      </c>
      <c r="H25" s="139">
        <f t="shared" si="2"/>
        <v>6.0000000000000001E-3</v>
      </c>
      <c r="I25" s="51">
        <v>224</v>
      </c>
      <c r="J25" s="139">
        <f t="shared" si="3"/>
        <v>5.0000000000000001E-3</v>
      </c>
      <c r="K25" s="778">
        <f t="shared" si="4"/>
        <v>-1E-3</v>
      </c>
      <c r="M25" s="850"/>
    </row>
    <row r="26" spans="1:13" ht="27.6" x14ac:dyDescent="0.25">
      <c r="A26" s="138">
        <v>42</v>
      </c>
      <c r="B26" s="510" t="s">
        <v>202</v>
      </c>
      <c r="C26" s="51">
        <v>1345</v>
      </c>
      <c r="D26" s="139">
        <f t="shared" si="0"/>
        <v>3.2022284653111757E-2</v>
      </c>
      <c r="E26" s="51">
        <v>1457</v>
      </c>
      <c r="F26" s="139">
        <f t="shared" si="1"/>
        <v>3.2970514358127222E-2</v>
      </c>
      <c r="G26" s="51">
        <v>1434</v>
      </c>
      <c r="H26" s="139">
        <f t="shared" si="2"/>
        <v>3.3000000000000002E-2</v>
      </c>
      <c r="I26" s="51">
        <v>1253</v>
      </c>
      <c r="J26" s="139">
        <f t="shared" si="3"/>
        <v>0.03</v>
      </c>
      <c r="K26" s="778">
        <f t="shared" si="4"/>
        <v>-3.0000000000000027E-3</v>
      </c>
      <c r="M26" s="850"/>
    </row>
    <row r="27" spans="1:13" ht="27.6" x14ac:dyDescent="0.25">
      <c r="A27" s="138">
        <v>43</v>
      </c>
      <c r="B27" s="510" t="s">
        <v>203</v>
      </c>
      <c r="C27" s="51">
        <v>1336</v>
      </c>
      <c r="D27" s="139">
        <f t="shared" si="0"/>
        <v>3.1808009142421788E-2</v>
      </c>
      <c r="E27" s="51">
        <v>1446</v>
      </c>
      <c r="F27" s="139">
        <f t="shared" si="1"/>
        <v>3.2721594894888101E-2</v>
      </c>
      <c r="G27" s="51">
        <v>1474</v>
      </c>
      <c r="H27" s="139">
        <f t="shared" si="2"/>
        <v>3.4000000000000002E-2</v>
      </c>
      <c r="I27" s="51">
        <v>1166</v>
      </c>
      <c r="J27" s="139">
        <f t="shared" si="3"/>
        <v>2.8000000000000001E-2</v>
      </c>
      <c r="K27" s="778">
        <f t="shared" si="4"/>
        <v>-6.0000000000000019E-3</v>
      </c>
      <c r="M27" s="850"/>
    </row>
    <row r="28" spans="1:13" ht="40.5" customHeight="1" x14ac:dyDescent="0.25">
      <c r="A28" s="143">
        <v>44</v>
      </c>
      <c r="B28" s="510" t="s">
        <v>204</v>
      </c>
      <c r="C28" s="51">
        <v>2764</v>
      </c>
      <c r="D28" s="139">
        <f t="shared" si="0"/>
        <v>6.5806390171896573E-2</v>
      </c>
      <c r="E28" s="51">
        <v>3087</v>
      </c>
      <c r="F28" s="139">
        <f t="shared" si="1"/>
        <v>6.9855853001742435E-2</v>
      </c>
      <c r="G28" s="51">
        <v>2924</v>
      </c>
      <c r="H28" s="139">
        <f t="shared" si="2"/>
        <v>6.7000000000000004E-2</v>
      </c>
      <c r="I28" s="51">
        <v>2508</v>
      </c>
      <c r="J28" s="139">
        <f t="shared" si="3"/>
        <v>6.0999999999999999E-2</v>
      </c>
      <c r="K28" s="778">
        <f t="shared" si="4"/>
        <v>-6.0000000000000053E-3</v>
      </c>
      <c r="M28" s="850"/>
    </row>
    <row r="29" spans="1:13" ht="30" customHeight="1" x14ac:dyDescent="0.25">
      <c r="A29" s="138">
        <v>45</v>
      </c>
      <c r="B29" s="510" t="s">
        <v>205</v>
      </c>
      <c r="C29" s="51">
        <v>109</v>
      </c>
      <c r="D29" s="139">
        <f t="shared" si="0"/>
        <v>2.5951145183562689E-3</v>
      </c>
      <c r="E29" s="51">
        <v>96</v>
      </c>
      <c r="F29" s="139">
        <f t="shared" si="1"/>
        <v>2.1723880428141475E-3</v>
      </c>
      <c r="G29" s="51">
        <v>82</v>
      </c>
      <c r="H29" s="139">
        <f t="shared" si="2"/>
        <v>2E-3</v>
      </c>
      <c r="I29" s="51">
        <v>72</v>
      </c>
      <c r="J29" s="139">
        <f t="shared" si="3"/>
        <v>2E-3</v>
      </c>
      <c r="K29" s="778">
        <f t="shared" si="4"/>
        <v>0</v>
      </c>
      <c r="M29" s="850"/>
    </row>
    <row r="30" spans="1:13" ht="28.2" thickBot="1" x14ac:dyDescent="0.3">
      <c r="A30" s="133">
        <v>49</v>
      </c>
      <c r="B30" s="512" t="s">
        <v>206</v>
      </c>
      <c r="C30" s="53">
        <v>351</v>
      </c>
      <c r="D30" s="140">
        <f t="shared" si="0"/>
        <v>8.3567449169087184E-3</v>
      </c>
      <c r="E30" s="53">
        <v>332</v>
      </c>
      <c r="F30" s="140">
        <f t="shared" si="1"/>
        <v>7.5128419813989275E-3</v>
      </c>
      <c r="G30" s="53">
        <v>215</v>
      </c>
      <c r="H30" s="140">
        <f t="shared" si="2"/>
        <v>5.0000000000000001E-3</v>
      </c>
      <c r="I30" s="53">
        <v>318</v>
      </c>
      <c r="J30" s="140">
        <f t="shared" si="3"/>
        <v>8.0000000000000002E-3</v>
      </c>
      <c r="K30" s="779">
        <f t="shared" si="4"/>
        <v>3.0000000000000001E-3</v>
      </c>
      <c r="M30" s="850"/>
    </row>
    <row r="31" spans="1:13" ht="27.6" x14ac:dyDescent="0.25">
      <c r="A31" s="137">
        <v>50</v>
      </c>
      <c r="B31" s="513" t="s">
        <v>207</v>
      </c>
      <c r="C31" s="142">
        <v>940</v>
      </c>
      <c r="D31" s="136">
        <f t="shared" si="0"/>
        <v>2.2379886672063237E-2</v>
      </c>
      <c r="E31" s="142">
        <v>830</v>
      </c>
      <c r="F31" s="151">
        <f t="shared" si="1"/>
        <v>1.878210495349732E-2</v>
      </c>
      <c r="G31" s="142">
        <v>1081</v>
      </c>
      <c r="H31" s="151">
        <f t="shared" si="2"/>
        <v>2.5000000000000001E-2</v>
      </c>
      <c r="I31" s="142">
        <v>1081</v>
      </c>
      <c r="J31" s="151">
        <f t="shared" si="3"/>
        <v>2.5999999999999999E-2</v>
      </c>
      <c r="K31" s="777">
        <f t="shared" si="4"/>
        <v>9.9999999999999742E-4</v>
      </c>
      <c r="M31" s="850"/>
    </row>
    <row r="32" spans="1:13" x14ac:dyDescent="0.25">
      <c r="A32" s="138">
        <v>51</v>
      </c>
      <c r="B32" s="510" t="s">
        <v>208</v>
      </c>
      <c r="C32" s="51">
        <v>1359</v>
      </c>
      <c r="D32" s="139">
        <f t="shared" si="0"/>
        <v>3.2355602114185041E-2</v>
      </c>
      <c r="E32" s="51">
        <v>1579</v>
      </c>
      <c r="F32" s="139">
        <f t="shared" si="1"/>
        <v>3.5731257495870201E-2</v>
      </c>
      <c r="G32" s="51">
        <v>1613</v>
      </c>
      <c r="H32" s="139">
        <f t="shared" si="2"/>
        <v>3.6999999999999998E-2</v>
      </c>
      <c r="I32" s="51">
        <v>1253</v>
      </c>
      <c r="J32" s="139">
        <f t="shared" si="3"/>
        <v>0.03</v>
      </c>
      <c r="K32" s="778">
        <f t="shared" si="4"/>
        <v>-6.9999999999999993E-3</v>
      </c>
      <c r="M32" s="850"/>
    </row>
    <row r="33" spans="1:13" ht="27.6" x14ac:dyDescent="0.25">
      <c r="A33" s="143">
        <v>52</v>
      </c>
      <c r="B33" s="510" t="s">
        <v>209</v>
      </c>
      <c r="C33" s="51">
        <v>4928</v>
      </c>
      <c r="D33" s="139">
        <f t="shared" si="0"/>
        <v>0.11732774629779534</v>
      </c>
      <c r="E33" s="51">
        <v>5223</v>
      </c>
      <c r="F33" s="139">
        <f t="shared" si="1"/>
        <v>0.11819148695435722</v>
      </c>
      <c r="G33" s="51">
        <v>6860</v>
      </c>
      <c r="H33" s="139">
        <f t="shared" si="2"/>
        <v>0.158</v>
      </c>
      <c r="I33" s="51">
        <v>6139</v>
      </c>
      <c r="J33" s="139">
        <f t="shared" si="3"/>
        <v>0.14799999999999999</v>
      </c>
      <c r="K33" s="778">
        <f t="shared" si="4"/>
        <v>-1.0000000000000009E-2</v>
      </c>
      <c r="M33" s="850"/>
    </row>
    <row r="34" spans="1:13" ht="28.2" thickBot="1" x14ac:dyDescent="0.3">
      <c r="A34" s="2">
        <v>59</v>
      </c>
      <c r="B34" s="511" t="s">
        <v>210</v>
      </c>
      <c r="C34" s="51">
        <v>221</v>
      </c>
      <c r="D34" s="139">
        <f t="shared" si="0"/>
        <v>5.2616542069425266E-3</v>
      </c>
      <c r="E34" s="53">
        <v>219</v>
      </c>
      <c r="F34" s="140">
        <f t="shared" si="1"/>
        <v>4.9557602226697741E-3</v>
      </c>
      <c r="G34" s="53">
        <v>204</v>
      </c>
      <c r="H34" s="140">
        <f t="shared" si="2"/>
        <v>5.0000000000000001E-3</v>
      </c>
      <c r="I34" s="53">
        <v>232</v>
      </c>
      <c r="J34" s="140">
        <f t="shared" si="3"/>
        <v>6.0000000000000001E-3</v>
      </c>
      <c r="K34" s="779">
        <f t="shared" si="4"/>
        <v>1E-3</v>
      </c>
      <c r="M34" s="850"/>
    </row>
    <row r="35" spans="1:13" ht="27.6" x14ac:dyDescent="0.25">
      <c r="A35" s="141">
        <v>60</v>
      </c>
      <c r="B35" s="509" t="s">
        <v>211</v>
      </c>
      <c r="C35" s="142">
        <v>541</v>
      </c>
      <c r="D35" s="136">
        <f t="shared" si="0"/>
        <v>1.2880339031474692E-2</v>
      </c>
      <c r="E35" s="142">
        <v>378</v>
      </c>
      <c r="F35" s="151">
        <f t="shared" si="1"/>
        <v>8.5537779185807065E-3</v>
      </c>
      <c r="G35" s="142">
        <v>507</v>
      </c>
      <c r="H35" s="151">
        <f t="shared" si="2"/>
        <v>1.2E-2</v>
      </c>
      <c r="I35" s="142">
        <v>601</v>
      </c>
      <c r="J35" s="151">
        <f t="shared" si="3"/>
        <v>1.4999999999999999E-2</v>
      </c>
      <c r="K35" s="777">
        <f t="shared" si="4"/>
        <v>2.9999999999999992E-3</v>
      </c>
      <c r="M35" s="850"/>
    </row>
    <row r="36" spans="1:13" x14ac:dyDescent="0.25">
      <c r="A36" s="138">
        <v>61</v>
      </c>
      <c r="B36" s="510" t="s">
        <v>212</v>
      </c>
      <c r="C36" s="51">
        <v>71</v>
      </c>
      <c r="D36" s="139">
        <f t="shared" ref="D36:D55" si="5">C36/$C$56</f>
        <v>1.6903956954430741E-3</v>
      </c>
      <c r="E36" s="51">
        <v>76</v>
      </c>
      <c r="F36" s="139">
        <f t="shared" si="1"/>
        <v>1.7198072005612003E-3</v>
      </c>
      <c r="G36" s="51">
        <v>63</v>
      </c>
      <c r="H36" s="139">
        <f t="shared" si="2"/>
        <v>1E-3</v>
      </c>
      <c r="I36" s="51">
        <v>54</v>
      </c>
      <c r="J36" s="139">
        <f t="shared" si="3"/>
        <v>1E-3</v>
      </c>
      <c r="K36" s="778">
        <f t="shared" si="4"/>
        <v>0</v>
      </c>
      <c r="M36" s="850"/>
    </row>
    <row r="37" spans="1:13" x14ac:dyDescent="0.25">
      <c r="A37" s="138">
        <v>62</v>
      </c>
      <c r="B37" s="510" t="s">
        <v>213</v>
      </c>
      <c r="C37" s="51">
        <v>148</v>
      </c>
      <c r="D37" s="139">
        <f t="shared" si="5"/>
        <v>3.5236417313461266E-3</v>
      </c>
      <c r="E37" s="51">
        <v>182</v>
      </c>
      <c r="F37" s="139">
        <f t="shared" si="1"/>
        <v>4.1184856645018215E-3</v>
      </c>
      <c r="G37" s="51">
        <v>123</v>
      </c>
      <c r="H37" s="139">
        <f t="shared" si="2"/>
        <v>3.0000000000000001E-3</v>
      </c>
      <c r="I37" s="51">
        <v>141</v>
      </c>
      <c r="J37" s="139">
        <f t="shared" si="3"/>
        <v>3.0000000000000001E-3</v>
      </c>
      <c r="K37" s="778">
        <f t="shared" si="4"/>
        <v>0</v>
      </c>
      <c r="M37" s="850"/>
    </row>
    <row r="38" spans="1:13" x14ac:dyDescent="0.25">
      <c r="A38" s="138">
        <v>63</v>
      </c>
      <c r="B38" s="510" t="s">
        <v>214</v>
      </c>
      <c r="C38" s="51">
        <v>1785</v>
      </c>
      <c r="D38" s="139">
        <f t="shared" si="5"/>
        <v>4.2497976286843486E-2</v>
      </c>
      <c r="E38" s="51">
        <v>1890</v>
      </c>
      <c r="F38" s="139">
        <f t="shared" si="1"/>
        <v>4.2768889592903529E-2</v>
      </c>
      <c r="G38" s="51">
        <v>1452</v>
      </c>
      <c r="H38" s="139">
        <f t="shared" si="2"/>
        <v>3.3000000000000002E-2</v>
      </c>
      <c r="I38" s="51">
        <v>1388</v>
      </c>
      <c r="J38" s="139">
        <f t="shared" si="3"/>
        <v>3.4000000000000002E-2</v>
      </c>
      <c r="K38" s="778">
        <f t="shared" si="4"/>
        <v>1.0000000000000009E-3</v>
      </c>
      <c r="M38" s="850"/>
    </row>
    <row r="39" spans="1:13" ht="27.6" x14ac:dyDescent="0.25">
      <c r="A39" s="143">
        <v>64</v>
      </c>
      <c r="B39" s="510" t="s">
        <v>215</v>
      </c>
      <c r="C39" s="51">
        <v>3563</v>
      </c>
      <c r="D39" s="139">
        <f t="shared" si="5"/>
        <v>8.4829293843150327E-2</v>
      </c>
      <c r="E39" s="51">
        <v>3676</v>
      </c>
      <c r="F39" s="139">
        <f t="shared" si="1"/>
        <v>8.3184358806091735E-2</v>
      </c>
      <c r="G39" s="51">
        <v>3156</v>
      </c>
      <c r="H39" s="139">
        <f t="shared" si="2"/>
        <v>7.1999999999999995E-2</v>
      </c>
      <c r="I39" s="51">
        <v>3302</v>
      </c>
      <c r="J39" s="139">
        <f t="shared" si="3"/>
        <v>0.08</v>
      </c>
      <c r="K39" s="778">
        <f t="shared" si="4"/>
        <v>8.0000000000000071E-3</v>
      </c>
      <c r="M39" s="850"/>
    </row>
    <row r="40" spans="1:13" ht="28.2" thickBot="1" x14ac:dyDescent="0.3">
      <c r="A40" s="133">
        <v>69</v>
      </c>
      <c r="B40" s="512" t="s">
        <v>216</v>
      </c>
      <c r="C40" s="53">
        <v>511</v>
      </c>
      <c r="D40" s="140">
        <f t="shared" si="5"/>
        <v>1.2166087329174801E-2</v>
      </c>
      <c r="E40" s="53">
        <v>548</v>
      </c>
      <c r="F40" s="140">
        <f t="shared" si="1"/>
        <v>1.2400715077730759E-2</v>
      </c>
      <c r="G40" s="53">
        <v>501</v>
      </c>
      <c r="H40" s="140">
        <f t="shared" si="2"/>
        <v>1.2E-2</v>
      </c>
      <c r="I40" s="53">
        <v>473</v>
      </c>
      <c r="J40" s="140">
        <f t="shared" si="3"/>
        <v>1.0999999999999999E-2</v>
      </c>
      <c r="K40" s="779">
        <f t="shared" si="4"/>
        <v>-1.0000000000000009E-3</v>
      </c>
      <c r="M40" s="850"/>
    </row>
    <row r="41" spans="1:13" ht="41.4" x14ac:dyDescent="0.25">
      <c r="A41" s="137">
        <v>70</v>
      </c>
      <c r="B41" s="513" t="s">
        <v>217</v>
      </c>
      <c r="C41" s="337">
        <v>557</v>
      </c>
      <c r="D41" s="144">
        <f t="shared" si="5"/>
        <v>1.32612732727013E-2</v>
      </c>
      <c r="E41" s="142">
        <v>566</v>
      </c>
      <c r="F41" s="151">
        <f t="shared" si="1"/>
        <v>1.2808037835758412E-2</v>
      </c>
      <c r="G41" s="142">
        <v>592</v>
      </c>
      <c r="H41" s="151">
        <f t="shared" si="2"/>
        <v>1.4E-2</v>
      </c>
      <c r="I41" s="142">
        <v>832</v>
      </c>
      <c r="J41" s="151">
        <f t="shared" si="3"/>
        <v>0.02</v>
      </c>
      <c r="K41" s="777">
        <f t="shared" si="4"/>
        <v>6.0000000000000001E-3</v>
      </c>
      <c r="M41" s="850"/>
    </row>
    <row r="42" spans="1:13" x14ac:dyDescent="0.25">
      <c r="A42" s="143">
        <v>71</v>
      </c>
      <c r="B42" s="510" t="s">
        <v>218</v>
      </c>
      <c r="C42" s="51">
        <v>2637</v>
      </c>
      <c r="D42" s="139">
        <f t="shared" si="5"/>
        <v>6.2782724632160378E-2</v>
      </c>
      <c r="E42" s="51">
        <v>2684</v>
      </c>
      <c r="F42" s="139">
        <f t="shared" si="1"/>
        <v>6.0736349030345547E-2</v>
      </c>
      <c r="G42" s="51">
        <v>2500</v>
      </c>
      <c r="H42" s="139">
        <f t="shared" si="2"/>
        <v>5.7000000000000002E-2</v>
      </c>
      <c r="I42" s="51">
        <v>2546</v>
      </c>
      <c r="J42" s="139">
        <f t="shared" si="3"/>
        <v>6.0999999999999999E-2</v>
      </c>
      <c r="K42" s="778">
        <f t="shared" si="4"/>
        <v>3.9999999999999966E-3</v>
      </c>
      <c r="M42" s="850"/>
    </row>
    <row r="43" spans="1:13" x14ac:dyDescent="0.25">
      <c r="A43" s="138">
        <v>72</v>
      </c>
      <c r="B43" s="510" t="s">
        <v>219</v>
      </c>
      <c r="C43" s="51">
        <v>805</v>
      </c>
      <c r="D43" s="139">
        <f t="shared" si="5"/>
        <v>1.9165754011713727E-2</v>
      </c>
      <c r="E43" s="51">
        <v>949</v>
      </c>
      <c r="F43" s="139">
        <f t="shared" si="1"/>
        <v>2.1474960964902357E-2</v>
      </c>
      <c r="G43" s="51">
        <v>950</v>
      </c>
      <c r="H43" s="139">
        <f t="shared" si="2"/>
        <v>2.1999999999999999E-2</v>
      </c>
      <c r="I43" s="51">
        <v>833</v>
      </c>
      <c r="J43" s="139">
        <f t="shared" si="3"/>
        <v>0.02</v>
      </c>
      <c r="K43" s="778">
        <f t="shared" si="4"/>
        <v>-1.9999999999999983E-3</v>
      </c>
      <c r="M43" s="850"/>
    </row>
    <row r="44" spans="1:13" x14ac:dyDescent="0.25">
      <c r="A44" s="138">
        <v>73</v>
      </c>
      <c r="B44" s="510" t="s">
        <v>220</v>
      </c>
      <c r="C44" s="51">
        <v>260</v>
      </c>
      <c r="D44" s="139">
        <f t="shared" si="5"/>
        <v>6.1901814199323843E-3</v>
      </c>
      <c r="E44" s="51">
        <v>276</v>
      </c>
      <c r="F44" s="139">
        <f t="shared" si="1"/>
        <v>6.2456156230906749E-3</v>
      </c>
      <c r="G44" s="51">
        <v>223</v>
      </c>
      <c r="H44" s="139">
        <f t="shared" si="2"/>
        <v>5.0000000000000001E-3</v>
      </c>
      <c r="I44" s="51">
        <v>245</v>
      </c>
      <c r="J44" s="139">
        <f t="shared" si="3"/>
        <v>6.0000000000000001E-3</v>
      </c>
      <c r="K44" s="778">
        <f t="shared" si="4"/>
        <v>1E-3</v>
      </c>
      <c r="M44" s="850"/>
    </row>
    <row r="45" spans="1:13" x14ac:dyDescent="0.25">
      <c r="A45" s="138">
        <v>74</v>
      </c>
      <c r="B45" s="510" t="s">
        <v>221</v>
      </c>
      <c r="C45" s="51">
        <v>541</v>
      </c>
      <c r="D45" s="139">
        <f t="shared" si="5"/>
        <v>1.2880339031474692E-2</v>
      </c>
      <c r="E45" s="51">
        <v>576</v>
      </c>
      <c r="F45" s="139">
        <f t="shared" si="1"/>
        <v>1.3034328256884886E-2</v>
      </c>
      <c r="G45" s="51">
        <v>584</v>
      </c>
      <c r="H45" s="139">
        <f t="shared" si="2"/>
        <v>1.2999999999999999E-2</v>
      </c>
      <c r="I45" s="51">
        <v>478</v>
      </c>
      <c r="J45" s="139">
        <f t="shared" si="3"/>
        <v>1.2E-2</v>
      </c>
      <c r="K45" s="778">
        <f t="shared" si="4"/>
        <v>-9.9999999999999915E-4</v>
      </c>
      <c r="M45" s="850"/>
    </row>
    <row r="46" spans="1:13" x14ac:dyDescent="0.25">
      <c r="A46" s="138">
        <v>75</v>
      </c>
      <c r="B46" s="510" t="s">
        <v>222</v>
      </c>
      <c r="C46" s="51">
        <v>1716</v>
      </c>
      <c r="D46" s="139">
        <f t="shared" si="5"/>
        <v>4.0855197371553735E-2</v>
      </c>
      <c r="E46" s="51">
        <v>1924</v>
      </c>
      <c r="F46" s="139">
        <f t="shared" si="1"/>
        <v>4.3538277024733542E-2</v>
      </c>
      <c r="G46" s="51">
        <v>1805</v>
      </c>
      <c r="H46" s="139">
        <f t="shared" si="2"/>
        <v>4.1000000000000002E-2</v>
      </c>
      <c r="I46" s="51">
        <v>1591</v>
      </c>
      <c r="J46" s="139">
        <f t="shared" si="3"/>
        <v>3.7999999999999999E-2</v>
      </c>
      <c r="K46" s="778">
        <f t="shared" si="4"/>
        <v>-3.0000000000000027E-3</v>
      </c>
      <c r="M46" s="850"/>
    </row>
    <row r="47" spans="1:13" ht="28.2" thickBot="1" x14ac:dyDescent="0.3">
      <c r="A47" s="2">
        <v>79</v>
      </c>
      <c r="B47" s="511" t="s">
        <v>223</v>
      </c>
      <c r="C47" s="51">
        <v>673</v>
      </c>
      <c r="D47" s="139">
        <f t="shared" si="5"/>
        <v>1.6023046521594211E-2</v>
      </c>
      <c r="E47" s="53">
        <v>657</v>
      </c>
      <c r="F47" s="140">
        <f t="shared" si="1"/>
        <v>1.4867280668009323E-2</v>
      </c>
      <c r="G47" s="53">
        <v>480</v>
      </c>
      <c r="H47" s="140">
        <f t="shared" si="2"/>
        <v>1.0999999999999999E-2</v>
      </c>
      <c r="I47" s="53">
        <v>478</v>
      </c>
      <c r="J47" s="140">
        <f t="shared" si="3"/>
        <v>1.2E-2</v>
      </c>
      <c r="K47" s="779">
        <f t="shared" si="4"/>
        <v>1.0000000000000009E-3</v>
      </c>
      <c r="M47" s="850"/>
    </row>
    <row r="48" spans="1:13" ht="27.6" x14ac:dyDescent="0.25">
      <c r="A48" s="141">
        <v>80</v>
      </c>
      <c r="B48" s="509" t="s">
        <v>224</v>
      </c>
      <c r="C48" s="142">
        <v>262</v>
      </c>
      <c r="D48" s="136">
        <f t="shared" si="5"/>
        <v>6.2377982000857103E-3</v>
      </c>
      <c r="E48" s="142">
        <v>185</v>
      </c>
      <c r="F48" s="151">
        <f t="shared" si="1"/>
        <v>4.1863727908397642E-3</v>
      </c>
      <c r="G48" s="142">
        <v>381</v>
      </c>
      <c r="H48" s="151">
        <f t="shared" si="2"/>
        <v>8.9999999999999993E-3</v>
      </c>
      <c r="I48" s="142">
        <v>536</v>
      </c>
      <c r="J48" s="151">
        <f t="shared" si="3"/>
        <v>1.2999999999999999E-2</v>
      </c>
      <c r="K48" s="777">
        <f t="shared" si="4"/>
        <v>4.0000000000000001E-3</v>
      </c>
      <c r="M48" s="850"/>
    </row>
    <row r="49" spans="1:13" x14ac:dyDescent="0.25">
      <c r="A49" s="138">
        <v>81</v>
      </c>
      <c r="B49" s="510" t="s">
        <v>225</v>
      </c>
      <c r="C49" s="51">
        <v>207</v>
      </c>
      <c r="D49" s="139">
        <f t="shared" si="5"/>
        <v>4.9283367458692441E-3</v>
      </c>
      <c r="E49" s="51">
        <v>541</v>
      </c>
      <c r="F49" s="139">
        <f t="shared" si="1"/>
        <v>1.2242311782942227E-2</v>
      </c>
      <c r="G49" s="51">
        <v>465</v>
      </c>
      <c r="H49" s="139">
        <f t="shared" si="2"/>
        <v>1.0999999999999999E-2</v>
      </c>
      <c r="I49" s="51">
        <v>532</v>
      </c>
      <c r="J49" s="139">
        <f t="shared" si="3"/>
        <v>1.2999999999999999E-2</v>
      </c>
      <c r="K49" s="778">
        <f t="shared" si="4"/>
        <v>2E-3</v>
      </c>
      <c r="M49" s="850"/>
    </row>
    <row r="50" spans="1:13" ht="27.6" x14ac:dyDescent="0.25">
      <c r="A50" s="138">
        <v>82</v>
      </c>
      <c r="B50" s="510" t="s">
        <v>226</v>
      </c>
      <c r="C50" s="51">
        <v>291</v>
      </c>
      <c r="D50" s="139">
        <f t="shared" si="5"/>
        <v>6.9282415123089374E-3</v>
      </c>
      <c r="E50" s="51">
        <v>297</v>
      </c>
      <c r="F50" s="139">
        <f t="shared" si="1"/>
        <v>6.7208255074562694E-3</v>
      </c>
      <c r="G50" s="51">
        <v>321</v>
      </c>
      <c r="H50" s="139">
        <f t="shared" si="2"/>
        <v>7.0000000000000001E-3</v>
      </c>
      <c r="I50" s="51">
        <v>336</v>
      </c>
      <c r="J50" s="139">
        <f t="shared" si="3"/>
        <v>8.0000000000000002E-3</v>
      </c>
      <c r="K50" s="778">
        <f t="shared" si="4"/>
        <v>1E-3</v>
      </c>
      <c r="M50" s="850"/>
    </row>
    <row r="51" spans="1:13" ht="41.4" x14ac:dyDescent="0.25">
      <c r="A51" s="143">
        <v>83</v>
      </c>
      <c r="B51" s="510" t="s">
        <v>227</v>
      </c>
      <c r="C51" s="51">
        <v>2692</v>
      </c>
      <c r="D51" s="139">
        <f t="shared" si="5"/>
        <v>6.4092186086376846E-2</v>
      </c>
      <c r="E51" s="51">
        <v>3174</v>
      </c>
      <c r="F51" s="139">
        <f t="shared" si="1"/>
        <v>7.1824579665542759E-2</v>
      </c>
      <c r="G51" s="51">
        <v>2954</v>
      </c>
      <c r="H51" s="139">
        <f t="shared" si="2"/>
        <v>6.8000000000000005E-2</v>
      </c>
      <c r="I51" s="51">
        <v>2836</v>
      </c>
      <c r="J51" s="139">
        <f t="shared" si="3"/>
        <v>6.8000000000000005E-2</v>
      </c>
      <c r="K51" s="778">
        <f t="shared" si="4"/>
        <v>0</v>
      </c>
      <c r="M51" s="850"/>
    </row>
    <row r="52" spans="1:13" x14ac:dyDescent="0.25">
      <c r="A52" s="138">
        <v>84</v>
      </c>
      <c r="B52" s="510" t="s">
        <v>228</v>
      </c>
      <c r="C52" s="51">
        <v>550</v>
      </c>
      <c r="D52" s="139">
        <f t="shared" si="5"/>
        <v>1.309461454216466E-2</v>
      </c>
      <c r="E52" s="51">
        <v>520</v>
      </c>
      <c r="F52" s="139">
        <f t="shared" si="1"/>
        <v>1.1767101898576634E-2</v>
      </c>
      <c r="G52" s="51">
        <v>623</v>
      </c>
      <c r="H52" s="139">
        <f t="shared" si="2"/>
        <v>1.4E-2</v>
      </c>
      <c r="I52" s="51">
        <v>529</v>
      </c>
      <c r="J52" s="139">
        <f t="shared" si="3"/>
        <v>1.2999999999999999E-2</v>
      </c>
      <c r="K52" s="778">
        <f t="shared" si="4"/>
        <v>-1.0000000000000009E-3</v>
      </c>
      <c r="M52" s="850"/>
    </row>
    <row r="53" spans="1:13" ht="42" customHeight="1" x14ac:dyDescent="0.25">
      <c r="A53" s="138">
        <v>85</v>
      </c>
      <c r="B53" s="510" t="s">
        <v>229</v>
      </c>
      <c r="C53" s="51">
        <v>213</v>
      </c>
      <c r="D53" s="139">
        <f t="shared" si="5"/>
        <v>5.071187086329222E-3</v>
      </c>
      <c r="E53" s="51">
        <v>214</v>
      </c>
      <c r="F53" s="139">
        <f t="shared" si="1"/>
        <v>4.8426150121065378E-3</v>
      </c>
      <c r="G53" s="51">
        <v>258</v>
      </c>
      <c r="H53" s="139">
        <f t="shared" si="2"/>
        <v>6.0000000000000001E-3</v>
      </c>
      <c r="I53" s="51">
        <v>265</v>
      </c>
      <c r="J53" s="139">
        <f t="shared" si="3"/>
        <v>6.0000000000000001E-3</v>
      </c>
      <c r="K53" s="778">
        <f t="shared" si="4"/>
        <v>0</v>
      </c>
      <c r="M53" s="850"/>
    </row>
    <row r="54" spans="1:13" ht="28.2" thickBot="1" x14ac:dyDescent="0.3">
      <c r="A54" s="133">
        <v>89</v>
      </c>
      <c r="B54" s="512" t="s">
        <v>230</v>
      </c>
      <c r="C54" s="60">
        <v>176</v>
      </c>
      <c r="D54" s="146">
        <f t="shared" si="5"/>
        <v>4.1902766534926911E-3</v>
      </c>
      <c r="E54" s="53">
        <v>155</v>
      </c>
      <c r="F54" s="140">
        <f t="shared" si="1"/>
        <v>3.5075015274603424E-3</v>
      </c>
      <c r="G54" s="53">
        <v>177</v>
      </c>
      <c r="H54" s="140">
        <f t="shared" si="2"/>
        <v>4.0000000000000001E-3</v>
      </c>
      <c r="I54" s="53">
        <v>252</v>
      </c>
      <c r="J54" s="140">
        <f t="shared" si="3"/>
        <v>6.0000000000000001E-3</v>
      </c>
      <c r="K54" s="779">
        <f t="shared" si="4"/>
        <v>2E-3</v>
      </c>
      <c r="M54" s="850"/>
    </row>
    <row r="55" spans="1:13" ht="28.5" customHeight="1" thickBot="1" x14ac:dyDescent="0.3">
      <c r="A55" s="147">
        <v>99</v>
      </c>
      <c r="B55" s="514" t="s">
        <v>231</v>
      </c>
      <c r="C55" s="148">
        <v>2785</v>
      </c>
      <c r="D55" s="149">
        <f t="shared" si="5"/>
        <v>6.6306366363506494E-2</v>
      </c>
      <c r="E55" s="338">
        <v>2735</v>
      </c>
      <c r="F55" s="144">
        <f t="shared" si="1"/>
        <v>6.1890430178090559E-2</v>
      </c>
      <c r="G55" s="338">
        <v>1768</v>
      </c>
      <c r="H55" s="144">
        <f t="shared" si="2"/>
        <v>4.1000000000000002E-2</v>
      </c>
      <c r="I55" s="338">
        <v>2143</v>
      </c>
      <c r="J55" s="144">
        <f t="shared" si="3"/>
        <v>5.1999999999999998E-2</v>
      </c>
      <c r="K55" s="780">
        <f t="shared" si="4"/>
        <v>1.0999999999999996E-2</v>
      </c>
      <c r="M55" s="850"/>
    </row>
    <row r="56" spans="1:13" ht="15" customHeight="1" thickBot="1" x14ac:dyDescent="0.3">
      <c r="A56" s="880" t="s">
        <v>648</v>
      </c>
      <c r="B56" s="887"/>
      <c r="C56" s="104">
        <f t="shared" ref="C56:J56" si="6">SUM(C4:C55)</f>
        <v>42002</v>
      </c>
      <c r="D56" s="74">
        <f t="shared" si="6"/>
        <v>1.0000000000000002</v>
      </c>
      <c r="E56" s="104">
        <f t="shared" si="6"/>
        <v>44191</v>
      </c>
      <c r="F56" s="74">
        <f t="shared" si="6"/>
        <v>1</v>
      </c>
      <c r="G56" s="104">
        <f t="shared" si="6"/>
        <v>43550</v>
      </c>
      <c r="H56" s="74">
        <f t="shared" si="6"/>
        <v>1.0030000000000001</v>
      </c>
      <c r="I56" s="104">
        <f t="shared" si="6"/>
        <v>41423</v>
      </c>
      <c r="J56" s="74">
        <f t="shared" si="6"/>
        <v>1.0020000000000002</v>
      </c>
      <c r="K56" s="781"/>
    </row>
    <row r="57" spans="1:13" x14ac:dyDescent="0.25">
      <c r="C57" s="34"/>
      <c r="G57" s="34"/>
    </row>
    <row r="58" spans="1:13" x14ac:dyDescent="0.25">
      <c r="C58" s="34"/>
      <c r="G58" s="34"/>
    </row>
    <row r="59" spans="1:13" x14ac:dyDescent="0.25">
      <c r="C59" s="34"/>
      <c r="G59" s="34"/>
    </row>
    <row r="60" spans="1:13" x14ac:dyDescent="0.25">
      <c r="C60" s="34"/>
      <c r="G60" s="34"/>
    </row>
    <row r="61" spans="1:13" x14ac:dyDescent="0.25">
      <c r="C61" s="34"/>
      <c r="G61" s="34"/>
    </row>
    <row r="62" spans="1:13" x14ac:dyDescent="0.25">
      <c r="C62" s="34"/>
      <c r="G62" s="34"/>
    </row>
    <row r="63" spans="1:13" x14ac:dyDescent="0.25">
      <c r="C63" s="34"/>
      <c r="G63" s="34"/>
    </row>
    <row r="64" spans="1:13" x14ac:dyDescent="0.25">
      <c r="C64" s="34"/>
      <c r="G64" s="34"/>
    </row>
    <row r="65" spans="3:7" x14ac:dyDescent="0.25">
      <c r="C65" s="34"/>
      <c r="G65" s="34"/>
    </row>
    <row r="66" spans="3:7" x14ac:dyDescent="0.25">
      <c r="C66" s="34"/>
      <c r="G66" s="34"/>
    </row>
    <row r="67" spans="3:7" x14ac:dyDescent="0.25">
      <c r="C67" s="34"/>
      <c r="G67" s="34"/>
    </row>
    <row r="68" spans="3:7" x14ac:dyDescent="0.25">
      <c r="C68" s="34"/>
      <c r="G68" s="34"/>
    </row>
    <row r="69" spans="3:7" x14ac:dyDescent="0.25">
      <c r="C69" s="34"/>
      <c r="G69" s="34"/>
    </row>
  </sheetData>
  <mergeCells count="9">
    <mergeCell ref="G2:H2"/>
    <mergeCell ref="K2:K3"/>
    <mergeCell ref="A1:K1"/>
    <mergeCell ref="A56:B56"/>
    <mergeCell ref="A2:A3"/>
    <mergeCell ref="B2:B3"/>
    <mergeCell ref="C2:D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topLeftCell="H37" zoomScaleNormal="100" workbookViewId="0">
      <selection sqref="A1:K1"/>
    </sheetView>
  </sheetViews>
  <sheetFormatPr defaultColWidth="9.10937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238" width="11.44140625" style="1" customWidth="1"/>
    <col min="239" max="16384" width="9.109375" style="1"/>
  </cols>
  <sheetData>
    <row r="1" spans="1:12" ht="35.1" customHeight="1" thickBot="1" x14ac:dyDescent="0.3">
      <c r="A1" s="909" t="s">
        <v>935</v>
      </c>
      <c r="B1" s="910"/>
      <c r="C1" s="910"/>
      <c r="D1" s="910"/>
      <c r="E1" s="910"/>
      <c r="F1" s="910"/>
      <c r="G1" s="910"/>
      <c r="H1" s="910"/>
      <c r="I1" s="910"/>
      <c r="J1" s="910"/>
      <c r="K1" s="911"/>
    </row>
    <row r="2" spans="1:12" ht="23.25" customHeight="1" thickBot="1" x14ac:dyDescent="0.3">
      <c r="A2" s="912" t="s">
        <v>45</v>
      </c>
      <c r="B2" s="919" t="s">
        <v>179</v>
      </c>
      <c r="C2" s="948" t="s">
        <v>465</v>
      </c>
      <c r="D2" s="949"/>
      <c r="E2" s="949"/>
      <c r="F2" s="949"/>
      <c r="G2" s="949"/>
      <c r="H2" s="949"/>
      <c r="I2" s="950"/>
      <c r="J2" s="957" t="s">
        <v>648</v>
      </c>
      <c r="K2" s="958"/>
    </row>
    <row r="3" spans="1:12" ht="17.25" customHeight="1" x14ac:dyDescent="0.25">
      <c r="A3" s="1010"/>
      <c r="B3" s="1007"/>
      <c r="C3" s="917" t="s">
        <v>651</v>
      </c>
      <c r="D3" s="924"/>
      <c r="E3" s="917" t="s">
        <v>652</v>
      </c>
      <c r="F3" s="924"/>
      <c r="G3" s="917" t="s">
        <v>653</v>
      </c>
      <c r="H3" s="924"/>
      <c r="I3" s="353" t="s">
        <v>654</v>
      </c>
      <c r="J3" s="961"/>
      <c r="K3" s="962"/>
    </row>
    <row r="4" spans="1:12" ht="14.4" thickBot="1" x14ac:dyDescent="0.3">
      <c r="A4" s="913"/>
      <c r="B4" s="1009"/>
      <c r="C4" s="43" t="s">
        <v>530</v>
      </c>
      <c r="D4" s="132" t="s">
        <v>531</v>
      </c>
      <c r="E4" s="133" t="s">
        <v>530</v>
      </c>
      <c r="F4" s="134" t="s">
        <v>531</v>
      </c>
      <c r="G4" s="43" t="s">
        <v>530</v>
      </c>
      <c r="H4" s="132" t="s">
        <v>531</v>
      </c>
      <c r="I4" s="354" t="s">
        <v>530</v>
      </c>
      <c r="J4" s="43" t="s">
        <v>530</v>
      </c>
      <c r="K4" s="134" t="s">
        <v>531</v>
      </c>
    </row>
    <row r="5" spans="1:12" ht="18.75" customHeight="1" thickBot="1" x14ac:dyDescent="0.3">
      <c r="A5" s="135" t="s">
        <v>532</v>
      </c>
      <c r="B5" s="508" t="s">
        <v>180</v>
      </c>
      <c r="C5" s="287">
        <v>353</v>
      </c>
      <c r="D5" s="136">
        <f>ROUND(C5/$C$57,3)</f>
        <v>1.7999999999999999E-2</v>
      </c>
      <c r="E5" s="288">
        <v>203</v>
      </c>
      <c r="F5" s="136">
        <f>ROUND(E5/$E$57,3)</f>
        <v>1.0999999999999999E-2</v>
      </c>
      <c r="G5" s="288">
        <v>22</v>
      </c>
      <c r="H5" s="136">
        <f>ROUND(G5/$G$57,3)</f>
        <v>0.01</v>
      </c>
      <c r="I5" s="383">
        <v>1</v>
      </c>
      <c r="J5" s="289">
        <f>C5+E5+G5+I5</f>
        <v>579</v>
      </c>
      <c r="K5" s="136">
        <f>ROUND(J5/$J$57,3)</f>
        <v>1.4E-2</v>
      </c>
      <c r="L5" s="850"/>
    </row>
    <row r="6" spans="1:12" ht="27.6" x14ac:dyDescent="0.25">
      <c r="A6" s="137">
        <v>10</v>
      </c>
      <c r="B6" s="509" t="s">
        <v>181</v>
      </c>
      <c r="C6" s="284">
        <v>36</v>
      </c>
      <c r="D6" s="151">
        <f t="shared" ref="D6:D56" si="0">ROUND(C6/$C$57,3)</f>
        <v>2E-3</v>
      </c>
      <c r="E6" s="285">
        <v>16</v>
      </c>
      <c r="F6" s="151">
        <f t="shared" ref="F6:F56" si="1">ROUND(E6/$E$57,3)</f>
        <v>1E-3</v>
      </c>
      <c r="G6" s="285">
        <v>1</v>
      </c>
      <c r="H6" s="151">
        <f t="shared" ref="H6:H56" si="2">ROUND(G6/$G$57,3)</f>
        <v>0</v>
      </c>
      <c r="I6" s="384"/>
      <c r="J6" s="286">
        <f t="shared" ref="J6:J56" si="3">C6+E6+G6+I6</f>
        <v>53</v>
      </c>
      <c r="K6" s="151">
        <f t="shared" ref="K6:K56" si="4">ROUND(J6/$J$57,3)</f>
        <v>1E-3</v>
      </c>
      <c r="L6" s="850"/>
    </row>
    <row r="7" spans="1:12" ht="27.6" x14ac:dyDescent="0.25">
      <c r="A7" s="138">
        <v>11</v>
      </c>
      <c r="B7" s="510" t="s">
        <v>182</v>
      </c>
      <c r="C7" s="280">
        <v>14</v>
      </c>
      <c r="D7" s="139">
        <f t="shared" si="0"/>
        <v>1E-3</v>
      </c>
      <c r="E7" s="282">
        <v>7</v>
      </c>
      <c r="F7" s="139">
        <f t="shared" si="1"/>
        <v>0</v>
      </c>
      <c r="G7" s="282">
        <v>2</v>
      </c>
      <c r="H7" s="139">
        <f t="shared" si="2"/>
        <v>1E-3</v>
      </c>
      <c r="I7" s="385"/>
      <c r="J7" s="278">
        <f t="shared" si="3"/>
        <v>23</v>
      </c>
      <c r="K7" s="139">
        <f t="shared" si="4"/>
        <v>1E-3</v>
      </c>
      <c r="L7" s="850"/>
    </row>
    <row r="8" spans="1:12" x14ac:dyDescent="0.25">
      <c r="A8" s="138">
        <v>12</v>
      </c>
      <c r="B8" s="510" t="s">
        <v>183</v>
      </c>
      <c r="C8" s="280">
        <v>13</v>
      </c>
      <c r="D8" s="139">
        <f t="shared" si="0"/>
        <v>1E-3</v>
      </c>
      <c r="E8" s="282">
        <v>16</v>
      </c>
      <c r="F8" s="139">
        <f t="shared" si="1"/>
        <v>1E-3</v>
      </c>
      <c r="G8" s="282">
        <v>2</v>
      </c>
      <c r="H8" s="139">
        <f t="shared" si="2"/>
        <v>1E-3</v>
      </c>
      <c r="I8" s="385"/>
      <c r="J8" s="278">
        <f t="shared" si="3"/>
        <v>31</v>
      </c>
      <c r="K8" s="139">
        <f t="shared" si="4"/>
        <v>1E-3</v>
      </c>
      <c r="L8" s="850"/>
    </row>
    <row r="9" spans="1:12" x14ac:dyDescent="0.25">
      <c r="A9" s="138">
        <v>13</v>
      </c>
      <c r="B9" s="510" t="s">
        <v>184</v>
      </c>
      <c r="C9" s="280">
        <v>11</v>
      </c>
      <c r="D9" s="139">
        <f t="shared" si="0"/>
        <v>1E-3</v>
      </c>
      <c r="E9" s="282">
        <v>13</v>
      </c>
      <c r="F9" s="139">
        <f t="shared" si="1"/>
        <v>1E-3</v>
      </c>
      <c r="G9" s="282">
        <v>4</v>
      </c>
      <c r="H9" s="139">
        <f t="shared" si="2"/>
        <v>2E-3</v>
      </c>
      <c r="I9" s="385"/>
      <c r="J9" s="278">
        <f t="shared" si="3"/>
        <v>28</v>
      </c>
      <c r="K9" s="139">
        <f t="shared" si="4"/>
        <v>1E-3</v>
      </c>
      <c r="L9" s="850"/>
    </row>
    <row r="10" spans="1:12" x14ac:dyDescent="0.25">
      <c r="A10" s="138">
        <v>14</v>
      </c>
      <c r="B10" s="510" t="s">
        <v>185</v>
      </c>
      <c r="C10" s="280">
        <v>100</v>
      </c>
      <c r="D10" s="139">
        <f t="shared" si="0"/>
        <v>5.0000000000000001E-3</v>
      </c>
      <c r="E10" s="282">
        <v>41</v>
      </c>
      <c r="F10" s="139">
        <f t="shared" si="1"/>
        <v>2E-3</v>
      </c>
      <c r="G10" s="282">
        <v>1</v>
      </c>
      <c r="H10" s="139">
        <f t="shared" si="2"/>
        <v>0</v>
      </c>
      <c r="I10" s="385">
        <v>1</v>
      </c>
      <c r="J10" s="278">
        <f t="shared" si="3"/>
        <v>143</v>
      </c>
      <c r="K10" s="139">
        <f t="shared" si="4"/>
        <v>3.0000000000000001E-3</v>
      </c>
      <c r="L10" s="850"/>
    </row>
    <row r="11" spans="1:12" ht="28.2" thickBot="1" x14ac:dyDescent="0.3">
      <c r="A11" s="2">
        <v>19</v>
      </c>
      <c r="B11" s="511" t="s">
        <v>186</v>
      </c>
      <c r="C11" s="281">
        <v>10</v>
      </c>
      <c r="D11" s="140">
        <f t="shared" si="0"/>
        <v>0</v>
      </c>
      <c r="E11" s="283">
        <v>12</v>
      </c>
      <c r="F11" s="140">
        <f t="shared" si="1"/>
        <v>1E-3</v>
      </c>
      <c r="G11" s="283"/>
      <c r="H11" s="140">
        <f t="shared" si="2"/>
        <v>0</v>
      </c>
      <c r="I11" s="386"/>
      <c r="J11" s="279">
        <f t="shared" si="3"/>
        <v>22</v>
      </c>
      <c r="K11" s="140">
        <f t="shared" si="4"/>
        <v>1E-3</v>
      </c>
      <c r="L11" s="850"/>
    </row>
    <row r="12" spans="1:12" ht="42" customHeight="1" x14ac:dyDescent="0.25">
      <c r="A12" s="141">
        <v>20</v>
      </c>
      <c r="B12" s="509" t="s">
        <v>187</v>
      </c>
      <c r="C12" s="290">
        <v>62</v>
      </c>
      <c r="D12" s="207">
        <f t="shared" si="0"/>
        <v>3.0000000000000001E-3</v>
      </c>
      <c r="E12" s="291">
        <v>43</v>
      </c>
      <c r="F12" s="207">
        <f t="shared" si="1"/>
        <v>2E-3</v>
      </c>
      <c r="G12" s="291">
        <v>6</v>
      </c>
      <c r="H12" s="207">
        <f t="shared" si="2"/>
        <v>3.0000000000000001E-3</v>
      </c>
      <c r="I12" s="387"/>
      <c r="J12" s="292">
        <f t="shared" si="3"/>
        <v>111</v>
      </c>
      <c r="K12" s="207">
        <f t="shared" si="4"/>
        <v>3.0000000000000001E-3</v>
      </c>
      <c r="L12" s="850"/>
    </row>
    <row r="13" spans="1:12" x14ac:dyDescent="0.25">
      <c r="A13" s="138">
        <v>21</v>
      </c>
      <c r="B13" s="510" t="s">
        <v>188</v>
      </c>
      <c r="C13" s="280">
        <v>31</v>
      </c>
      <c r="D13" s="139">
        <f t="shared" si="0"/>
        <v>2E-3</v>
      </c>
      <c r="E13" s="282">
        <v>32</v>
      </c>
      <c r="F13" s="139">
        <f t="shared" si="1"/>
        <v>2E-3</v>
      </c>
      <c r="G13" s="282">
        <v>5</v>
      </c>
      <c r="H13" s="139">
        <f t="shared" si="2"/>
        <v>2E-3</v>
      </c>
      <c r="I13" s="385"/>
      <c r="J13" s="278">
        <f t="shared" si="3"/>
        <v>68</v>
      </c>
      <c r="K13" s="139">
        <f t="shared" si="4"/>
        <v>2E-3</v>
      </c>
      <c r="L13" s="850"/>
    </row>
    <row r="14" spans="1:12" ht="27.6" x14ac:dyDescent="0.25">
      <c r="A14" s="138">
        <v>22</v>
      </c>
      <c r="B14" s="510" t="s">
        <v>189</v>
      </c>
      <c r="C14" s="280">
        <v>286</v>
      </c>
      <c r="D14" s="139">
        <f t="shared" si="0"/>
        <v>1.4E-2</v>
      </c>
      <c r="E14" s="282">
        <v>150</v>
      </c>
      <c r="F14" s="139">
        <f t="shared" si="1"/>
        <v>8.0000000000000002E-3</v>
      </c>
      <c r="G14" s="282">
        <v>3</v>
      </c>
      <c r="H14" s="139">
        <f t="shared" si="2"/>
        <v>1E-3</v>
      </c>
      <c r="I14" s="385"/>
      <c r="J14" s="278">
        <f t="shared" si="3"/>
        <v>439</v>
      </c>
      <c r="K14" s="139">
        <f t="shared" si="4"/>
        <v>1.0999999999999999E-2</v>
      </c>
      <c r="L14" s="850"/>
    </row>
    <row r="15" spans="1:12" ht="27.6" x14ac:dyDescent="0.25">
      <c r="A15" s="138">
        <v>23</v>
      </c>
      <c r="B15" s="510" t="s">
        <v>190</v>
      </c>
      <c r="C15" s="280">
        <v>94</v>
      </c>
      <c r="D15" s="139">
        <f t="shared" si="0"/>
        <v>5.0000000000000001E-3</v>
      </c>
      <c r="E15" s="282">
        <v>37</v>
      </c>
      <c r="F15" s="139">
        <f t="shared" si="1"/>
        <v>2E-3</v>
      </c>
      <c r="G15" s="282"/>
      <c r="H15" s="139">
        <f t="shared" si="2"/>
        <v>0</v>
      </c>
      <c r="I15" s="385"/>
      <c r="J15" s="278">
        <f t="shared" si="3"/>
        <v>131</v>
      </c>
      <c r="K15" s="139">
        <f t="shared" si="4"/>
        <v>3.0000000000000001E-3</v>
      </c>
      <c r="L15" s="850"/>
    </row>
    <row r="16" spans="1:12" ht="27.6" x14ac:dyDescent="0.25">
      <c r="A16" s="138">
        <v>24</v>
      </c>
      <c r="B16" s="510" t="s">
        <v>191</v>
      </c>
      <c r="C16" s="280">
        <v>165</v>
      </c>
      <c r="D16" s="139">
        <f t="shared" si="0"/>
        <v>8.0000000000000002E-3</v>
      </c>
      <c r="E16" s="282">
        <v>105</v>
      </c>
      <c r="F16" s="139">
        <f t="shared" si="1"/>
        <v>6.0000000000000001E-3</v>
      </c>
      <c r="G16" s="282">
        <v>3</v>
      </c>
      <c r="H16" s="139">
        <f t="shared" si="2"/>
        <v>1E-3</v>
      </c>
      <c r="I16" s="385"/>
      <c r="J16" s="278">
        <f t="shared" si="3"/>
        <v>273</v>
      </c>
      <c r="K16" s="139">
        <f t="shared" si="4"/>
        <v>7.0000000000000001E-3</v>
      </c>
      <c r="L16" s="850"/>
    </row>
    <row r="17" spans="1:12" ht="28.2" thickBot="1" x14ac:dyDescent="0.3">
      <c r="A17" s="133">
        <v>29</v>
      </c>
      <c r="B17" s="512" t="s">
        <v>192</v>
      </c>
      <c r="C17" s="293">
        <v>58</v>
      </c>
      <c r="D17" s="146">
        <f t="shared" si="0"/>
        <v>3.0000000000000001E-3</v>
      </c>
      <c r="E17" s="294">
        <v>39</v>
      </c>
      <c r="F17" s="146">
        <f t="shared" si="1"/>
        <v>2E-3</v>
      </c>
      <c r="G17" s="294"/>
      <c r="H17" s="146">
        <f t="shared" si="2"/>
        <v>0</v>
      </c>
      <c r="I17" s="388"/>
      <c r="J17" s="295">
        <f t="shared" si="3"/>
        <v>97</v>
      </c>
      <c r="K17" s="146">
        <f t="shared" si="4"/>
        <v>2E-3</v>
      </c>
      <c r="L17" s="850"/>
    </row>
    <row r="18" spans="1:12" ht="27.6" x14ac:dyDescent="0.25">
      <c r="A18" s="137">
        <v>30</v>
      </c>
      <c r="B18" s="513" t="s">
        <v>193</v>
      </c>
      <c r="C18" s="284">
        <v>256</v>
      </c>
      <c r="D18" s="151">
        <f t="shared" si="0"/>
        <v>1.2999999999999999E-2</v>
      </c>
      <c r="E18" s="285">
        <v>297</v>
      </c>
      <c r="F18" s="151">
        <f t="shared" si="1"/>
        <v>1.6E-2</v>
      </c>
      <c r="G18" s="285">
        <v>54</v>
      </c>
      <c r="H18" s="151">
        <f t="shared" si="2"/>
        <v>2.4E-2</v>
      </c>
      <c r="I18" s="384"/>
      <c r="J18" s="286">
        <f t="shared" si="3"/>
        <v>607</v>
      </c>
      <c r="K18" s="151">
        <f t="shared" si="4"/>
        <v>1.4999999999999999E-2</v>
      </c>
      <c r="L18" s="850"/>
    </row>
    <row r="19" spans="1:12" x14ac:dyDescent="0.25">
      <c r="A19" s="138">
        <v>31</v>
      </c>
      <c r="B19" s="510" t="s">
        <v>194</v>
      </c>
      <c r="C19" s="280">
        <v>83</v>
      </c>
      <c r="D19" s="139">
        <f t="shared" si="0"/>
        <v>4.0000000000000001E-3</v>
      </c>
      <c r="E19" s="282">
        <v>83</v>
      </c>
      <c r="F19" s="139">
        <f t="shared" si="1"/>
        <v>4.0000000000000001E-3</v>
      </c>
      <c r="G19" s="282">
        <v>9</v>
      </c>
      <c r="H19" s="139">
        <f t="shared" si="2"/>
        <v>4.0000000000000001E-3</v>
      </c>
      <c r="I19" s="385"/>
      <c r="J19" s="278">
        <f t="shared" si="3"/>
        <v>175</v>
      </c>
      <c r="K19" s="139">
        <f t="shared" si="4"/>
        <v>4.0000000000000001E-3</v>
      </c>
      <c r="L19" s="850"/>
    </row>
    <row r="20" spans="1:12" ht="27.6" x14ac:dyDescent="0.25">
      <c r="A20" s="138">
        <v>32</v>
      </c>
      <c r="B20" s="510" t="s">
        <v>195</v>
      </c>
      <c r="C20" s="280">
        <v>350</v>
      </c>
      <c r="D20" s="139">
        <f t="shared" si="0"/>
        <v>1.7000000000000001E-2</v>
      </c>
      <c r="E20" s="282">
        <v>215</v>
      </c>
      <c r="F20" s="139">
        <f t="shared" si="1"/>
        <v>1.0999999999999999E-2</v>
      </c>
      <c r="G20" s="282">
        <v>8</v>
      </c>
      <c r="H20" s="139">
        <f t="shared" si="2"/>
        <v>4.0000000000000001E-3</v>
      </c>
      <c r="I20" s="385"/>
      <c r="J20" s="278">
        <f t="shared" si="3"/>
        <v>573</v>
      </c>
      <c r="K20" s="139">
        <f t="shared" si="4"/>
        <v>1.4E-2</v>
      </c>
      <c r="L20" s="850"/>
    </row>
    <row r="21" spans="1:12" ht="27.6" x14ac:dyDescent="0.25">
      <c r="A21" s="138">
        <v>33</v>
      </c>
      <c r="B21" s="510" t="s">
        <v>196</v>
      </c>
      <c r="C21" s="280">
        <v>542</v>
      </c>
      <c r="D21" s="139">
        <f t="shared" si="0"/>
        <v>2.7E-2</v>
      </c>
      <c r="E21" s="282">
        <v>592</v>
      </c>
      <c r="F21" s="139">
        <f t="shared" si="1"/>
        <v>3.1E-2</v>
      </c>
      <c r="G21" s="282">
        <v>105</v>
      </c>
      <c r="H21" s="139">
        <f t="shared" si="2"/>
        <v>4.7E-2</v>
      </c>
      <c r="I21" s="385">
        <v>1</v>
      </c>
      <c r="J21" s="278">
        <f t="shared" si="3"/>
        <v>1240</v>
      </c>
      <c r="K21" s="139">
        <f t="shared" si="4"/>
        <v>0.03</v>
      </c>
      <c r="L21" s="850"/>
    </row>
    <row r="22" spans="1:12" ht="27.6" x14ac:dyDescent="0.25">
      <c r="A22" s="138">
        <v>34</v>
      </c>
      <c r="B22" s="510" t="s">
        <v>197</v>
      </c>
      <c r="C22" s="280">
        <v>97</v>
      </c>
      <c r="D22" s="139">
        <f t="shared" si="0"/>
        <v>5.0000000000000001E-3</v>
      </c>
      <c r="E22" s="282">
        <v>169</v>
      </c>
      <c r="F22" s="139">
        <f t="shared" si="1"/>
        <v>8.9999999999999993E-3</v>
      </c>
      <c r="G22" s="282">
        <v>33</v>
      </c>
      <c r="H22" s="139">
        <f t="shared" si="2"/>
        <v>1.4999999999999999E-2</v>
      </c>
      <c r="I22" s="385"/>
      <c r="J22" s="278">
        <f t="shared" si="3"/>
        <v>299</v>
      </c>
      <c r="K22" s="139">
        <f t="shared" si="4"/>
        <v>7.0000000000000001E-3</v>
      </c>
      <c r="L22" s="850"/>
    </row>
    <row r="23" spans="1:12" x14ac:dyDescent="0.25">
      <c r="A23" s="138">
        <v>35</v>
      </c>
      <c r="B23" s="510" t="s">
        <v>198</v>
      </c>
      <c r="C23" s="280">
        <v>436</v>
      </c>
      <c r="D23" s="139">
        <f t="shared" si="0"/>
        <v>2.1999999999999999E-2</v>
      </c>
      <c r="E23" s="282">
        <v>442</v>
      </c>
      <c r="F23" s="139">
        <f t="shared" si="1"/>
        <v>2.3E-2</v>
      </c>
      <c r="G23" s="282">
        <v>73</v>
      </c>
      <c r="H23" s="139">
        <f t="shared" si="2"/>
        <v>3.3000000000000002E-2</v>
      </c>
      <c r="I23" s="385"/>
      <c r="J23" s="278">
        <f t="shared" si="3"/>
        <v>951</v>
      </c>
      <c r="K23" s="139">
        <f t="shared" si="4"/>
        <v>2.3E-2</v>
      </c>
      <c r="L23" s="850"/>
    </row>
    <row r="24" spans="1:12" ht="28.2" thickBot="1" x14ac:dyDescent="0.3">
      <c r="A24" s="2">
        <v>39</v>
      </c>
      <c r="B24" s="511" t="s">
        <v>199</v>
      </c>
      <c r="C24" s="281">
        <v>107</v>
      </c>
      <c r="D24" s="140">
        <f t="shared" si="0"/>
        <v>5.0000000000000001E-3</v>
      </c>
      <c r="E24" s="283">
        <v>88</v>
      </c>
      <c r="F24" s="140">
        <f t="shared" si="1"/>
        <v>5.0000000000000001E-3</v>
      </c>
      <c r="G24" s="283">
        <v>12</v>
      </c>
      <c r="H24" s="140">
        <f t="shared" si="2"/>
        <v>5.0000000000000001E-3</v>
      </c>
      <c r="I24" s="386"/>
      <c r="J24" s="279">
        <f t="shared" si="3"/>
        <v>207</v>
      </c>
      <c r="K24" s="140">
        <f t="shared" si="4"/>
        <v>5.0000000000000001E-3</v>
      </c>
      <c r="L24" s="850"/>
    </row>
    <row r="25" spans="1:12" ht="41.4" x14ac:dyDescent="0.25">
      <c r="A25" s="141">
        <v>40</v>
      </c>
      <c r="B25" s="509" t="s">
        <v>200</v>
      </c>
      <c r="C25" s="290">
        <v>375</v>
      </c>
      <c r="D25" s="207">
        <f t="shared" si="0"/>
        <v>1.9E-2</v>
      </c>
      <c r="E25" s="291">
        <v>310</v>
      </c>
      <c r="F25" s="207">
        <f t="shared" si="1"/>
        <v>1.6E-2</v>
      </c>
      <c r="G25" s="291">
        <v>51</v>
      </c>
      <c r="H25" s="207">
        <f t="shared" si="2"/>
        <v>2.3E-2</v>
      </c>
      <c r="I25" s="387"/>
      <c r="J25" s="292">
        <f t="shared" si="3"/>
        <v>736</v>
      </c>
      <c r="K25" s="207">
        <f t="shared" si="4"/>
        <v>1.7999999999999999E-2</v>
      </c>
      <c r="L25" s="850"/>
    </row>
    <row r="26" spans="1:12" ht="41.4" x14ac:dyDescent="0.25">
      <c r="A26" s="138">
        <v>41</v>
      </c>
      <c r="B26" s="510" t="s">
        <v>201</v>
      </c>
      <c r="C26" s="280">
        <v>97</v>
      </c>
      <c r="D26" s="139">
        <f t="shared" si="0"/>
        <v>5.0000000000000001E-3</v>
      </c>
      <c r="E26" s="282">
        <v>112</v>
      </c>
      <c r="F26" s="139">
        <f t="shared" si="1"/>
        <v>6.0000000000000001E-3</v>
      </c>
      <c r="G26" s="282">
        <v>15</v>
      </c>
      <c r="H26" s="139">
        <f t="shared" si="2"/>
        <v>7.0000000000000001E-3</v>
      </c>
      <c r="I26" s="385"/>
      <c r="J26" s="278">
        <f t="shared" si="3"/>
        <v>224</v>
      </c>
      <c r="K26" s="139">
        <f t="shared" si="4"/>
        <v>5.0000000000000001E-3</v>
      </c>
      <c r="L26" s="850"/>
    </row>
    <row r="27" spans="1:12" ht="27.6" x14ac:dyDescent="0.25">
      <c r="A27" s="138">
        <v>42</v>
      </c>
      <c r="B27" s="510" t="s">
        <v>202</v>
      </c>
      <c r="C27" s="280">
        <v>551</v>
      </c>
      <c r="D27" s="139">
        <f t="shared" si="0"/>
        <v>2.7E-2</v>
      </c>
      <c r="E27" s="282">
        <v>590</v>
      </c>
      <c r="F27" s="139">
        <f t="shared" si="1"/>
        <v>3.1E-2</v>
      </c>
      <c r="G27" s="282">
        <v>110</v>
      </c>
      <c r="H27" s="139">
        <f t="shared" si="2"/>
        <v>4.9000000000000002E-2</v>
      </c>
      <c r="I27" s="385">
        <v>2</v>
      </c>
      <c r="J27" s="278">
        <f t="shared" si="3"/>
        <v>1253</v>
      </c>
      <c r="K27" s="139">
        <f t="shared" si="4"/>
        <v>0.03</v>
      </c>
      <c r="L27" s="850"/>
    </row>
    <row r="28" spans="1:12" ht="27.6" x14ac:dyDescent="0.25">
      <c r="A28" s="138">
        <v>43</v>
      </c>
      <c r="B28" s="510" t="s">
        <v>203</v>
      </c>
      <c r="C28" s="280">
        <v>738</v>
      </c>
      <c r="D28" s="139">
        <f t="shared" si="0"/>
        <v>3.6999999999999998E-2</v>
      </c>
      <c r="E28" s="282">
        <v>392</v>
      </c>
      <c r="F28" s="139">
        <f t="shared" si="1"/>
        <v>2.1000000000000001E-2</v>
      </c>
      <c r="G28" s="282">
        <v>36</v>
      </c>
      <c r="H28" s="139">
        <f t="shared" si="2"/>
        <v>1.6E-2</v>
      </c>
      <c r="I28" s="385"/>
      <c r="J28" s="278">
        <f t="shared" si="3"/>
        <v>1166</v>
      </c>
      <c r="K28" s="139">
        <f t="shared" si="4"/>
        <v>2.8000000000000001E-2</v>
      </c>
      <c r="L28" s="850"/>
    </row>
    <row r="29" spans="1:12" ht="41.25" customHeight="1" x14ac:dyDescent="0.25">
      <c r="A29" s="143">
        <v>44</v>
      </c>
      <c r="B29" s="510" t="s">
        <v>204</v>
      </c>
      <c r="C29" s="280">
        <v>1477</v>
      </c>
      <c r="D29" s="139">
        <f t="shared" si="0"/>
        <v>7.2999999999999995E-2</v>
      </c>
      <c r="E29" s="282">
        <v>929</v>
      </c>
      <c r="F29" s="139">
        <f t="shared" si="1"/>
        <v>4.9000000000000002E-2</v>
      </c>
      <c r="G29" s="282">
        <v>102</v>
      </c>
      <c r="H29" s="139">
        <f t="shared" si="2"/>
        <v>4.5999999999999999E-2</v>
      </c>
      <c r="I29" s="385"/>
      <c r="J29" s="278">
        <f t="shared" si="3"/>
        <v>2508</v>
      </c>
      <c r="K29" s="139">
        <f t="shared" si="4"/>
        <v>6.0999999999999999E-2</v>
      </c>
      <c r="L29" s="850"/>
    </row>
    <row r="30" spans="1:12" ht="28.5" customHeight="1" x14ac:dyDescent="0.25">
      <c r="A30" s="138">
        <v>45</v>
      </c>
      <c r="B30" s="510" t="s">
        <v>205</v>
      </c>
      <c r="C30" s="280">
        <v>38</v>
      </c>
      <c r="D30" s="139">
        <f t="shared" si="0"/>
        <v>2E-3</v>
      </c>
      <c r="E30" s="282">
        <v>32</v>
      </c>
      <c r="F30" s="139">
        <f t="shared" si="1"/>
        <v>2E-3</v>
      </c>
      <c r="G30" s="282">
        <v>2</v>
      </c>
      <c r="H30" s="139">
        <f t="shared" si="2"/>
        <v>1E-3</v>
      </c>
      <c r="I30" s="385"/>
      <c r="J30" s="278">
        <f t="shared" si="3"/>
        <v>72</v>
      </c>
      <c r="K30" s="139">
        <f t="shared" si="4"/>
        <v>2E-3</v>
      </c>
      <c r="L30" s="850"/>
    </row>
    <row r="31" spans="1:12" ht="28.2" thickBot="1" x14ac:dyDescent="0.3">
      <c r="A31" s="133">
        <v>49</v>
      </c>
      <c r="B31" s="512" t="s">
        <v>206</v>
      </c>
      <c r="C31" s="293">
        <v>164</v>
      </c>
      <c r="D31" s="146">
        <f t="shared" si="0"/>
        <v>8.0000000000000002E-3</v>
      </c>
      <c r="E31" s="294">
        <v>147</v>
      </c>
      <c r="F31" s="146">
        <f t="shared" si="1"/>
        <v>8.0000000000000002E-3</v>
      </c>
      <c r="G31" s="294">
        <v>7</v>
      </c>
      <c r="H31" s="146">
        <f t="shared" si="2"/>
        <v>3.0000000000000001E-3</v>
      </c>
      <c r="I31" s="388"/>
      <c r="J31" s="295">
        <f t="shared" si="3"/>
        <v>318</v>
      </c>
      <c r="K31" s="146">
        <f t="shared" si="4"/>
        <v>8.0000000000000002E-3</v>
      </c>
      <c r="L31" s="850"/>
    </row>
    <row r="32" spans="1:12" ht="27.6" x14ac:dyDescent="0.25">
      <c r="A32" s="137">
        <v>50</v>
      </c>
      <c r="B32" s="513" t="s">
        <v>207</v>
      </c>
      <c r="C32" s="284">
        <v>441</v>
      </c>
      <c r="D32" s="151">
        <f t="shared" si="0"/>
        <v>2.1999999999999999E-2</v>
      </c>
      <c r="E32" s="285">
        <v>523</v>
      </c>
      <c r="F32" s="151">
        <f t="shared" si="1"/>
        <v>2.7E-2</v>
      </c>
      <c r="G32" s="285">
        <v>116</v>
      </c>
      <c r="H32" s="151">
        <f t="shared" si="2"/>
        <v>5.1999999999999998E-2</v>
      </c>
      <c r="I32" s="384">
        <v>1</v>
      </c>
      <c r="J32" s="286">
        <f t="shared" si="3"/>
        <v>1081</v>
      </c>
      <c r="K32" s="151">
        <f t="shared" si="4"/>
        <v>2.5999999999999999E-2</v>
      </c>
      <c r="L32" s="850"/>
    </row>
    <row r="33" spans="1:12" x14ac:dyDescent="0.25">
      <c r="A33" s="138">
        <v>51</v>
      </c>
      <c r="B33" s="510" t="s">
        <v>208</v>
      </c>
      <c r="C33" s="280">
        <v>419</v>
      </c>
      <c r="D33" s="139">
        <f t="shared" si="0"/>
        <v>2.1000000000000001E-2</v>
      </c>
      <c r="E33" s="282">
        <v>729</v>
      </c>
      <c r="F33" s="139">
        <f t="shared" si="1"/>
        <v>3.7999999999999999E-2</v>
      </c>
      <c r="G33" s="282">
        <v>104</v>
      </c>
      <c r="H33" s="139">
        <f t="shared" si="2"/>
        <v>4.7E-2</v>
      </c>
      <c r="I33" s="385">
        <v>1</v>
      </c>
      <c r="J33" s="278">
        <f t="shared" si="3"/>
        <v>1253</v>
      </c>
      <c r="K33" s="139">
        <f t="shared" si="4"/>
        <v>0.03</v>
      </c>
      <c r="L33" s="850"/>
    </row>
    <row r="34" spans="1:12" ht="27.6" x14ac:dyDescent="0.25">
      <c r="A34" s="143">
        <v>52</v>
      </c>
      <c r="B34" s="510" t="s">
        <v>209</v>
      </c>
      <c r="C34" s="280">
        <v>2492</v>
      </c>
      <c r="D34" s="139">
        <f t="shared" si="0"/>
        <v>0.124</v>
      </c>
      <c r="E34" s="282">
        <v>3319</v>
      </c>
      <c r="F34" s="139">
        <f t="shared" si="1"/>
        <v>0.17399999999999999</v>
      </c>
      <c r="G34" s="282">
        <v>328</v>
      </c>
      <c r="H34" s="139">
        <f t="shared" si="2"/>
        <v>0.14699999999999999</v>
      </c>
      <c r="I34" s="385"/>
      <c r="J34" s="278">
        <f t="shared" si="3"/>
        <v>6139</v>
      </c>
      <c r="K34" s="139">
        <f t="shared" si="4"/>
        <v>0.14799999999999999</v>
      </c>
      <c r="L34" s="850"/>
    </row>
    <row r="35" spans="1:12" ht="28.2" thickBot="1" x14ac:dyDescent="0.3">
      <c r="A35" s="2">
        <v>59</v>
      </c>
      <c r="B35" s="511" t="s">
        <v>210</v>
      </c>
      <c r="C35" s="281">
        <v>95</v>
      </c>
      <c r="D35" s="140">
        <f t="shared" si="0"/>
        <v>5.0000000000000001E-3</v>
      </c>
      <c r="E35" s="283">
        <v>123</v>
      </c>
      <c r="F35" s="140">
        <f t="shared" si="1"/>
        <v>6.0000000000000001E-3</v>
      </c>
      <c r="G35" s="283">
        <v>14</v>
      </c>
      <c r="H35" s="140">
        <f t="shared" si="2"/>
        <v>6.0000000000000001E-3</v>
      </c>
      <c r="I35" s="386"/>
      <c r="J35" s="279">
        <f t="shared" si="3"/>
        <v>232</v>
      </c>
      <c r="K35" s="140">
        <f t="shared" si="4"/>
        <v>6.0000000000000001E-3</v>
      </c>
      <c r="L35" s="850"/>
    </row>
    <row r="36" spans="1:12" ht="27.6" x14ac:dyDescent="0.25">
      <c r="A36" s="141">
        <v>60</v>
      </c>
      <c r="B36" s="509" t="s">
        <v>211</v>
      </c>
      <c r="C36" s="290">
        <v>315</v>
      </c>
      <c r="D36" s="207">
        <f t="shared" si="0"/>
        <v>1.6E-2</v>
      </c>
      <c r="E36" s="291">
        <v>247</v>
      </c>
      <c r="F36" s="207">
        <f t="shared" si="1"/>
        <v>1.2999999999999999E-2</v>
      </c>
      <c r="G36" s="291">
        <v>39</v>
      </c>
      <c r="H36" s="207">
        <f t="shared" si="2"/>
        <v>1.7000000000000001E-2</v>
      </c>
      <c r="I36" s="387"/>
      <c r="J36" s="292">
        <f t="shared" si="3"/>
        <v>601</v>
      </c>
      <c r="K36" s="207">
        <f t="shared" si="4"/>
        <v>1.4999999999999999E-2</v>
      </c>
      <c r="L36" s="850"/>
    </row>
    <row r="37" spans="1:12" x14ac:dyDescent="0.25">
      <c r="A37" s="138">
        <v>61</v>
      </c>
      <c r="B37" s="510" t="s">
        <v>212</v>
      </c>
      <c r="C37" s="280">
        <v>27</v>
      </c>
      <c r="D37" s="139">
        <f t="shared" si="0"/>
        <v>1E-3</v>
      </c>
      <c r="E37" s="282">
        <v>27</v>
      </c>
      <c r="F37" s="139">
        <f t="shared" si="1"/>
        <v>1E-3</v>
      </c>
      <c r="G37" s="282"/>
      <c r="H37" s="139">
        <f t="shared" si="2"/>
        <v>0</v>
      </c>
      <c r="I37" s="385"/>
      <c r="J37" s="278">
        <f t="shared" si="3"/>
        <v>54</v>
      </c>
      <c r="K37" s="139">
        <f t="shared" si="4"/>
        <v>1E-3</v>
      </c>
      <c r="L37" s="850"/>
    </row>
    <row r="38" spans="1:12" x14ac:dyDescent="0.25">
      <c r="A38" s="138">
        <v>62</v>
      </c>
      <c r="B38" s="510" t="s">
        <v>213</v>
      </c>
      <c r="C38" s="280">
        <v>71</v>
      </c>
      <c r="D38" s="139">
        <f t="shared" si="0"/>
        <v>4.0000000000000001E-3</v>
      </c>
      <c r="E38" s="282">
        <v>57</v>
      </c>
      <c r="F38" s="139">
        <f t="shared" si="1"/>
        <v>3.0000000000000001E-3</v>
      </c>
      <c r="G38" s="282">
        <v>13</v>
      </c>
      <c r="H38" s="139">
        <f t="shared" si="2"/>
        <v>6.0000000000000001E-3</v>
      </c>
      <c r="I38" s="385"/>
      <c r="J38" s="278">
        <f t="shared" si="3"/>
        <v>141</v>
      </c>
      <c r="K38" s="139">
        <f t="shared" si="4"/>
        <v>3.0000000000000001E-3</v>
      </c>
      <c r="L38" s="850"/>
    </row>
    <row r="39" spans="1:12" x14ac:dyDescent="0.25">
      <c r="A39" s="138">
        <v>63</v>
      </c>
      <c r="B39" s="510" t="s">
        <v>214</v>
      </c>
      <c r="C39" s="280">
        <v>778</v>
      </c>
      <c r="D39" s="139">
        <f t="shared" si="0"/>
        <v>3.9E-2</v>
      </c>
      <c r="E39" s="282">
        <v>538</v>
      </c>
      <c r="F39" s="139">
        <f t="shared" si="1"/>
        <v>2.8000000000000001E-2</v>
      </c>
      <c r="G39" s="282">
        <v>70</v>
      </c>
      <c r="H39" s="139">
        <f t="shared" si="2"/>
        <v>3.1E-2</v>
      </c>
      <c r="I39" s="385">
        <v>2</v>
      </c>
      <c r="J39" s="278">
        <f t="shared" si="3"/>
        <v>1388</v>
      </c>
      <c r="K39" s="139">
        <f t="shared" si="4"/>
        <v>3.4000000000000002E-2</v>
      </c>
      <c r="L39" s="850"/>
    </row>
    <row r="40" spans="1:12" ht="27.6" x14ac:dyDescent="0.25">
      <c r="A40" s="143">
        <v>64</v>
      </c>
      <c r="B40" s="510" t="s">
        <v>215</v>
      </c>
      <c r="C40" s="280">
        <v>1800</v>
      </c>
      <c r="D40" s="139">
        <f t="shared" si="0"/>
        <v>8.8999999999999996E-2</v>
      </c>
      <c r="E40" s="282">
        <v>1397</v>
      </c>
      <c r="F40" s="139">
        <f t="shared" si="1"/>
        <v>7.2999999999999995E-2</v>
      </c>
      <c r="G40" s="282">
        <v>105</v>
      </c>
      <c r="H40" s="139">
        <f t="shared" si="2"/>
        <v>4.7E-2</v>
      </c>
      <c r="I40" s="385"/>
      <c r="J40" s="278">
        <f t="shared" si="3"/>
        <v>3302</v>
      </c>
      <c r="K40" s="139">
        <f t="shared" si="4"/>
        <v>0.08</v>
      </c>
      <c r="L40" s="850"/>
    </row>
    <row r="41" spans="1:12" ht="28.2" thickBot="1" x14ac:dyDescent="0.3">
      <c r="A41" s="133">
        <v>69</v>
      </c>
      <c r="B41" s="512" t="s">
        <v>216</v>
      </c>
      <c r="C41" s="293">
        <v>266</v>
      </c>
      <c r="D41" s="146">
        <f t="shared" si="0"/>
        <v>1.2999999999999999E-2</v>
      </c>
      <c r="E41" s="294">
        <v>190</v>
      </c>
      <c r="F41" s="146">
        <f t="shared" si="1"/>
        <v>0.01</v>
      </c>
      <c r="G41" s="294">
        <v>17</v>
      </c>
      <c r="H41" s="146">
        <f t="shared" si="2"/>
        <v>8.0000000000000002E-3</v>
      </c>
      <c r="I41" s="388"/>
      <c r="J41" s="295">
        <f>C41+E41+G41+I41</f>
        <v>473</v>
      </c>
      <c r="K41" s="146">
        <f t="shared" si="4"/>
        <v>1.0999999999999999E-2</v>
      </c>
      <c r="L41" s="850"/>
    </row>
    <row r="42" spans="1:12" ht="41.4" x14ac:dyDescent="0.25">
      <c r="A42" s="137">
        <v>70</v>
      </c>
      <c r="B42" s="513" t="s">
        <v>217</v>
      </c>
      <c r="C42" s="284">
        <v>347</v>
      </c>
      <c r="D42" s="151">
        <f t="shared" si="0"/>
        <v>1.7000000000000001E-2</v>
      </c>
      <c r="E42" s="285">
        <v>401</v>
      </c>
      <c r="F42" s="151">
        <f t="shared" si="1"/>
        <v>2.1000000000000001E-2</v>
      </c>
      <c r="G42" s="285">
        <v>84</v>
      </c>
      <c r="H42" s="151">
        <f t="shared" si="2"/>
        <v>3.7999999999999999E-2</v>
      </c>
      <c r="I42" s="384"/>
      <c r="J42" s="286">
        <f t="shared" si="3"/>
        <v>832</v>
      </c>
      <c r="K42" s="151">
        <f t="shared" si="4"/>
        <v>0.02</v>
      </c>
      <c r="L42" s="850"/>
    </row>
    <row r="43" spans="1:12" x14ac:dyDescent="0.25">
      <c r="A43" s="143">
        <v>71</v>
      </c>
      <c r="B43" s="510" t="s">
        <v>218</v>
      </c>
      <c r="C43" s="280">
        <v>936</v>
      </c>
      <c r="D43" s="139">
        <f t="shared" si="0"/>
        <v>4.7E-2</v>
      </c>
      <c r="E43" s="282">
        <v>1413</v>
      </c>
      <c r="F43" s="139">
        <f t="shared" si="1"/>
        <v>7.3999999999999996E-2</v>
      </c>
      <c r="G43" s="282">
        <v>197</v>
      </c>
      <c r="H43" s="139">
        <f t="shared" si="2"/>
        <v>8.7999999999999995E-2</v>
      </c>
      <c r="I43" s="385"/>
      <c r="J43" s="278">
        <f t="shared" si="3"/>
        <v>2546</v>
      </c>
      <c r="K43" s="139">
        <f t="shared" si="4"/>
        <v>6.0999999999999999E-2</v>
      </c>
      <c r="L43" s="850"/>
    </row>
    <row r="44" spans="1:12" x14ac:dyDescent="0.25">
      <c r="A44" s="138">
        <v>72</v>
      </c>
      <c r="B44" s="510" t="s">
        <v>219</v>
      </c>
      <c r="C44" s="280">
        <v>354</v>
      </c>
      <c r="D44" s="139">
        <f t="shared" si="0"/>
        <v>1.7999999999999999E-2</v>
      </c>
      <c r="E44" s="282">
        <v>421</v>
      </c>
      <c r="F44" s="139">
        <f t="shared" si="1"/>
        <v>2.1999999999999999E-2</v>
      </c>
      <c r="G44" s="282">
        <v>58</v>
      </c>
      <c r="H44" s="139">
        <f t="shared" si="2"/>
        <v>2.5999999999999999E-2</v>
      </c>
      <c r="I44" s="385"/>
      <c r="J44" s="278">
        <f t="shared" si="3"/>
        <v>833</v>
      </c>
      <c r="K44" s="139">
        <f t="shared" si="4"/>
        <v>0.02</v>
      </c>
      <c r="L44" s="850"/>
    </row>
    <row r="45" spans="1:12" x14ac:dyDescent="0.25">
      <c r="A45" s="138">
        <v>73</v>
      </c>
      <c r="B45" s="510" t="s">
        <v>220</v>
      </c>
      <c r="C45" s="280">
        <v>109</v>
      </c>
      <c r="D45" s="139">
        <f t="shared" si="0"/>
        <v>5.0000000000000001E-3</v>
      </c>
      <c r="E45" s="282">
        <v>128</v>
      </c>
      <c r="F45" s="139">
        <f t="shared" si="1"/>
        <v>7.0000000000000001E-3</v>
      </c>
      <c r="G45" s="282">
        <v>8</v>
      </c>
      <c r="H45" s="139">
        <f t="shared" si="2"/>
        <v>4.0000000000000001E-3</v>
      </c>
      <c r="I45" s="385"/>
      <c r="J45" s="278">
        <f t="shared" si="3"/>
        <v>245</v>
      </c>
      <c r="K45" s="139">
        <f t="shared" si="4"/>
        <v>6.0000000000000001E-3</v>
      </c>
      <c r="L45" s="850"/>
    </row>
    <row r="46" spans="1:12" x14ac:dyDescent="0.25">
      <c r="A46" s="138">
        <v>74</v>
      </c>
      <c r="B46" s="510" t="s">
        <v>221</v>
      </c>
      <c r="C46" s="280">
        <v>181</v>
      </c>
      <c r="D46" s="139">
        <f t="shared" si="0"/>
        <v>8.9999999999999993E-3</v>
      </c>
      <c r="E46" s="282">
        <v>261</v>
      </c>
      <c r="F46" s="139">
        <f t="shared" si="1"/>
        <v>1.4E-2</v>
      </c>
      <c r="G46" s="282">
        <v>36</v>
      </c>
      <c r="H46" s="139">
        <f t="shared" si="2"/>
        <v>1.6E-2</v>
      </c>
      <c r="I46" s="385"/>
      <c r="J46" s="278">
        <f t="shared" si="3"/>
        <v>478</v>
      </c>
      <c r="K46" s="139">
        <f t="shared" si="4"/>
        <v>1.2E-2</v>
      </c>
      <c r="L46" s="850"/>
    </row>
    <row r="47" spans="1:12" x14ac:dyDescent="0.25">
      <c r="A47" s="138">
        <v>75</v>
      </c>
      <c r="B47" s="510" t="s">
        <v>222</v>
      </c>
      <c r="C47" s="280">
        <v>554</v>
      </c>
      <c r="D47" s="139">
        <f t="shared" si="0"/>
        <v>2.8000000000000001E-2</v>
      </c>
      <c r="E47" s="282">
        <v>959</v>
      </c>
      <c r="F47" s="139">
        <f t="shared" si="1"/>
        <v>0.05</v>
      </c>
      <c r="G47" s="282">
        <v>78</v>
      </c>
      <c r="H47" s="139">
        <f t="shared" si="2"/>
        <v>3.5000000000000003E-2</v>
      </c>
      <c r="I47" s="385"/>
      <c r="J47" s="278">
        <f t="shared" si="3"/>
        <v>1591</v>
      </c>
      <c r="K47" s="139">
        <f t="shared" si="4"/>
        <v>3.7999999999999999E-2</v>
      </c>
      <c r="L47" s="850"/>
    </row>
    <row r="48" spans="1:12" ht="28.2" thickBot="1" x14ac:dyDescent="0.3">
      <c r="A48" s="2">
        <v>79</v>
      </c>
      <c r="B48" s="511" t="s">
        <v>223</v>
      </c>
      <c r="C48" s="281">
        <v>230</v>
      </c>
      <c r="D48" s="140">
        <f t="shared" si="0"/>
        <v>1.0999999999999999E-2</v>
      </c>
      <c r="E48" s="283">
        <v>215</v>
      </c>
      <c r="F48" s="140">
        <f t="shared" si="1"/>
        <v>1.0999999999999999E-2</v>
      </c>
      <c r="G48" s="283">
        <v>33</v>
      </c>
      <c r="H48" s="140">
        <f t="shared" si="2"/>
        <v>1.4999999999999999E-2</v>
      </c>
      <c r="I48" s="386"/>
      <c r="J48" s="279">
        <f t="shared" si="3"/>
        <v>478</v>
      </c>
      <c r="K48" s="140">
        <f t="shared" si="4"/>
        <v>1.2E-2</v>
      </c>
      <c r="L48" s="850"/>
    </row>
    <row r="49" spans="1:12" ht="27.6" x14ac:dyDescent="0.25">
      <c r="A49" s="141">
        <v>80</v>
      </c>
      <c r="B49" s="509" t="s">
        <v>224</v>
      </c>
      <c r="C49" s="290">
        <v>364</v>
      </c>
      <c r="D49" s="207">
        <f t="shared" si="0"/>
        <v>1.7999999999999999E-2</v>
      </c>
      <c r="E49" s="291">
        <v>132</v>
      </c>
      <c r="F49" s="207">
        <f t="shared" si="1"/>
        <v>7.0000000000000001E-3</v>
      </c>
      <c r="G49" s="291">
        <v>40</v>
      </c>
      <c r="H49" s="207">
        <f t="shared" si="2"/>
        <v>1.7999999999999999E-2</v>
      </c>
      <c r="I49" s="387"/>
      <c r="J49" s="292">
        <f t="shared" si="3"/>
        <v>536</v>
      </c>
      <c r="K49" s="207">
        <f t="shared" si="4"/>
        <v>1.2999999999999999E-2</v>
      </c>
      <c r="L49" s="850"/>
    </row>
    <row r="50" spans="1:12" x14ac:dyDescent="0.25">
      <c r="A50" s="138">
        <v>81</v>
      </c>
      <c r="B50" s="510" t="s">
        <v>225</v>
      </c>
      <c r="C50" s="280">
        <v>208</v>
      </c>
      <c r="D50" s="139">
        <f t="shared" si="0"/>
        <v>0.01</v>
      </c>
      <c r="E50" s="282">
        <v>304</v>
      </c>
      <c r="F50" s="139">
        <f t="shared" si="1"/>
        <v>1.6E-2</v>
      </c>
      <c r="G50" s="282">
        <v>20</v>
      </c>
      <c r="H50" s="139">
        <f t="shared" si="2"/>
        <v>8.9999999999999993E-3</v>
      </c>
      <c r="I50" s="385"/>
      <c r="J50" s="278">
        <f t="shared" si="3"/>
        <v>532</v>
      </c>
      <c r="K50" s="139">
        <f t="shared" si="4"/>
        <v>1.2999999999999999E-2</v>
      </c>
      <c r="L50" s="850"/>
    </row>
    <row r="51" spans="1:12" ht="27.6" x14ac:dyDescent="0.25">
      <c r="A51" s="138">
        <v>82</v>
      </c>
      <c r="B51" s="510" t="s">
        <v>226</v>
      </c>
      <c r="C51" s="280">
        <v>93</v>
      </c>
      <c r="D51" s="139">
        <f t="shared" si="0"/>
        <v>5.0000000000000001E-3</v>
      </c>
      <c r="E51" s="282">
        <v>239</v>
      </c>
      <c r="F51" s="139">
        <f t="shared" si="1"/>
        <v>1.2999999999999999E-2</v>
      </c>
      <c r="G51" s="282">
        <v>4</v>
      </c>
      <c r="H51" s="139">
        <f t="shared" si="2"/>
        <v>2E-3</v>
      </c>
      <c r="I51" s="385"/>
      <c r="J51" s="278">
        <f t="shared" si="3"/>
        <v>336</v>
      </c>
      <c r="K51" s="139">
        <f t="shared" si="4"/>
        <v>8.0000000000000002E-3</v>
      </c>
      <c r="L51" s="850"/>
    </row>
    <row r="52" spans="1:12" ht="41.4" x14ac:dyDescent="0.25">
      <c r="A52" s="143">
        <v>83</v>
      </c>
      <c r="B52" s="510" t="s">
        <v>227</v>
      </c>
      <c r="C52" s="280">
        <v>1581</v>
      </c>
      <c r="D52" s="139">
        <f t="shared" si="0"/>
        <v>7.9000000000000001E-2</v>
      </c>
      <c r="E52" s="282">
        <v>1134</v>
      </c>
      <c r="F52" s="139">
        <f t="shared" si="1"/>
        <v>5.8999999999999997E-2</v>
      </c>
      <c r="G52" s="282">
        <v>121</v>
      </c>
      <c r="H52" s="139">
        <f t="shared" si="2"/>
        <v>5.3999999999999999E-2</v>
      </c>
      <c r="I52" s="385"/>
      <c r="J52" s="278">
        <f t="shared" si="3"/>
        <v>2836</v>
      </c>
      <c r="K52" s="139">
        <f t="shared" si="4"/>
        <v>6.8000000000000005E-2</v>
      </c>
      <c r="L52" s="850"/>
    </row>
    <row r="53" spans="1:12" x14ac:dyDescent="0.25">
      <c r="A53" s="138">
        <v>84</v>
      </c>
      <c r="B53" s="510" t="s">
        <v>228</v>
      </c>
      <c r="C53" s="280">
        <v>339</v>
      </c>
      <c r="D53" s="139">
        <f t="shared" si="0"/>
        <v>1.7000000000000001E-2</v>
      </c>
      <c r="E53" s="282">
        <v>179</v>
      </c>
      <c r="F53" s="139">
        <f t="shared" si="1"/>
        <v>8.9999999999999993E-3</v>
      </c>
      <c r="G53" s="282">
        <v>11</v>
      </c>
      <c r="H53" s="139">
        <f t="shared" si="2"/>
        <v>5.0000000000000001E-3</v>
      </c>
      <c r="I53" s="385"/>
      <c r="J53" s="278">
        <f t="shared" si="3"/>
        <v>529</v>
      </c>
      <c r="K53" s="139">
        <f t="shared" si="4"/>
        <v>1.2999999999999999E-2</v>
      </c>
      <c r="L53" s="850"/>
    </row>
    <row r="54" spans="1:12" ht="42" customHeight="1" x14ac:dyDescent="0.25">
      <c r="A54" s="138">
        <v>85</v>
      </c>
      <c r="B54" s="510" t="s">
        <v>229</v>
      </c>
      <c r="C54" s="280">
        <v>214</v>
      </c>
      <c r="D54" s="139">
        <f t="shared" si="0"/>
        <v>1.0999999999999999E-2</v>
      </c>
      <c r="E54" s="282">
        <v>42</v>
      </c>
      <c r="F54" s="139">
        <f t="shared" si="1"/>
        <v>2E-3</v>
      </c>
      <c r="G54" s="282">
        <v>9</v>
      </c>
      <c r="H54" s="139">
        <f t="shared" si="2"/>
        <v>4.0000000000000001E-3</v>
      </c>
      <c r="I54" s="385"/>
      <c r="J54" s="278">
        <f t="shared" si="3"/>
        <v>265</v>
      </c>
      <c r="K54" s="139">
        <f t="shared" si="4"/>
        <v>6.0000000000000001E-3</v>
      </c>
      <c r="L54" s="850"/>
    </row>
    <row r="55" spans="1:12" ht="28.2" thickBot="1" x14ac:dyDescent="0.3">
      <c r="A55" s="133">
        <v>89</v>
      </c>
      <c r="B55" s="512" t="s">
        <v>230</v>
      </c>
      <c r="C55" s="293">
        <v>146</v>
      </c>
      <c r="D55" s="146">
        <f t="shared" si="0"/>
        <v>7.0000000000000001E-3</v>
      </c>
      <c r="E55" s="294">
        <v>102</v>
      </c>
      <c r="F55" s="146">
        <f t="shared" si="1"/>
        <v>5.0000000000000001E-3</v>
      </c>
      <c r="G55" s="294">
        <v>4</v>
      </c>
      <c r="H55" s="146">
        <f t="shared" si="2"/>
        <v>2E-3</v>
      </c>
      <c r="I55" s="388"/>
      <c r="J55" s="295">
        <f t="shared" si="3"/>
        <v>252</v>
      </c>
      <c r="K55" s="146">
        <f t="shared" si="4"/>
        <v>6.0000000000000001E-3</v>
      </c>
      <c r="L55" s="850"/>
    </row>
    <row r="56" spans="1:12" ht="29.25" customHeight="1" thickBot="1" x14ac:dyDescent="0.3">
      <c r="A56" s="147">
        <v>99</v>
      </c>
      <c r="B56" s="514" t="s">
        <v>231</v>
      </c>
      <c r="C56" s="299">
        <v>1214</v>
      </c>
      <c r="D56" s="149">
        <f t="shared" si="0"/>
        <v>0.06</v>
      </c>
      <c r="E56" s="300">
        <v>868</v>
      </c>
      <c r="F56" s="149">
        <f t="shared" si="1"/>
        <v>4.5999999999999999E-2</v>
      </c>
      <c r="G56" s="300">
        <v>60</v>
      </c>
      <c r="H56" s="149">
        <f t="shared" si="2"/>
        <v>2.7E-2</v>
      </c>
      <c r="I56" s="389">
        <v>1</v>
      </c>
      <c r="J56" s="301">
        <f t="shared" si="3"/>
        <v>2143</v>
      </c>
      <c r="K56" s="149">
        <f t="shared" si="4"/>
        <v>5.1999999999999998E-2</v>
      </c>
      <c r="L56" s="850"/>
    </row>
    <row r="57" spans="1:12" ht="15" customHeight="1" thickBot="1" x14ac:dyDescent="0.3">
      <c r="A57" s="880" t="s">
        <v>648</v>
      </c>
      <c r="B57" s="887"/>
      <c r="C57" s="302">
        <f t="shared" ref="C57:K57" si="5">SUM(C5:C56)</f>
        <v>20118</v>
      </c>
      <c r="D57" s="296">
        <f t="shared" si="5"/>
        <v>1.0030000000000001</v>
      </c>
      <c r="E57" s="302">
        <f t="shared" si="5"/>
        <v>19060</v>
      </c>
      <c r="F57" s="296">
        <f t="shared" si="5"/>
        <v>1.0000000000000002</v>
      </c>
      <c r="G57" s="302">
        <f t="shared" si="5"/>
        <v>2235</v>
      </c>
      <c r="H57" s="296">
        <f t="shared" si="5"/>
        <v>1.0020000000000002</v>
      </c>
      <c r="I57" s="302">
        <f t="shared" si="5"/>
        <v>10</v>
      </c>
      <c r="J57" s="302">
        <f t="shared" si="5"/>
        <v>41423</v>
      </c>
      <c r="K57" s="296">
        <f t="shared" si="5"/>
        <v>1.0020000000000002</v>
      </c>
      <c r="L57" s="850"/>
    </row>
    <row r="58" spans="1:12" x14ac:dyDescent="0.25">
      <c r="A58" s="150" t="s">
        <v>649</v>
      </c>
      <c r="J58" s="34"/>
      <c r="L58" s="850"/>
    </row>
    <row r="59" spans="1:12" x14ac:dyDescent="0.25">
      <c r="A59" s="1" t="s">
        <v>650</v>
      </c>
      <c r="J59" s="34"/>
      <c r="L59" s="850"/>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45" customWidth="1"/>
    <col min="4" max="4" width="8.5546875" style="1" customWidth="1"/>
    <col min="5" max="5" width="8.6640625" style="145" customWidth="1"/>
    <col min="6" max="6" width="8.5546875" style="1" customWidth="1"/>
    <col min="7" max="10" width="8.6640625" style="1" customWidth="1"/>
    <col min="11" max="11" width="12.109375" style="1" customWidth="1"/>
    <col min="12" max="12" width="11.44140625" style="1" customWidth="1"/>
    <col min="13" max="13" width="3" style="1" bestFit="1" customWidth="1"/>
    <col min="14" max="14" width="7.88671875" style="1" bestFit="1" customWidth="1"/>
    <col min="15" max="15" width="5.44140625" style="1" bestFit="1" customWidth="1"/>
    <col min="16" max="17" width="6" style="1" bestFit="1" customWidth="1"/>
    <col min="18" max="253" width="11.44140625" style="1" customWidth="1"/>
    <col min="254" max="16384" width="9.109375" style="1"/>
  </cols>
  <sheetData>
    <row r="1" spans="1:17" ht="35.1" customHeight="1" thickBot="1" x14ac:dyDescent="0.3">
      <c r="A1" s="948" t="s">
        <v>954</v>
      </c>
      <c r="B1" s="949"/>
      <c r="C1" s="949"/>
      <c r="D1" s="949"/>
      <c r="E1" s="949"/>
      <c r="F1" s="949"/>
      <c r="G1" s="949"/>
      <c r="H1" s="965"/>
      <c r="I1" s="965"/>
      <c r="J1" s="965"/>
      <c r="K1" s="966"/>
    </row>
    <row r="2" spans="1:17" ht="14.25" customHeight="1" x14ac:dyDescent="0.25">
      <c r="A2" s="1006" t="s">
        <v>178</v>
      </c>
      <c r="B2" s="1007" t="s">
        <v>232</v>
      </c>
      <c r="C2" s="918">
        <v>2007</v>
      </c>
      <c r="D2" s="919"/>
      <c r="E2" s="918">
        <v>2008</v>
      </c>
      <c r="F2" s="919"/>
      <c r="G2" s="918">
        <v>2009</v>
      </c>
      <c r="H2" s="919"/>
      <c r="I2" s="918">
        <v>2011</v>
      </c>
      <c r="J2" s="919"/>
      <c r="K2" s="907" t="s">
        <v>962</v>
      </c>
    </row>
    <row r="3" spans="1:17" ht="29.25" customHeight="1" thickBot="1" x14ac:dyDescent="0.3">
      <c r="A3" s="1012"/>
      <c r="B3" s="1009"/>
      <c r="C3" s="133" t="s">
        <v>530</v>
      </c>
      <c r="D3" s="134" t="s">
        <v>531</v>
      </c>
      <c r="E3" s="133" t="s">
        <v>530</v>
      </c>
      <c r="F3" s="134" t="s">
        <v>531</v>
      </c>
      <c r="G3" s="133" t="s">
        <v>530</v>
      </c>
      <c r="H3" s="134" t="s">
        <v>531</v>
      </c>
      <c r="I3" s="133" t="s">
        <v>530</v>
      </c>
      <c r="J3" s="134" t="s">
        <v>531</v>
      </c>
      <c r="K3" s="1013"/>
      <c r="M3" s="870"/>
      <c r="N3" s="870"/>
      <c r="O3" s="870"/>
      <c r="P3" s="870"/>
      <c r="Q3" s="870"/>
    </row>
    <row r="4" spans="1:17" x14ac:dyDescent="0.25">
      <c r="A4" s="154" t="s">
        <v>85</v>
      </c>
      <c r="B4" s="515" t="s">
        <v>233</v>
      </c>
      <c r="C4" s="106">
        <v>4331</v>
      </c>
      <c r="D4" s="65">
        <f>ROUND(C4/$C$26,3)</f>
        <v>0.10299999999999999</v>
      </c>
      <c r="E4" s="106">
        <v>4081</v>
      </c>
      <c r="F4" s="65">
        <f>ROUND(E4/$E$26,3)</f>
        <v>9.1999999999999998E-2</v>
      </c>
      <c r="G4" s="106">
        <v>3678</v>
      </c>
      <c r="H4" s="65">
        <f>ROUND(G4/$G$26,3)</f>
        <v>8.4000000000000005E-2</v>
      </c>
      <c r="I4" s="106">
        <v>3735</v>
      </c>
      <c r="J4" s="65">
        <f>ROUND(I4/$I$26,3)</f>
        <v>0.09</v>
      </c>
      <c r="K4" s="782">
        <f>J4-H4</f>
        <v>5.9999999999999915E-3</v>
      </c>
      <c r="M4"/>
      <c r="N4"/>
      <c r="O4"/>
      <c r="P4"/>
      <c r="Q4"/>
    </row>
    <row r="5" spans="1:17" ht="27.6" x14ac:dyDescent="0.25">
      <c r="A5" s="138" t="s">
        <v>86</v>
      </c>
      <c r="B5" s="510" t="s">
        <v>173</v>
      </c>
      <c r="C5" s="81">
        <v>7331</v>
      </c>
      <c r="D5" s="68">
        <f t="shared" ref="D5:D25" si="0">ROUND(C5/$C$26,3)</f>
        <v>0.17499999999999999</v>
      </c>
      <c r="E5" s="81">
        <v>7573</v>
      </c>
      <c r="F5" s="68">
        <f t="shared" ref="F5:F25" si="1">ROUND(E5/$E$26,3)</f>
        <v>0.17100000000000001</v>
      </c>
      <c r="G5" s="81">
        <v>9505</v>
      </c>
      <c r="H5" s="68">
        <f t="shared" ref="H5:H25" si="2">ROUND(G5/$G$26,3)</f>
        <v>0.218</v>
      </c>
      <c r="I5" s="81">
        <v>7341</v>
      </c>
      <c r="J5" s="68">
        <f t="shared" ref="J5:J25" si="3">ROUND(I5/$I$26,3)</f>
        <v>0.17699999999999999</v>
      </c>
      <c r="K5" s="783">
        <f t="shared" ref="K5:K25" si="4">J5-H5</f>
        <v>-4.1000000000000009E-2</v>
      </c>
      <c r="M5"/>
      <c r="N5"/>
      <c r="O5"/>
      <c r="P5"/>
      <c r="Q5"/>
    </row>
    <row r="6" spans="1:17" ht="27.6" x14ac:dyDescent="0.25">
      <c r="A6" s="138" t="s">
        <v>87</v>
      </c>
      <c r="B6" s="510" t="s">
        <v>38</v>
      </c>
      <c r="C6" s="81">
        <v>2484</v>
      </c>
      <c r="D6" s="68">
        <f t="shared" si="0"/>
        <v>5.8999999999999997E-2</v>
      </c>
      <c r="E6" s="81">
        <v>2639</v>
      </c>
      <c r="F6" s="68">
        <f t="shared" si="1"/>
        <v>0.06</v>
      </c>
      <c r="G6" s="81">
        <v>2452</v>
      </c>
      <c r="H6" s="68">
        <f t="shared" si="2"/>
        <v>5.6000000000000001E-2</v>
      </c>
      <c r="I6" s="81">
        <v>2536</v>
      </c>
      <c r="J6" s="68">
        <f t="shared" si="3"/>
        <v>6.0999999999999999E-2</v>
      </c>
      <c r="K6" s="783">
        <f t="shared" si="4"/>
        <v>4.9999999999999975E-3</v>
      </c>
      <c r="M6"/>
      <c r="N6"/>
      <c r="O6"/>
      <c r="P6"/>
      <c r="Q6"/>
    </row>
    <row r="7" spans="1:17" ht="27.6" x14ac:dyDescent="0.25">
      <c r="A7" s="138" t="s">
        <v>88</v>
      </c>
      <c r="B7" s="510" t="s">
        <v>235</v>
      </c>
      <c r="C7" s="81">
        <v>337</v>
      </c>
      <c r="D7" s="68">
        <f t="shared" si="0"/>
        <v>8.0000000000000002E-3</v>
      </c>
      <c r="E7" s="81">
        <v>408</v>
      </c>
      <c r="F7" s="68">
        <f t="shared" si="1"/>
        <v>8.9999999999999993E-3</v>
      </c>
      <c r="G7" s="81">
        <v>297</v>
      </c>
      <c r="H7" s="68">
        <f t="shared" si="2"/>
        <v>7.0000000000000001E-3</v>
      </c>
      <c r="I7" s="81">
        <v>304</v>
      </c>
      <c r="J7" s="68">
        <f t="shared" si="3"/>
        <v>7.0000000000000001E-3</v>
      </c>
      <c r="K7" s="783">
        <f t="shared" si="4"/>
        <v>0</v>
      </c>
      <c r="M7"/>
      <c r="N7"/>
      <c r="O7"/>
      <c r="P7"/>
      <c r="Q7"/>
    </row>
    <row r="8" spans="1:17" x14ac:dyDescent="0.25">
      <c r="A8" s="138" t="s">
        <v>89</v>
      </c>
      <c r="B8" s="510" t="s">
        <v>236</v>
      </c>
      <c r="C8" s="81">
        <v>286</v>
      </c>
      <c r="D8" s="68">
        <f t="shared" si="0"/>
        <v>7.0000000000000001E-3</v>
      </c>
      <c r="E8" s="81">
        <v>285</v>
      </c>
      <c r="F8" s="68">
        <f t="shared" si="1"/>
        <v>6.0000000000000001E-3</v>
      </c>
      <c r="G8" s="81">
        <v>238</v>
      </c>
      <c r="H8" s="68">
        <f t="shared" si="2"/>
        <v>5.0000000000000001E-3</v>
      </c>
      <c r="I8" s="81">
        <v>280</v>
      </c>
      <c r="J8" s="68">
        <f t="shared" si="3"/>
        <v>7.0000000000000001E-3</v>
      </c>
      <c r="K8" s="783">
        <f t="shared" si="4"/>
        <v>2E-3</v>
      </c>
      <c r="M8"/>
      <c r="N8"/>
      <c r="O8"/>
      <c r="P8"/>
      <c r="Q8"/>
    </row>
    <row r="9" spans="1:17" ht="15" customHeight="1" x14ac:dyDescent="0.25">
      <c r="A9" s="138" t="s">
        <v>90</v>
      </c>
      <c r="B9" s="510" t="s">
        <v>237</v>
      </c>
      <c r="C9" s="81">
        <v>92</v>
      </c>
      <c r="D9" s="68">
        <f t="shared" si="0"/>
        <v>2E-3</v>
      </c>
      <c r="E9" s="81">
        <v>113</v>
      </c>
      <c r="F9" s="68">
        <f t="shared" si="1"/>
        <v>3.0000000000000001E-3</v>
      </c>
      <c r="G9" s="81">
        <v>106</v>
      </c>
      <c r="H9" s="68">
        <f t="shared" si="2"/>
        <v>2E-3</v>
      </c>
      <c r="I9" s="81">
        <v>99</v>
      </c>
      <c r="J9" s="68">
        <f t="shared" si="3"/>
        <v>2E-3</v>
      </c>
      <c r="K9" s="783">
        <f t="shared" si="4"/>
        <v>0</v>
      </c>
      <c r="M9"/>
      <c r="N9"/>
      <c r="O9"/>
      <c r="P9"/>
      <c r="Q9"/>
    </row>
    <row r="10" spans="1:17" x14ac:dyDescent="0.25">
      <c r="A10" s="138" t="s">
        <v>91</v>
      </c>
      <c r="B10" s="510" t="s">
        <v>174</v>
      </c>
      <c r="C10" s="81">
        <v>2920</v>
      </c>
      <c r="D10" s="68">
        <f t="shared" si="0"/>
        <v>7.0000000000000007E-2</v>
      </c>
      <c r="E10" s="81">
        <v>2996</v>
      </c>
      <c r="F10" s="68">
        <f t="shared" si="1"/>
        <v>6.8000000000000005E-2</v>
      </c>
      <c r="G10" s="81">
        <v>3121</v>
      </c>
      <c r="H10" s="68">
        <f t="shared" si="2"/>
        <v>7.1999999999999995E-2</v>
      </c>
      <c r="I10" s="81">
        <v>2835</v>
      </c>
      <c r="J10" s="68">
        <f t="shared" si="3"/>
        <v>6.8000000000000005E-2</v>
      </c>
      <c r="K10" s="783">
        <f t="shared" si="4"/>
        <v>-3.9999999999999897E-3</v>
      </c>
      <c r="M10"/>
      <c r="N10"/>
      <c r="O10"/>
      <c r="P10"/>
      <c r="Q10"/>
    </row>
    <row r="11" spans="1:17" x14ac:dyDescent="0.25">
      <c r="A11" s="138" t="s">
        <v>92</v>
      </c>
      <c r="B11" s="510" t="s">
        <v>239</v>
      </c>
      <c r="C11" s="81">
        <v>742</v>
      </c>
      <c r="D11" s="68">
        <f t="shared" si="0"/>
        <v>1.7999999999999999E-2</v>
      </c>
      <c r="E11" s="81">
        <v>852</v>
      </c>
      <c r="F11" s="68">
        <f t="shared" si="1"/>
        <v>1.9E-2</v>
      </c>
      <c r="G11" s="81">
        <v>729</v>
      </c>
      <c r="H11" s="68">
        <f t="shared" si="2"/>
        <v>1.7000000000000001E-2</v>
      </c>
      <c r="I11" s="81">
        <v>755</v>
      </c>
      <c r="J11" s="68">
        <f t="shared" si="3"/>
        <v>1.7999999999999999E-2</v>
      </c>
      <c r="K11" s="783">
        <f t="shared" si="4"/>
        <v>9.9999999999999742E-4</v>
      </c>
      <c r="M11"/>
      <c r="N11"/>
      <c r="O11"/>
      <c r="P11"/>
      <c r="Q11"/>
    </row>
    <row r="12" spans="1:17" x14ac:dyDescent="0.25">
      <c r="A12" s="138" t="s">
        <v>93</v>
      </c>
      <c r="B12" s="510" t="s">
        <v>240</v>
      </c>
      <c r="C12" s="81">
        <v>337</v>
      </c>
      <c r="D12" s="68">
        <f t="shared" si="0"/>
        <v>8.0000000000000002E-3</v>
      </c>
      <c r="E12" s="81">
        <v>335</v>
      </c>
      <c r="F12" s="68">
        <f t="shared" si="1"/>
        <v>8.0000000000000002E-3</v>
      </c>
      <c r="G12" s="81">
        <v>347</v>
      </c>
      <c r="H12" s="68">
        <f t="shared" si="2"/>
        <v>8.0000000000000002E-3</v>
      </c>
      <c r="I12" s="81">
        <v>271</v>
      </c>
      <c r="J12" s="68">
        <f t="shared" si="3"/>
        <v>7.0000000000000001E-3</v>
      </c>
      <c r="K12" s="783">
        <f t="shared" si="4"/>
        <v>-1E-3</v>
      </c>
      <c r="M12"/>
      <c r="N12"/>
      <c r="O12"/>
      <c r="P12"/>
      <c r="Q12"/>
    </row>
    <row r="13" spans="1:17" x14ac:dyDescent="0.25">
      <c r="A13" s="138" t="s">
        <v>94</v>
      </c>
      <c r="B13" s="510" t="s">
        <v>241</v>
      </c>
      <c r="C13" s="81">
        <v>321</v>
      </c>
      <c r="D13" s="68">
        <f t="shared" si="0"/>
        <v>8.0000000000000002E-3</v>
      </c>
      <c r="E13" s="81">
        <v>329</v>
      </c>
      <c r="F13" s="68">
        <f t="shared" si="1"/>
        <v>7.0000000000000001E-3</v>
      </c>
      <c r="G13" s="81">
        <v>376</v>
      </c>
      <c r="H13" s="68">
        <f t="shared" si="2"/>
        <v>8.9999999999999993E-3</v>
      </c>
      <c r="I13" s="81">
        <v>475</v>
      </c>
      <c r="J13" s="68">
        <f t="shared" si="3"/>
        <v>1.0999999999999999E-2</v>
      </c>
      <c r="K13" s="783">
        <f t="shared" si="4"/>
        <v>2E-3</v>
      </c>
      <c r="M13"/>
      <c r="N13"/>
      <c r="O13"/>
      <c r="P13"/>
      <c r="Q13"/>
    </row>
    <row r="14" spans="1:17" x14ac:dyDescent="0.25">
      <c r="A14" s="138" t="s">
        <v>95</v>
      </c>
      <c r="B14" s="510" t="s">
        <v>242</v>
      </c>
      <c r="C14" s="81">
        <v>360</v>
      </c>
      <c r="D14" s="68">
        <f t="shared" si="0"/>
        <v>8.9999999999999993E-3</v>
      </c>
      <c r="E14" s="81">
        <v>353</v>
      </c>
      <c r="F14" s="68">
        <f t="shared" si="1"/>
        <v>8.0000000000000002E-3</v>
      </c>
      <c r="G14" s="81">
        <v>278</v>
      </c>
      <c r="H14" s="68">
        <f t="shared" si="2"/>
        <v>6.0000000000000001E-3</v>
      </c>
      <c r="I14" s="81">
        <v>294</v>
      </c>
      <c r="J14" s="68">
        <f t="shared" si="3"/>
        <v>7.0000000000000001E-3</v>
      </c>
      <c r="K14" s="783">
        <f t="shared" si="4"/>
        <v>1E-3</v>
      </c>
      <c r="M14"/>
      <c r="N14"/>
      <c r="O14"/>
      <c r="P14"/>
      <c r="Q14"/>
    </row>
    <row r="15" spans="1:17" x14ac:dyDescent="0.25">
      <c r="A15" s="138" t="s">
        <v>96</v>
      </c>
      <c r="B15" s="510" t="s">
        <v>243</v>
      </c>
      <c r="C15" s="81">
        <v>1500</v>
      </c>
      <c r="D15" s="68">
        <f t="shared" si="0"/>
        <v>3.5999999999999997E-2</v>
      </c>
      <c r="E15" s="81">
        <v>1695</v>
      </c>
      <c r="F15" s="68">
        <f t="shared" si="1"/>
        <v>3.7999999999999999E-2</v>
      </c>
      <c r="G15" s="81">
        <v>1541</v>
      </c>
      <c r="H15" s="68">
        <f t="shared" si="2"/>
        <v>3.5000000000000003E-2</v>
      </c>
      <c r="I15" s="81">
        <v>1326</v>
      </c>
      <c r="J15" s="68">
        <f t="shared" si="3"/>
        <v>3.2000000000000001E-2</v>
      </c>
      <c r="K15" s="783">
        <f t="shared" si="4"/>
        <v>-3.0000000000000027E-3</v>
      </c>
      <c r="M15"/>
      <c r="N15"/>
      <c r="O15"/>
      <c r="P15"/>
      <c r="Q15"/>
    </row>
    <row r="16" spans="1:17" x14ac:dyDescent="0.25">
      <c r="A16" s="138" t="s">
        <v>97</v>
      </c>
      <c r="B16" s="510" t="s">
        <v>244</v>
      </c>
      <c r="C16" s="81">
        <v>3210</v>
      </c>
      <c r="D16" s="68">
        <f t="shared" si="0"/>
        <v>7.5999999999999998E-2</v>
      </c>
      <c r="E16" s="81">
        <v>3246</v>
      </c>
      <c r="F16" s="68">
        <f t="shared" si="1"/>
        <v>7.2999999999999995E-2</v>
      </c>
      <c r="G16" s="81">
        <v>2847</v>
      </c>
      <c r="H16" s="68">
        <f t="shared" si="2"/>
        <v>6.5000000000000002E-2</v>
      </c>
      <c r="I16" s="81">
        <v>2717</v>
      </c>
      <c r="J16" s="68">
        <f t="shared" si="3"/>
        <v>6.6000000000000003E-2</v>
      </c>
      <c r="K16" s="783">
        <f t="shared" si="4"/>
        <v>1.0000000000000009E-3</v>
      </c>
      <c r="M16"/>
      <c r="N16"/>
      <c r="O16"/>
      <c r="P16"/>
      <c r="Q16"/>
    </row>
    <row r="17" spans="1:17" x14ac:dyDescent="0.25">
      <c r="A17" s="138" t="s">
        <v>164</v>
      </c>
      <c r="B17" s="510" t="s">
        <v>245</v>
      </c>
      <c r="C17" s="81">
        <v>196</v>
      </c>
      <c r="D17" s="68">
        <f t="shared" si="0"/>
        <v>5.0000000000000001E-3</v>
      </c>
      <c r="E17" s="81">
        <v>685</v>
      </c>
      <c r="F17" s="68">
        <f t="shared" si="1"/>
        <v>1.6E-2</v>
      </c>
      <c r="G17" s="81">
        <v>578</v>
      </c>
      <c r="H17" s="68">
        <f t="shared" si="2"/>
        <v>1.2999999999999999E-2</v>
      </c>
      <c r="I17" s="81">
        <v>666</v>
      </c>
      <c r="J17" s="68">
        <f t="shared" si="3"/>
        <v>1.6E-2</v>
      </c>
      <c r="K17" s="783">
        <f t="shared" si="4"/>
        <v>3.0000000000000009E-3</v>
      </c>
      <c r="M17"/>
      <c r="N17"/>
      <c r="O17"/>
      <c r="P17"/>
      <c r="Q17"/>
    </row>
    <row r="18" spans="1:17" ht="27.6" x14ac:dyDescent="0.25">
      <c r="A18" s="138" t="s">
        <v>165</v>
      </c>
      <c r="B18" s="510" t="s">
        <v>246</v>
      </c>
      <c r="C18" s="81">
        <v>3236</v>
      </c>
      <c r="D18" s="68">
        <f t="shared" si="0"/>
        <v>7.6999999999999999E-2</v>
      </c>
      <c r="E18" s="81">
        <v>3458</v>
      </c>
      <c r="F18" s="68">
        <f t="shared" si="1"/>
        <v>7.8E-2</v>
      </c>
      <c r="G18" s="81">
        <v>3121</v>
      </c>
      <c r="H18" s="68">
        <f t="shared" si="2"/>
        <v>7.1999999999999995E-2</v>
      </c>
      <c r="I18" s="81">
        <v>3054</v>
      </c>
      <c r="J18" s="68">
        <f t="shared" si="3"/>
        <v>7.3999999999999996E-2</v>
      </c>
      <c r="K18" s="783">
        <f t="shared" si="4"/>
        <v>2.0000000000000018E-3</v>
      </c>
      <c r="M18"/>
      <c r="N18"/>
      <c r="O18"/>
      <c r="P18"/>
      <c r="Q18"/>
    </row>
    <row r="19" spans="1:17" ht="24.75" customHeight="1" x14ac:dyDescent="0.25">
      <c r="A19" s="138" t="s">
        <v>166</v>
      </c>
      <c r="B19" s="510" t="s">
        <v>247</v>
      </c>
      <c r="C19" s="81">
        <v>641</v>
      </c>
      <c r="D19" s="68">
        <f t="shared" si="0"/>
        <v>1.4999999999999999E-2</v>
      </c>
      <c r="E19" s="81">
        <v>748</v>
      </c>
      <c r="F19" s="68">
        <f t="shared" si="1"/>
        <v>1.7000000000000001E-2</v>
      </c>
      <c r="G19" s="81">
        <v>768</v>
      </c>
      <c r="H19" s="68">
        <f t="shared" si="2"/>
        <v>1.7999999999999999E-2</v>
      </c>
      <c r="I19" s="81">
        <v>760</v>
      </c>
      <c r="J19" s="68">
        <f t="shared" si="3"/>
        <v>1.7999999999999999E-2</v>
      </c>
      <c r="K19" s="783">
        <f t="shared" si="4"/>
        <v>0</v>
      </c>
      <c r="M19"/>
      <c r="N19"/>
      <c r="O19"/>
      <c r="P19"/>
      <c r="Q19"/>
    </row>
    <row r="20" spans="1:17" x14ac:dyDescent="0.25">
      <c r="A20" s="138" t="s">
        <v>167</v>
      </c>
      <c r="B20" s="510" t="s">
        <v>248</v>
      </c>
      <c r="C20" s="81">
        <v>128</v>
      </c>
      <c r="D20" s="68">
        <f t="shared" si="0"/>
        <v>3.0000000000000001E-3</v>
      </c>
      <c r="E20" s="81">
        <v>216</v>
      </c>
      <c r="F20" s="68">
        <f t="shared" si="1"/>
        <v>5.0000000000000001E-3</v>
      </c>
      <c r="G20" s="81">
        <v>248</v>
      </c>
      <c r="H20" s="68">
        <f t="shared" si="2"/>
        <v>6.0000000000000001E-3</v>
      </c>
      <c r="I20" s="81">
        <v>294</v>
      </c>
      <c r="J20" s="68">
        <f t="shared" si="3"/>
        <v>7.0000000000000001E-3</v>
      </c>
      <c r="K20" s="783">
        <f t="shared" si="4"/>
        <v>1E-3</v>
      </c>
      <c r="M20"/>
      <c r="N20"/>
      <c r="O20"/>
      <c r="P20"/>
      <c r="Q20"/>
    </row>
    <row r="21" spans="1:17" ht="27.6" x14ac:dyDescent="0.25">
      <c r="A21" s="138" t="s">
        <v>168</v>
      </c>
      <c r="B21" s="510" t="s">
        <v>249</v>
      </c>
      <c r="C21" s="81">
        <v>4590</v>
      </c>
      <c r="D21" s="68">
        <f t="shared" si="0"/>
        <v>0.109</v>
      </c>
      <c r="E21" s="81">
        <v>4798</v>
      </c>
      <c r="F21" s="68">
        <f t="shared" si="1"/>
        <v>0.109</v>
      </c>
      <c r="G21" s="81">
        <v>4244</v>
      </c>
      <c r="H21" s="68">
        <f t="shared" si="2"/>
        <v>9.7000000000000003E-2</v>
      </c>
      <c r="I21" s="81">
        <v>4665</v>
      </c>
      <c r="J21" s="68">
        <f t="shared" si="3"/>
        <v>0.113</v>
      </c>
      <c r="K21" s="783">
        <f t="shared" si="4"/>
        <v>1.6E-2</v>
      </c>
      <c r="M21"/>
      <c r="N21"/>
      <c r="O21"/>
      <c r="P21"/>
      <c r="Q21"/>
    </row>
    <row r="22" spans="1:17" x14ac:dyDescent="0.25">
      <c r="A22" s="138" t="s">
        <v>169</v>
      </c>
      <c r="B22" s="510" t="s">
        <v>175</v>
      </c>
      <c r="C22" s="81">
        <v>6249</v>
      </c>
      <c r="D22" s="68">
        <f t="shared" si="0"/>
        <v>0.14899999999999999</v>
      </c>
      <c r="E22" s="81">
        <v>6720</v>
      </c>
      <c r="F22" s="68">
        <f t="shared" si="1"/>
        <v>0.152</v>
      </c>
      <c r="G22" s="81">
        <v>6513</v>
      </c>
      <c r="H22" s="68">
        <f t="shared" si="2"/>
        <v>0.15</v>
      </c>
      <c r="I22" s="81">
        <v>6628</v>
      </c>
      <c r="J22" s="68">
        <f t="shared" si="3"/>
        <v>0.16</v>
      </c>
      <c r="K22" s="783">
        <f t="shared" si="4"/>
        <v>1.0000000000000009E-2</v>
      </c>
      <c r="M22"/>
      <c r="N22"/>
      <c r="O22"/>
      <c r="P22"/>
      <c r="Q22"/>
    </row>
    <row r="23" spans="1:17" x14ac:dyDescent="0.25">
      <c r="A23" s="138" t="s">
        <v>170</v>
      </c>
      <c r="B23" s="510" t="s">
        <v>250</v>
      </c>
      <c r="C23" s="81">
        <v>438</v>
      </c>
      <c r="D23" s="68">
        <f t="shared" si="0"/>
        <v>0.01</v>
      </c>
      <c r="E23" s="81">
        <v>460</v>
      </c>
      <c r="F23" s="68">
        <f t="shared" si="1"/>
        <v>0.01</v>
      </c>
      <c r="G23" s="81">
        <v>440</v>
      </c>
      <c r="H23" s="68">
        <f t="shared" si="2"/>
        <v>0.01</v>
      </c>
      <c r="I23" s="81">
        <v>433</v>
      </c>
      <c r="J23" s="68">
        <f t="shared" si="3"/>
        <v>0.01</v>
      </c>
      <c r="K23" s="783">
        <f t="shared" si="4"/>
        <v>0</v>
      </c>
      <c r="M23"/>
      <c r="N23"/>
      <c r="O23"/>
      <c r="P23"/>
      <c r="Q23"/>
    </row>
    <row r="24" spans="1:17" x14ac:dyDescent="0.25">
      <c r="A24" s="138" t="s">
        <v>171</v>
      </c>
      <c r="B24" s="510" t="s">
        <v>251</v>
      </c>
      <c r="C24" s="81">
        <v>478</v>
      </c>
      <c r="D24" s="68">
        <f t="shared" si="0"/>
        <v>1.0999999999999999E-2</v>
      </c>
      <c r="E24" s="81">
        <v>550</v>
      </c>
      <c r="F24" s="68">
        <f t="shared" si="1"/>
        <v>1.2E-2</v>
      </c>
      <c r="G24" s="81">
        <v>1034</v>
      </c>
      <c r="H24" s="68">
        <f t="shared" si="2"/>
        <v>2.4E-2</v>
      </c>
      <c r="I24" s="81">
        <v>608</v>
      </c>
      <c r="J24" s="68">
        <f t="shared" si="3"/>
        <v>1.4999999999999999E-2</v>
      </c>
      <c r="K24" s="783">
        <f t="shared" si="4"/>
        <v>-9.0000000000000011E-3</v>
      </c>
      <c r="M24"/>
      <c r="N24"/>
      <c r="O24"/>
      <c r="P24"/>
      <c r="Q24"/>
    </row>
    <row r="25" spans="1:17" ht="14.4" thickBot="1" x14ac:dyDescent="0.3">
      <c r="A25" s="138" t="s">
        <v>172</v>
      </c>
      <c r="B25" s="511" t="s">
        <v>234</v>
      </c>
      <c r="C25" s="95">
        <v>1795</v>
      </c>
      <c r="D25" s="71">
        <f t="shared" si="0"/>
        <v>4.2999999999999997E-2</v>
      </c>
      <c r="E25" s="95">
        <v>1651</v>
      </c>
      <c r="F25" s="71">
        <f t="shared" si="1"/>
        <v>3.6999999999999998E-2</v>
      </c>
      <c r="G25" s="95">
        <v>1089</v>
      </c>
      <c r="H25" s="71">
        <f t="shared" si="2"/>
        <v>2.5000000000000001E-2</v>
      </c>
      <c r="I25" s="95">
        <v>1347</v>
      </c>
      <c r="J25" s="71">
        <f t="shared" si="3"/>
        <v>3.3000000000000002E-2</v>
      </c>
      <c r="K25" s="784">
        <f t="shared" si="4"/>
        <v>8.0000000000000002E-3</v>
      </c>
      <c r="M25"/>
      <c r="N25"/>
      <c r="O25"/>
      <c r="P25"/>
      <c r="Q25"/>
    </row>
    <row r="26" spans="1:17" ht="14.4" thickBot="1" x14ac:dyDescent="0.3">
      <c r="A26" s="880" t="s">
        <v>648</v>
      </c>
      <c r="B26" s="1011"/>
      <c r="C26" s="104">
        <f>SUM(C4:C25)</f>
        <v>42002</v>
      </c>
      <c r="D26" s="74">
        <f>SUM(D4:D25)</f>
        <v>1.0009999999999999</v>
      </c>
      <c r="E26" s="104">
        <f t="shared" ref="E26:J26" si="5">SUM(E4:E25)</f>
        <v>44191</v>
      </c>
      <c r="F26" s="74">
        <f t="shared" si="5"/>
        <v>0.99800000000000011</v>
      </c>
      <c r="G26" s="104">
        <f t="shared" si="5"/>
        <v>43550</v>
      </c>
      <c r="H26" s="74">
        <f t="shared" si="5"/>
        <v>0.99900000000000011</v>
      </c>
      <c r="I26" s="104">
        <f t="shared" si="5"/>
        <v>41423</v>
      </c>
      <c r="J26" s="74">
        <f t="shared" si="5"/>
        <v>0.99900000000000022</v>
      </c>
      <c r="K26" s="785"/>
    </row>
  </sheetData>
  <mergeCells count="9">
    <mergeCell ref="A1:K1"/>
    <mergeCell ref="A26:B26"/>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45" customWidth="1"/>
    <col min="4" max="4" width="8.5546875" style="1" customWidth="1"/>
    <col min="5" max="5" width="8.6640625" style="145" customWidth="1"/>
    <col min="6" max="6" width="8.5546875" style="1" customWidth="1"/>
    <col min="7" max="7" width="8.88671875" style="145" customWidth="1"/>
    <col min="8" max="8" width="8.5546875" style="1" customWidth="1"/>
    <col min="9" max="9" width="10" style="145" customWidth="1"/>
    <col min="10" max="10" width="8.88671875" style="145" customWidth="1"/>
    <col min="11" max="11" width="8.5546875" style="1" customWidth="1"/>
    <col min="12" max="238" width="11.44140625" style="1" customWidth="1"/>
    <col min="239" max="16384" width="9.109375" style="1"/>
  </cols>
  <sheetData>
    <row r="1" spans="1:11" ht="35.1" customHeight="1" thickBot="1" x14ac:dyDescent="0.3">
      <c r="A1" s="948" t="s">
        <v>936</v>
      </c>
      <c r="B1" s="949"/>
      <c r="C1" s="949"/>
      <c r="D1" s="949"/>
      <c r="E1" s="949"/>
      <c r="F1" s="949"/>
      <c r="G1" s="949"/>
      <c r="H1" s="949"/>
      <c r="I1" s="949"/>
      <c r="J1" s="949"/>
      <c r="K1" s="950"/>
    </row>
    <row r="2" spans="1:11" ht="17.25" customHeight="1" thickBot="1" x14ac:dyDescent="0.3">
      <c r="A2" s="918" t="s">
        <v>178</v>
      </c>
      <c r="B2" s="919" t="s">
        <v>232</v>
      </c>
      <c r="C2" s="1014" t="s">
        <v>465</v>
      </c>
      <c r="D2" s="922"/>
      <c r="E2" s="922"/>
      <c r="F2" s="922"/>
      <c r="G2" s="922"/>
      <c r="H2" s="922"/>
      <c r="I2" s="922"/>
      <c r="J2" s="918" t="s">
        <v>648</v>
      </c>
      <c r="K2" s="919"/>
    </row>
    <row r="3" spans="1:11" ht="14.25" customHeight="1" x14ac:dyDescent="0.25">
      <c r="A3" s="1006"/>
      <c r="B3" s="1007"/>
      <c r="C3" s="1016" t="s">
        <v>651</v>
      </c>
      <c r="D3" s="1017"/>
      <c r="E3" s="918" t="s">
        <v>652</v>
      </c>
      <c r="F3" s="919"/>
      <c r="G3" s="1016" t="s">
        <v>653</v>
      </c>
      <c r="H3" s="1017"/>
      <c r="I3" s="353" t="s">
        <v>654</v>
      </c>
      <c r="J3" s="1015"/>
      <c r="K3" s="1007"/>
    </row>
    <row r="4" spans="1:11" ht="18.75" customHeight="1" thickBot="1" x14ac:dyDescent="0.3">
      <c r="A4" s="1012"/>
      <c r="B4" s="1009"/>
      <c r="C4" s="152" t="s">
        <v>530</v>
      </c>
      <c r="D4" s="132" t="s">
        <v>531</v>
      </c>
      <c r="E4" s="153" t="s">
        <v>530</v>
      </c>
      <c r="F4" s="134" t="s">
        <v>531</v>
      </c>
      <c r="G4" s="152" t="s">
        <v>530</v>
      </c>
      <c r="H4" s="132" t="s">
        <v>531</v>
      </c>
      <c r="I4" s="391" t="s">
        <v>530</v>
      </c>
      <c r="J4" s="152" t="s">
        <v>530</v>
      </c>
      <c r="K4" s="134" t="s">
        <v>531</v>
      </c>
    </row>
    <row r="5" spans="1:11" ht="16.5" customHeight="1" x14ac:dyDescent="0.25">
      <c r="A5" s="154" t="s">
        <v>85</v>
      </c>
      <c r="B5" s="515" t="s">
        <v>233</v>
      </c>
      <c r="C5" s="305">
        <v>1786</v>
      </c>
      <c r="D5" s="65">
        <f>ROUND(C5/$C$27,3)</f>
        <v>8.8999999999999996E-2</v>
      </c>
      <c r="E5" s="308">
        <v>1714</v>
      </c>
      <c r="F5" s="65">
        <f>ROUND(E5/$E$27,3)</f>
        <v>0.09</v>
      </c>
      <c r="G5" s="308">
        <v>233</v>
      </c>
      <c r="H5" s="65">
        <f>ROUND(G5/$G$27,3)</f>
        <v>0.104</v>
      </c>
      <c r="I5" s="392">
        <v>2</v>
      </c>
      <c r="J5" s="312">
        <f>C5+E5+G5+I5</f>
        <v>3735</v>
      </c>
      <c r="K5" s="65">
        <f>ROUND(J5/$J$27,3)</f>
        <v>0.09</v>
      </c>
    </row>
    <row r="6" spans="1:11" ht="31.5" customHeight="1" x14ac:dyDescent="0.25">
      <c r="A6" s="138" t="s">
        <v>86</v>
      </c>
      <c r="B6" s="510" t="s">
        <v>173</v>
      </c>
      <c r="C6" s="306">
        <v>3086</v>
      </c>
      <c r="D6" s="68">
        <f t="shared" ref="D6:D26" si="0">ROUND(C6/$C$27,3)</f>
        <v>0.153</v>
      </c>
      <c r="E6" s="309">
        <v>3751</v>
      </c>
      <c r="F6" s="68">
        <f t="shared" ref="F6:F26" si="1">ROUND(E6/$E$27,3)</f>
        <v>0.19700000000000001</v>
      </c>
      <c r="G6" s="309">
        <v>503</v>
      </c>
      <c r="H6" s="68">
        <f t="shared" ref="H6:H26" si="2">ROUND(G6/$G$27,3)</f>
        <v>0.22500000000000001</v>
      </c>
      <c r="I6" s="393">
        <v>1</v>
      </c>
      <c r="J6" s="313">
        <f t="shared" ref="J6:J26" si="3">C6+E6+G6+I6</f>
        <v>7341</v>
      </c>
      <c r="K6" s="68">
        <f t="shared" ref="K6:K26" si="4">ROUND(J6/$J$27,3)</f>
        <v>0.17699999999999999</v>
      </c>
    </row>
    <row r="7" spans="1:11" ht="27.6" x14ac:dyDescent="0.25">
      <c r="A7" s="138" t="s">
        <v>87</v>
      </c>
      <c r="B7" s="510" t="s">
        <v>38</v>
      </c>
      <c r="C7" s="306">
        <v>990</v>
      </c>
      <c r="D7" s="68">
        <f t="shared" si="0"/>
        <v>4.9000000000000002E-2</v>
      </c>
      <c r="E7" s="309">
        <v>1400</v>
      </c>
      <c r="F7" s="68">
        <f t="shared" si="1"/>
        <v>7.2999999999999995E-2</v>
      </c>
      <c r="G7" s="309">
        <v>145</v>
      </c>
      <c r="H7" s="68">
        <f t="shared" si="2"/>
        <v>6.5000000000000002E-2</v>
      </c>
      <c r="I7" s="393">
        <v>1</v>
      </c>
      <c r="J7" s="313">
        <f t="shared" si="3"/>
        <v>2536</v>
      </c>
      <c r="K7" s="68">
        <f t="shared" si="4"/>
        <v>6.0999999999999999E-2</v>
      </c>
    </row>
    <row r="8" spans="1:11" ht="27.6" x14ac:dyDescent="0.25">
      <c r="A8" s="138" t="s">
        <v>88</v>
      </c>
      <c r="B8" s="510" t="s">
        <v>235</v>
      </c>
      <c r="C8" s="306">
        <v>124</v>
      </c>
      <c r="D8" s="68">
        <f t="shared" si="0"/>
        <v>6.0000000000000001E-3</v>
      </c>
      <c r="E8" s="309">
        <v>157</v>
      </c>
      <c r="F8" s="68">
        <f t="shared" si="1"/>
        <v>8.0000000000000002E-3</v>
      </c>
      <c r="G8" s="309">
        <v>23</v>
      </c>
      <c r="H8" s="68">
        <f t="shared" si="2"/>
        <v>0.01</v>
      </c>
      <c r="I8" s="393"/>
      <c r="J8" s="313">
        <f t="shared" si="3"/>
        <v>304</v>
      </c>
      <c r="K8" s="68">
        <f t="shared" si="4"/>
        <v>7.0000000000000001E-3</v>
      </c>
    </row>
    <row r="9" spans="1:11" x14ac:dyDescent="0.25">
      <c r="A9" s="138" t="s">
        <v>89</v>
      </c>
      <c r="B9" s="510" t="s">
        <v>236</v>
      </c>
      <c r="C9" s="306">
        <v>124</v>
      </c>
      <c r="D9" s="68">
        <f t="shared" si="0"/>
        <v>6.0000000000000001E-3</v>
      </c>
      <c r="E9" s="309">
        <v>135</v>
      </c>
      <c r="F9" s="68">
        <f t="shared" si="1"/>
        <v>7.0000000000000001E-3</v>
      </c>
      <c r="G9" s="309">
        <v>21</v>
      </c>
      <c r="H9" s="68">
        <f t="shared" si="2"/>
        <v>8.9999999999999993E-3</v>
      </c>
      <c r="I9" s="393"/>
      <c r="J9" s="313">
        <f t="shared" si="3"/>
        <v>280</v>
      </c>
      <c r="K9" s="68">
        <f t="shared" si="4"/>
        <v>7.0000000000000001E-3</v>
      </c>
    </row>
    <row r="10" spans="1:11" ht="14.25" customHeight="1" x14ac:dyDescent="0.25">
      <c r="A10" s="138" t="s">
        <v>90</v>
      </c>
      <c r="B10" s="510" t="s">
        <v>237</v>
      </c>
      <c r="C10" s="306">
        <v>44</v>
      </c>
      <c r="D10" s="68">
        <f t="shared" si="0"/>
        <v>2E-3</v>
      </c>
      <c r="E10" s="309">
        <v>50</v>
      </c>
      <c r="F10" s="68">
        <f t="shared" si="1"/>
        <v>3.0000000000000001E-3</v>
      </c>
      <c r="G10" s="309">
        <v>5</v>
      </c>
      <c r="H10" s="68">
        <f t="shared" si="2"/>
        <v>2E-3</v>
      </c>
      <c r="I10" s="393"/>
      <c r="J10" s="313">
        <f t="shared" si="3"/>
        <v>99</v>
      </c>
      <c r="K10" s="68">
        <f t="shared" si="4"/>
        <v>2E-3</v>
      </c>
    </row>
    <row r="11" spans="1:11" x14ac:dyDescent="0.25">
      <c r="A11" s="138" t="s">
        <v>91</v>
      </c>
      <c r="B11" s="510" t="s">
        <v>238</v>
      </c>
      <c r="C11" s="306">
        <v>2049</v>
      </c>
      <c r="D11" s="68">
        <f t="shared" si="0"/>
        <v>0.10199999999999999</v>
      </c>
      <c r="E11" s="309">
        <v>710</v>
      </c>
      <c r="F11" s="68">
        <f t="shared" si="1"/>
        <v>3.6999999999999998E-2</v>
      </c>
      <c r="G11" s="309">
        <v>76</v>
      </c>
      <c r="H11" s="68">
        <f t="shared" si="2"/>
        <v>3.4000000000000002E-2</v>
      </c>
      <c r="I11" s="393"/>
      <c r="J11" s="313">
        <f t="shared" si="3"/>
        <v>2835</v>
      </c>
      <c r="K11" s="68">
        <f t="shared" si="4"/>
        <v>6.8000000000000005E-2</v>
      </c>
    </row>
    <row r="12" spans="1:11" x14ac:dyDescent="0.25">
      <c r="A12" s="138" t="s">
        <v>92</v>
      </c>
      <c r="B12" s="510" t="s">
        <v>239</v>
      </c>
      <c r="C12" s="306">
        <v>373</v>
      </c>
      <c r="D12" s="68">
        <f t="shared" si="0"/>
        <v>1.9E-2</v>
      </c>
      <c r="E12" s="309">
        <v>350</v>
      </c>
      <c r="F12" s="68">
        <f t="shared" si="1"/>
        <v>1.7999999999999999E-2</v>
      </c>
      <c r="G12" s="309">
        <v>32</v>
      </c>
      <c r="H12" s="68">
        <f t="shared" si="2"/>
        <v>1.4E-2</v>
      </c>
      <c r="I12" s="393"/>
      <c r="J12" s="313">
        <f t="shared" si="3"/>
        <v>755</v>
      </c>
      <c r="K12" s="68">
        <f t="shared" si="4"/>
        <v>1.7999999999999999E-2</v>
      </c>
    </row>
    <row r="13" spans="1:11" x14ac:dyDescent="0.25">
      <c r="A13" s="138" t="s">
        <v>93</v>
      </c>
      <c r="B13" s="510" t="s">
        <v>240</v>
      </c>
      <c r="C13" s="306">
        <v>156</v>
      </c>
      <c r="D13" s="68">
        <f t="shared" si="0"/>
        <v>8.0000000000000002E-3</v>
      </c>
      <c r="E13" s="309">
        <v>103</v>
      </c>
      <c r="F13" s="68">
        <f t="shared" si="1"/>
        <v>5.0000000000000001E-3</v>
      </c>
      <c r="G13" s="309">
        <v>12</v>
      </c>
      <c r="H13" s="68">
        <f t="shared" si="2"/>
        <v>5.0000000000000001E-3</v>
      </c>
      <c r="I13" s="393"/>
      <c r="J13" s="313">
        <f t="shared" si="3"/>
        <v>271</v>
      </c>
      <c r="K13" s="68">
        <f t="shared" si="4"/>
        <v>7.0000000000000001E-3</v>
      </c>
    </row>
    <row r="14" spans="1:11" x14ac:dyDescent="0.25">
      <c r="A14" s="138" t="s">
        <v>94</v>
      </c>
      <c r="B14" s="510" t="s">
        <v>241</v>
      </c>
      <c r="C14" s="306">
        <v>179</v>
      </c>
      <c r="D14" s="68">
        <f t="shared" si="0"/>
        <v>8.9999999999999993E-3</v>
      </c>
      <c r="E14" s="309">
        <v>254</v>
      </c>
      <c r="F14" s="68">
        <f t="shared" si="1"/>
        <v>1.2999999999999999E-2</v>
      </c>
      <c r="G14" s="309">
        <v>42</v>
      </c>
      <c r="H14" s="68">
        <f t="shared" si="2"/>
        <v>1.9E-2</v>
      </c>
      <c r="I14" s="393"/>
      <c r="J14" s="313">
        <f t="shared" si="3"/>
        <v>475</v>
      </c>
      <c r="K14" s="68">
        <f t="shared" si="4"/>
        <v>1.0999999999999999E-2</v>
      </c>
    </row>
    <row r="15" spans="1:11" x14ac:dyDescent="0.25">
      <c r="A15" s="138" t="s">
        <v>95</v>
      </c>
      <c r="B15" s="510" t="s">
        <v>242</v>
      </c>
      <c r="C15" s="306">
        <v>117</v>
      </c>
      <c r="D15" s="68">
        <f t="shared" si="0"/>
        <v>6.0000000000000001E-3</v>
      </c>
      <c r="E15" s="309">
        <v>161</v>
      </c>
      <c r="F15" s="68">
        <f t="shared" si="1"/>
        <v>8.0000000000000002E-3</v>
      </c>
      <c r="G15" s="309">
        <v>16</v>
      </c>
      <c r="H15" s="68">
        <f t="shared" si="2"/>
        <v>7.0000000000000001E-3</v>
      </c>
      <c r="I15" s="393"/>
      <c r="J15" s="313">
        <f t="shared" si="3"/>
        <v>294</v>
      </c>
      <c r="K15" s="68">
        <f t="shared" si="4"/>
        <v>7.0000000000000001E-3</v>
      </c>
    </row>
    <row r="16" spans="1:11" x14ac:dyDescent="0.25">
      <c r="A16" s="138" t="s">
        <v>96</v>
      </c>
      <c r="B16" s="510" t="s">
        <v>243</v>
      </c>
      <c r="C16" s="306">
        <v>569</v>
      </c>
      <c r="D16" s="68">
        <f t="shared" si="0"/>
        <v>2.8000000000000001E-2</v>
      </c>
      <c r="E16" s="309">
        <v>675</v>
      </c>
      <c r="F16" s="68">
        <f t="shared" si="1"/>
        <v>3.5000000000000003E-2</v>
      </c>
      <c r="G16" s="309">
        <v>82</v>
      </c>
      <c r="H16" s="68">
        <f t="shared" si="2"/>
        <v>3.6999999999999998E-2</v>
      </c>
      <c r="I16" s="393"/>
      <c r="J16" s="313">
        <f t="shared" si="3"/>
        <v>1326</v>
      </c>
      <c r="K16" s="68">
        <f t="shared" si="4"/>
        <v>3.2000000000000001E-2</v>
      </c>
    </row>
    <row r="17" spans="1:11" x14ac:dyDescent="0.25">
      <c r="A17" s="138" t="s">
        <v>97</v>
      </c>
      <c r="B17" s="510" t="s">
        <v>244</v>
      </c>
      <c r="C17" s="306">
        <v>1257</v>
      </c>
      <c r="D17" s="68">
        <f t="shared" si="0"/>
        <v>6.2E-2</v>
      </c>
      <c r="E17" s="309">
        <v>1250</v>
      </c>
      <c r="F17" s="68">
        <f t="shared" si="1"/>
        <v>6.6000000000000003E-2</v>
      </c>
      <c r="G17" s="309">
        <v>207</v>
      </c>
      <c r="H17" s="68">
        <f t="shared" si="2"/>
        <v>9.2999999999999999E-2</v>
      </c>
      <c r="I17" s="393">
        <v>3</v>
      </c>
      <c r="J17" s="313">
        <f t="shared" si="3"/>
        <v>2717</v>
      </c>
      <c r="K17" s="68">
        <f t="shared" si="4"/>
        <v>6.6000000000000003E-2</v>
      </c>
    </row>
    <row r="18" spans="1:11" x14ac:dyDescent="0.25">
      <c r="A18" s="138" t="s">
        <v>164</v>
      </c>
      <c r="B18" s="510" t="s">
        <v>245</v>
      </c>
      <c r="C18" s="306">
        <v>222</v>
      </c>
      <c r="D18" s="68">
        <f t="shared" si="0"/>
        <v>1.0999999999999999E-2</v>
      </c>
      <c r="E18" s="309">
        <v>423</v>
      </c>
      <c r="F18" s="68">
        <f t="shared" si="1"/>
        <v>2.1999999999999999E-2</v>
      </c>
      <c r="G18" s="309">
        <v>19</v>
      </c>
      <c r="H18" s="68">
        <f t="shared" si="2"/>
        <v>8.9999999999999993E-3</v>
      </c>
      <c r="I18" s="393">
        <v>2</v>
      </c>
      <c r="J18" s="313">
        <f t="shared" si="3"/>
        <v>666</v>
      </c>
      <c r="K18" s="68">
        <f t="shared" si="4"/>
        <v>1.6E-2</v>
      </c>
    </row>
    <row r="19" spans="1:11" ht="27.6" x14ac:dyDescent="0.25">
      <c r="A19" s="138" t="s">
        <v>165</v>
      </c>
      <c r="B19" s="510" t="s">
        <v>246</v>
      </c>
      <c r="C19" s="306">
        <v>1354</v>
      </c>
      <c r="D19" s="68">
        <f t="shared" si="0"/>
        <v>6.7000000000000004E-2</v>
      </c>
      <c r="E19" s="309">
        <v>1524</v>
      </c>
      <c r="F19" s="68">
        <f t="shared" si="1"/>
        <v>0.08</v>
      </c>
      <c r="G19" s="309">
        <v>176</v>
      </c>
      <c r="H19" s="68">
        <f t="shared" si="2"/>
        <v>7.9000000000000001E-2</v>
      </c>
      <c r="I19" s="393"/>
      <c r="J19" s="313">
        <f t="shared" si="3"/>
        <v>3054</v>
      </c>
      <c r="K19" s="68">
        <f t="shared" si="4"/>
        <v>7.3999999999999996E-2</v>
      </c>
    </row>
    <row r="20" spans="1:11" ht="27.75" customHeight="1" x14ac:dyDescent="0.25">
      <c r="A20" s="138" t="s">
        <v>166</v>
      </c>
      <c r="B20" s="510" t="s">
        <v>247</v>
      </c>
      <c r="C20" s="306">
        <v>527</v>
      </c>
      <c r="D20" s="68">
        <f t="shared" si="0"/>
        <v>2.5999999999999999E-2</v>
      </c>
      <c r="E20" s="309">
        <v>227</v>
      </c>
      <c r="F20" s="68">
        <f t="shared" si="1"/>
        <v>1.2E-2</v>
      </c>
      <c r="G20" s="309">
        <v>6</v>
      </c>
      <c r="H20" s="68">
        <f t="shared" si="2"/>
        <v>3.0000000000000001E-3</v>
      </c>
      <c r="I20" s="393"/>
      <c r="J20" s="313">
        <f t="shared" si="3"/>
        <v>760</v>
      </c>
      <c r="K20" s="68">
        <f t="shared" si="4"/>
        <v>1.7999999999999999E-2</v>
      </c>
    </row>
    <row r="21" spans="1:11" x14ac:dyDescent="0.25">
      <c r="A21" s="138" t="s">
        <v>167</v>
      </c>
      <c r="B21" s="510" t="s">
        <v>248</v>
      </c>
      <c r="C21" s="306">
        <v>165</v>
      </c>
      <c r="D21" s="68">
        <f t="shared" si="0"/>
        <v>8.0000000000000002E-3</v>
      </c>
      <c r="E21" s="309">
        <v>117</v>
      </c>
      <c r="F21" s="68">
        <f t="shared" si="1"/>
        <v>6.0000000000000001E-3</v>
      </c>
      <c r="G21" s="309">
        <v>12</v>
      </c>
      <c r="H21" s="68">
        <f t="shared" si="2"/>
        <v>5.0000000000000001E-3</v>
      </c>
      <c r="I21" s="393"/>
      <c r="J21" s="313">
        <f t="shared" si="3"/>
        <v>294</v>
      </c>
      <c r="K21" s="68">
        <f t="shared" si="4"/>
        <v>7.0000000000000001E-3</v>
      </c>
    </row>
    <row r="22" spans="1:11" ht="27.6" x14ac:dyDescent="0.25">
      <c r="A22" s="138" t="s">
        <v>168</v>
      </c>
      <c r="B22" s="510" t="s">
        <v>176</v>
      </c>
      <c r="C22" s="306">
        <v>2337</v>
      </c>
      <c r="D22" s="68">
        <f t="shared" si="0"/>
        <v>0.11600000000000001</v>
      </c>
      <c r="E22" s="309">
        <v>2124</v>
      </c>
      <c r="F22" s="68">
        <f t="shared" si="1"/>
        <v>0.111</v>
      </c>
      <c r="G22" s="309">
        <v>204</v>
      </c>
      <c r="H22" s="68">
        <f t="shared" si="2"/>
        <v>9.0999999999999998E-2</v>
      </c>
      <c r="I22" s="393"/>
      <c r="J22" s="313">
        <f t="shared" si="3"/>
        <v>4665</v>
      </c>
      <c r="K22" s="68">
        <f t="shared" si="4"/>
        <v>0.113</v>
      </c>
    </row>
    <row r="23" spans="1:11" x14ac:dyDescent="0.25">
      <c r="A23" s="138" t="s">
        <v>169</v>
      </c>
      <c r="B23" s="510" t="s">
        <v>39</v>
      </c>
      <c r="C23" s="306">
        <v>3510</v>
      </c>
      <c r="D23" s="68">
        <f t="shared" si="0"/>
        <v>0.17399999999999999</v>
      </c>
      <c r="E23" s="309">
        <v>2844</v>
      </c>
      <c r="F23" s="68">
        <f t="shared" si="1"/>
        <v>0.14899999999999999</v>
      </c>
      <c r="G23" s="309">
        <v>274</v>
      </c>
      <c r="H23" s="68">
        <f t="shared" si="2"/>
        <v>0.123</v>
      </c>
      <c r="I23" s="393"/>
      <c r="J23" s="313">
        <f t="shared" si="3"/>
        <v>6628</v>
      </c>
      <c r="K23" s="68">
        <f t="shared" si="4"/>
        <v>0.16</v>
      </c>
    </row>
    <row r="24" spans="1:11" x14ac:dyDescent="0.25">
      <c r="A24" s="138" t="s">
        <v>170</v>
      </c>
      <c r="B24" s="510" t="s">
        <v>250</v>
      </c>
      <c r="C24" s="306">
        <v>203</v>
      </c>
      <c r="D24" s="68">
        <f t="shared" si="0"/>
        <v>0.01</v>
      </c>
      <c r="E24" s="309">
        <v>206</v>
      </c>
      <c r="F24" s="68">
        <f t="shared" si="1"/>
        <v>1.0999999999999999E-2</v>
      </c>
      <c r="G24" s="309">
        <v>24</v>
      </c>
      <c r="H24" s="68">
        <f t="shared" si="2"/>
        <v>1.0999999999999999E-2</v>
      </c>
      <c r="I24" s="393"/>
      <c r="J24" s="313">
        <f t="shared" si="3"/>
        <v>433</v>
      </c>
      <c r="K24" s="68">
        <f t="shared" si="4"/>
        <v>0.01</v>
      </c>
    </row>
    <row r="25" spans="1:11" x14ac:dyDescent="0.25">
      <c r="A25" s="138" t="s">
        <v>171</v>
      </c>
      <c r="B25" s="510" t="s">
        <v>251</v>
      </c>
      <c r="C25" s="306">
        <v>252</v>
      </c>
      <c r="D25" s="68">
        <f t="shared" si="0"/>
        <v>1.2999999999999999E-2</v>
      </c>
      <c r="E25" s="309">
        <v>318</v>
      </c>
      <c r="F25" s="68">
        <f t="shared" si="1"/>
        <v>1.7000000000000001E-2</v>
      </c>
      <c r="G25" s="309">
        <v>37</v>
      </c>
      <c r="H25" s="68">
        <f t="shared" si="2"/>
        <v>1.7000000000000001E-2</v>
      </c>
      <c r="I25" s="393">
        <v>1</v>
      </c>
      <c r="J25" s="313">
        <f t="shared" si="3"/>
        <v>608</v>
      </c>
      <c r="K25" s="68">
        <f t="shared" si="4"/>
        <v>1.4999999999999999E-2</v>
      </c>
    </row>
    <row r="26" spans="1:11" ht="14.4" thickBot="1" x14ac:dyDescent="0.3">
      <c r="A26" s="138" t="s">
        <v>172</v>
      </c>
      <c r="B26" s="511" t="s">
        <v>234</v>
      </c>
      <c r="C26" s="307">
        <v>694</v>
      </c>
      <c r="D26" s="209">
        <f t="shared" si="0"/>
        <v>3.4000000000000002E-2</v>
      </c>
      <c r="E26" s="310">
        <v>567</v>
      </c>
      <c r="F26" s="209">
        <f t="shared" si="1"/>
        <v>0.03</v>
      </c>
      <c r="G26" s="310">
        <v>86</v>
      </c>
      <c r="H26" s="209">
        <f t="shared" si="2"/>
        <v>3.7999999999999999E-2</v>
      </c>
      <c r="I26" s="394"/>
      <c r="J26" s="314">
        <f t="shared" si="3"/>
        <v>1347</v>
      </c>
      <c r="K26" s="209">
        <f t="shared" si="4"/>
        <v>3.3000000000000002E-2</v>
      </c>
    </row>
    <row r="27" spans="1:11" ht="14.4" thickBot="1" x14ac:dyDescent="0.3">
      <c r="A27" s="880" t="s">
        <v>648</v>
      </c>
      <c r="B27" s="1011"/>
      <c r="C27" s="87">
        <f>SUM(C5:C26)</f>
        <v>20118</v>
      </c>
      <c r="D27" s="74">
        <f>SUM(D5:D26)</f>
        <v>0.99800000000000011</v>
      </c>
      <c r="E27" s="87">
        <f t="shared" ref="E27:H27" si="5">SUM(E5:E26)</f>
        <v>19060</v>
      </c>
      <c r="F27" s="74">
        <f t="shared" si="5"/>
        <v>0.99800000000000011</v>
      </c>
      <c r="G27" s="87">
        <f t="shared" si="5"/>
        <v>2235</v>
      </c>
      <c r="H27" s="74">
        <f t="shared" si="5"/>
        <v>1</v>
      </c>
      <c r="I27" s="87">
        <f t="shared" ref="I27" si="6">SUM(I5:I26)</f>
        <v>10</v>
      </c>
      <c r="J27" s="87">
        <f t="shared" ref="J27" si="7">SUM(J5:J26)</f>
        <v>41423</v>
      </c>
      <c r="K27" s="74">
        <v>1</v>
      </c>
    </row>
    <row r="28" spans="1:11" x14ac:dyDescent="0.25">
      <c r="A28" s="150" t="s">
        <v>649</v>
      </c>
    </row>
    <row r="29" spans="1:11" x14ac:dyDescent="0.25">
      <c r="A29" s="1" t="s">
        <v>252</v>
      </c>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topLeftCell="A50" zoomScaleNormal="100" workbookViewId="0">
      <selection sqref="A1:E1"/>
    </sheetView>
  </sheetViews>
  <sheetFormatPr defaultColWidth="9.109375" defaultRowHeight="13.2" x14ac:dyDescent="0.25"/>
  <cols>
    <col min="1" max="1" width="7.5546875" style="105" customWidth="1"/>
    <col min="2" max="2" width="112.88671875" style="105" customWidth="1"/>
    <col min="3" max="3" width="7.44140625" style="105" customWidth="1"/>
    <col min="4" max="4" width="7.6640625" style="457" customWidth="1"/>
    <col min="5" max="5" width="10.44140625" style="458" customWidth="1"/>
    <col min="6" max="6" width="7.44140625" style="105" customWidth="1"/>
    <col min="7" max="243" width="11.44140625" style="105" customWidth="1"/>
    <col min="244" max="16384" width="9.109375" style="105"/>
  </cols>
  <sheetData>
    <row r="1" spans="1:6" ht="35.1" customHeight="1" thickBot="1" x14ac:dyDescent="0.3">
      <c r="A1" s="1020" t="s">
        <v>947</v>
      </c>
      <c r="B1" s="1021"/>
      <c r="C1" s="1021"/>
      <c r="D1" s="1021"/>
      <c r="E1" s="1022"/>
    </row>
    <row r="2" spans="1:6" ht="26.25" customHeight="1" thickBot="1" x14ac:dyDescent="0.3">
      <c r="A2" s="451" t="s">
        <v>178</v>
      </c>
      <c r="B2" s="452" t="s">
        <v>232</v>
      </c>
      <c r="C2" s="453" t="s">
        <v>530</v>
      </c>
      <c r="D2" s="454" t="s">
        <v>12</v>
      </c>
      <c r="E2" s="552" t="s">
        <v>333</v>
      </c>
    </row>
    <row r="3" spans="1:6" ht="15" customHeight="1" x14ac:dyDescent="0.25">
      <c r="A3" s="590" t="s">
        <v>85</v>
      </c>
      <c r="B3" s="555" t="s">
        <v>233</v>
      </c>
      <c r="C3" s="553">
        <v>861</v>
      </c>
      <c r="D3" s="459">
        <f>ROUND(C3/$C$88,3)</f>
        <v>2.1000000000000001E-2</v>
      </c>
      <c r="E3" s="460">
        <f>ROUND(C3/(SUM(C$3:C$6)),3)</f>
        <v>0.23100000000000001</v>
      </c>
    </row>
    <row r="4" spans="1:6" ht="13.5" customHeight="1" x14ac:dyDescent="0.25">
      <c r="A4" s="561" t="s">
        <v>98</v>
      </c>
      <c r="B4" s="556" t="s">
        <v>47</v>
      </c>
      <c r="C4" s="478">
        <v>2366</v>
      </c>
      <c r="D4" s="461">
        <f t="shared" ref="D4:D67" si="0">ROUND(C4/$C$88,3)</f>
        <v>5.7000000000000002E-2</v>
      </c>
      <c r="E4" s="462">
        <f t="shared" ref="E4:E6" si="1">ROUND(C4/(SUM(C$3:C$6)),3)</f>
        <v>0.63300000000000001</v>
      </c>
    </row>
    <row r="5" spans="1:6" x14ac:dyDescent="0.25">
      <c r="A5" s="561" t="s">
        <v>99</v>
      </c>
      <c r="B5" s="556" t="s">
        <v>180</v>
      </c>
      <c r="C5" s="478">
        <v>312</v>
      </c>
      <c r="D5" s="461">
        <f t="shared" si="0"/>
        <v>8.0000000000000002E-3</v>
      </c>
      <c r="E5" s="462">
        <f t="shared" si="1"/>
        <v>8.4000000000000005E-2</v>
      </c>
    </row>
    <row r="6" spans="1:6" ht="13.8" thickBot="1" x14ac:dyDescent="0.3">
      <c r="A6" s="567" t="s">
        <v>100</v>
      </c>
      <c r="B6" s="557" t="s">
        <v>48</v>
      </c>
      <c r="C6" s="554">
        <v>196</v>
      </c>
      <c r="D6" s="463">
        <f t="shared" si="0"/>
        <v>5.0000000000000001E-3</v>
      </c>
      <c r="E6" s="464">
        <f t="shared" si="1"/>
        <v>5.1999999999999998E-2</v>
      </c>
      <c r="F6" s="764"/>
    </row>
    <row r="7" spans="1:6" ht="13.5" customHeight="1" x14ac:dyDescent="0.25">
      <c r="A7" s="559" t="s">
        <v>86</v>
      </c>
      <c r="B7" s="560" t="s">
        <v>49</v>
      </c>
      <c r="C7" s="479">
        <v>583</v>
      </c>
      <c r="D7" s="465">
        <f t="shared" si="0"/>
        <v>1.4E-2</v>
      </c>
      <c r="E7" s="466">
        <f>ROUND(C7/(SUM(C$7:C$11)),3)</f>
        <v>7.9000000000000001E-2</v>
      </c>
    </row>
    <row r="8" spans="1:6" ht="13.5" customHeight="1" x14ac:dyDescent="0.25">
      <c r="A8" s="561" t="s">
        <v>101</v>
      </c>
      <c r="B8" s="556" t="s">
        <v>50</v>
      </c>
      <c r="C8" s="478">
        <v>1652</v>
      </c>
      <c r="D8" s="461">
        <f t="shared" si="0"/>
        <v>0.04</v>
      </c>
      <c r="E8" s="462">
        <f t="shared" ref="E8:E11" si="2">ROUND(C8/(SUM(C$7:C$11)),3)</f>
        <v>0.22500000000000001</v>
      </c>
    </row>
    <row r="9" spans="1:6" ht="12.75" customHeight="1" x14ac:dyDescent="0.25">
      <c r="A9" s="561" t="s">
        <v>102</v>
      </c>
      <c r="B9" s="556" t="s">
        <v>51</v>
      </c>
      <c r="C9" s="478">
        <v>4756</v>
      </c>
      <c r="D9" s="461">
        <f t="shared" si="0"/>
        <v>0.115</v>
      </c>
      <c r="E9" s="462">
        <f t="shared" si="2"/>
        <v>0.64800000000000002</v>
      </c>
    </row>
    <row r="10" spans="1:6" x14ac:dyDescent="0.25">
      <c r="A10" s="561" t="s">
        <v>103</v>
      </c>
      <c r="B10" s="556" t="s">
        <v>52</v>
      </c>
      <c r="C10" s="478">
        <v>120</v>
      </c>
      <c r="D10" s="461">
        <f t="shared" si="0"/>
        <v>3.0000000000000001E-3</v>
      </c>
      <c r="E10" s="462">
        <f t="shared" si="2"/>
        <v>1.6E-2</v>
      </c>
    </row>
    <row r="11" spans="1:6" ht="13.8" thickBot="1" x14ac:dyDescent="0.3">
      <c r="A11" s="562" t="s">
        <v>104</v>
      </c>
      <c r="B11" s="563" t="s">
        <v>53</v>
      </c>
      <c r="C11" s="480">
        <v>230</v>
      </c>
      <c r="D11" s="467">
        <f t="shared" si="0"/>
        <v>6.0000000000000001E-3</v>
      </c>
      <c r="E11" s="468">
        <f t="shared" si="2"/>
        <v>3.1E-2</v>
      </c>
      <c r="F11" s="764"/>
    </row>
    <row r="12" spans="1:6" x14ac:dyDescent="0.25">
      <c r="A12" s="591" t="s">
        <v>87</v>
      </c>
      <c r="B12" s="558" t="s">
        <v>54</v>
      </c>
      <c r="C12" s="553">
        <v>210</v>
      </c>
      <c r="D12" s="459">
        <f t="shared" si="0"/>
        <v>5.0000000000000001E-3</v>
      </c>
      <c r="E12" s="460">
        <f>ROUND(C12/(SUM($C$12:C$18)),3)</f>
        <v>8.3000000000000004E-2</v>
      </c>
    </row>
    <row r="13" spans="1:6" x14ac:dyDescent="0.25">
      <c r="A13" s="561" t="s">
        <v>105</v>
      </c>
      <c r="B13" s="556" t="s">
        <v>55</v>
      </c>
      <c r="C13" s="478">
        <v>1714</v>
      </c>
      <c r="D13" s="461">
        <f t="shared" si="0"/>
        <v>4.1000000000000002E-2</v>
      </c>
      <c r="E13" s="462">
        <f>ROUND(C13/(SUM($C$12:C$18)),3)</f>
        <v>0.67600000000000005</v>
      </c>
    </row>
    <row r="14" spans="1:6" x14ac:dyDescent="0.25">
      <c r="A14" s="561" t="s">
        <v>106</v>
      </c>
      <c r="B14" s="556" t="s">
        <v>56</v>
      </c>
      <c r="C14" s="478">
        <v>132</v>
      </c>
      <c r="D14" s="461">
        <f t="shared" si="0"/>
        <v>3.0000000000000001E-3</v>
      </c>
      <c r="E14" s="462">
        <f>ROUND(C14/(SUM($C$12:C$18)),3)</f>
        <v>5.1999999999999998E-2</v>
      </c>
    </row>
    <row r="15" spans="1:6" x14ac:dyDescent="0.25">
      <c r="A15" s="561" t="s">
        <v>107</v>
      </c>
      <c r="B15" s="556" t="s">
        <v>57</v>
      </c>
      <c r="C15" s="478">
        <v>321</v>
      </c>
      <c r="D15" s="461">
        <f t="shared" si="0"/>
        <v>8.0000000000000002E-3</v>
      </c>
      <c r="E15" s="462">
        <f>ROUND(C15/(SUM($C$12:C$18)),3)</f>
        <v>0.127</v>
      </c>
    </row>
    <row r="16" spans="1:6" x14ac:dyDescent="0.25">
      <c r="A16" s="561" t="s">
        <v>108</v>
      </c>
      <c r="B16" s="556" t="s">
        <v>58</v>
      </c>
      <c r="C16" s="478">
        <v>49</v>
      </c>
      <c r="D16" s="461">
        <f t="shared" si="0"/>
        <v>1E-3</v>
      </c>
      <c r="E16" s="462">
        <f>ROUND(C16/(SUM($C$12:C$18)),3)</f>
        <v>1.9E-2</v>
      </c>
    </row>
    <row r="17" spans="1:5" x14ac:dyDescent="0.25">
      <c r="A17" s="561" t="s">
        <v>109</v>
      </c>
      <c r="B17" s="556" t="s">
        <v>59</v>
      </c>
      <c r="C17" s="478">
        <v>8</v>
      </c>
      <c r="D17" s="461">
        <f t="shared" si="0"/>
        <v>0</v>
      </c>
      <c r="E17" s="462">
        <f>ROUND(C17/(SUM($C$12:C$18)),3)</f>
        <v>3.0000000000000001E-3</v>
      </c>
    </row>
    <row r="18" spans="1:5" ht="12.75" customHeight="1" thickBot="1" x14ac:dyDescent="0.3">
      <c r="A18" s="567" t="s">
        <v>110</v>
      </c>
      <c r="B18" s="557" t="s">
        <v>60</v>
      </c>
      <c r="C18" s="554">
        <v>102</v>
      </c>
      <c r="D18" s="463">
        <f t="shared" si="0"/>
        <v>2E-3</v>
      </c>
      <c r="E18" s="464">
        <f>ROUND(C18/(SUM($C$12:C$18)),3)</f>
        <v>0.04</v>
      </c>
    </row>
    <row r="19" spans="1:5" ht="13.8" thickBot="1" x14ac:dyDescent="0.3">
      <c r="A19" s="574" t="s">
        <v>334</v>
      </c>
      <c r="B19" s="566" t="s">
        <v>337</v>
      </c>
      <c r="C19" s="469">
        <v>304</v>
      </c>
      <c r="D19" s="470">
        <f t="shared" si="0"/>
        <v>7.0000000000000001E-3</v>
      </c>
      <c r="E19" s="471"/>
    </row>
    <row r="20" spans="1:5" ht="13.8" thickBot="1" x14ac:dyDescent="0.3">
      <c r="A20" s="592" t="s">
        <v>335</v>
      </c>
      <c r="B20" s="564" t="s">
        <v>236</v>
      </c>
      <c r="C20" s="472">
        <v>280</v>
      </c>
      <c r="D20" s="473">
        <f t="shared" si="0"/>
        <v>7.0000000000000001E-3</v>
      </c>
      <c r="E20" s="474"/>
    </row>
    <row r="21" spans="1:5" ht="13.8" thickBot="1" x14ac:dyDescent="0.3">
      <c r="A21" s="574" t="s">
        <v>336</v>
      </c>
      <c r="B21" s="566" t="s">
        <v>338</v>
      </c>
      <c r="C21" s="469">
        <v>99</v>
      </c>
      <c r="D21" s="470">
        <f t="shared" si="0"/>
        <v>2E-3</v>
      </c>
      <c r="E21" s="471"/>
    </row>
    <row r="22" spans="1:5" x14ac:dyDescent="0.25">
      <c r="A22" s="559" t="s">
        <v>91</v>
      </c>
      <c r="B22" s="560" t="s">
        <v>61</v>
      </c>
      <c r="C22" s="479">
        <v>152</v>
      </c>
      <c r="D22" s="465">
        <f t="shared" si="0"/>
        <v>4.0000000000000001E-3</v>
      </c>
      <c r="E22" s="466">
        <f>ROUND(C22/SUM($C$22:$C$38),3)</f>
        <v>5.3999999999999999E-2</v>
      </c>
    </row>
    <row r="23" spans="1:5" x14ac:dyDescent="0.25">
      <c r="A23" s="561" t="s">
        <v>111</v>
      </c>
      <c r="B23" s="556" t="s">
        <v>62</v>
      </c>
      <c r="C23" s="478">
        <v>43</v>
      </c>
      <c r="D23" s="461">
        <f t="shared" si="0"/>
        <v>1E-3</v>
      </c>
      <c r="E23" s="462">
        <f t="shared" ref="E23:E38" si="3">ROUND(C23/SUM($C$22:$C$38),3)</f>
        <v>1.4999999999999999E-2</v>
      </c>
    </row>
    <row r="24" spans="1:5" x14ac:dyDescent="0.25">
      <c r="A24" s="561" t="s">
        <v>112</v>
      </c>
      <c r="B24" s="556" t="s">
        <v>63</v>
      </c>
      <c r="C24" s="478">
        <v>417</v>
      </c>
      <c r="D24" s="461">
        <f t="shared" si="0"/>
        <v>0.01</v>
      </c>
      <c r="E24" s="462">
        <f t="shared" si="3"/>
        <v>0.14699999999999999</v>
      </c>
    </row>
    <row r="25" spans="1:5" x14ac:dyDescent="0.25">
      <c r="A25" s="561" t="s">
        <v>113</v>
      </c>
      <c r="B25" s="556" t="s">
        <v>64</v>
      </c>
      <c r="C25" s="478">
        <v>61</v>
      </c>
      <c r="D25" s="461">
        <f t="shared" si="0"/>
        <v>1E-3</v>
      </c>
      <c r="E25" s="462">
        <f t="shared" si="3"/>
        <v>2.1999999999999999E-2</v>
      </c>
    </row>
    <row r="26" spans="1:5" x14ac:dyDescent="0.25">
      <c r="A26" s="561" t="s">
        <v>114</v>
      </c>
      <c r="B26" s="556" t="s">
        <v>65</v>
      </c>
      <c r="C26" s="478">
        <v>25</v>
      </c>
      <c r="D26" s="461">
        <f t="shared" si="0"/>
        <v>1E-3</v>
      </c>
      <c r="E26" s="462">
        <f t="shared" si="3"/>
        <v>8.9999999999999993E-3</v>
      </c>
    </row>
    <row r="27" spans="1:5" x14ac:dyDescent="0.25">
      <c r="A27" s="561" t="s">
        <v>115</v>
      </c>
      <c r="B27" s="556" t="s">
        <v>66</v>
      </c>
      <c r="C27" s="478">
        <v>127</v>
      </c>
      <c r="D27" s="461">
        <f t="shared" si="0"/>
        <v>3.0000000000000001E-3</v>
      </c>
      <c r="E27" s="462">
        <f t="shared" si="3"/>
        <v>4.4999999999999998E-2</v>
      </c>
    </row>
    <row r="28" spans="1:5" x14ac:dyDescent="0.25">
      <c r="A28" s="561" t="s">
        <v>116</v>
      </c>
      <c r="B28" s="556" t="s">
        <v>67</v>
      </c>
      <c r="C28" s="478">
        <v>97</v>
      </c>
      <c r="D28" s="461">
        <f t="shared" si="0"/>
        <v>2E-3</v>
      </c>
      <c r="E28" s="462">
        <f t="shared" si="3"/>
        <v>3.4000000000000002E-2</v>
      </c>
    </row>
    <row r="29" spans="1:5" x14ac:dyDescent="0.25">
      <c r="A29" s="561" t="s">
        <v>117</v>
      </c>
      <c r="B29" s="556" t="s">
        <v>68</v>
      </c>
      <c r="C29" s="478">
        <v>3</v>
      </c>
      <c r="D29" s="461">
        <f t="shared" si="0"/>
        <v>0</v>
      </c>
      <c r="E29" s="462">
        <f t="shared" si="3"/>
        <v>1E-3</v>
      </c>
    </row>
    <row r="30" spans="1:5" x14ac:dyDescent="0.25">
      <c r="A30" s="561" t="s">
        <v>118</v>
      </c>
      <c r="B30" s="556" t="s">
        <v>69</v>
      </c>
      <c r="C30" s="478">
        <v>24</v>
      </c>
      <c r="D30" s="461">
        <f t="shared" si="0"/>
        <v>1E-3</v>
      </c>
      <c r="E30" s="462">
        <f t="shared" si="3"/>
        <v>8.0000000000000002E-3</v>
      </c>
    </row>
    <row r="31" spans="1:5" ht="12.75" customHeight="1" x14ac:dyDescent="0.25">
      <c r="A31" s="561" t="s">
        <v>119</v>
      </c>
      <c r="B31" s="556" t="s">
        <v>70</v>
      </c>
      <c r="C31" s="478">
        <v>56</v>
      </c>
      <c r="D31" s="461">
        <f t="shared" si="0"/>
        <v>1E-3</v>
      </c>
      <c r="E31" s="462">
        <f t="shared" si="3"/>
        <v>0.02</v>
      </c>
    </row>
    <row r="32" spans="1:5" x14ac:dyDescent="0.25">
      <c r="A32" s="561" t="s">
        <v>120</v>
      </c>
      <c r="B32" s="556" t="s">
        <v>71</v>
      </c>
      <c r="C32" s="478">
        <v>106</v>
      </c>
      <c r="D32" s="461">
        <f t="shared" si="0"/>
        <v>3.0000000000000001E-3</v>
      </c>
      <c r="E32" s="462">
        <f t="shared" si="3"/>
        <v>3.6999999999999998E-2</v>
      </c>
    </row>
    <row r="33" spans="1:5" x14ac:dyDescent="0.25">
      <c r="A33" s="561" t="s">
        <v>121</v>
      </c>
      <c r="B33" s="556" t="s">
        <v>72</v>
      </c>
      <c r="C33" s="478">
        <v>7</v>
      </c>
      <c r="D33" s="461">
        <f t="shared" si="0"/>
        <v>0</v>
      </c>
      <c r="E33" s="462">
        <f t="shared" si="3"/>
        <v>2E-3</v>
      </c>
    </row>
    <row r="34" spans="1:5" x14ac:dyDescent="0.25">
      <c r="A34" s="561" t="s">
        <v>122</v>
      </c>
      <c r="B34" s="556" t="s">
        <v>73</v>
      </c>
      <c r="C34" s="478">
        <v>87</v>
      </c>
      <c r="D34" s="461">
        <f t="shared" si="0"/>
        <v>2E-3</v>
      </c>
      <c r="E34" s="462">
        <f t="shared" si="3"/>
        <v>3.1E-2</v>
      </c>
    </row>
    <row r="35" spans="1:5" x14ac:dyDescent="0.25">
      <c r="A35" s="561" t="s">
        <v>123</v>
      </c>
      <c r="B35" s="556" t="s">
        <v>74</v>
      </c>
      <c r="C35" s="478">
        <v>112</v>
      </c>
      <c r="D35" s="461">
        <f t="shared" si="0"/>
        <v>3.0000000000000001E-3</v>
      </c>
      <c r="E35" s="462">
        <f t="shared" si="3"/>
        <v>0.04</v>
      </c>
    </row>
    <row r="36" spans="1:5" x14ac:dyDescent="0.25">
      <c r="A36" s="561" t="s">
        <v>124</v>
      </c>
      <c r="B36" s="556" t="s">
        <v>75</v>
      </c>
      <c r="C36" s="478">
        <v>1301</v>
      </c>
      <c r="D36" s="461">
        <f t="shared" si="0"/>
        <v>3.1E-2</v>
      </c>
      <c r="E36" s="462">
        <f t="shared" si="3"/>
        <v>0.45900000000000002</v>
      </c>
    </row>
    <row r="37" spans="1:5" x14ac:dyDescent="0.25">
      <c r="A37" s="561" t="s">
        <v>125</v>
      </c>
      <c r="B37" s="556" t="s">
        <v>76</v>
      </c>
      <c r="C37" s="478">
        <v>77</v>
      </c>
      <c r="D37" s="461">
        <f t="shared" si="0"/>
        <v>2E-3</v>
      </c>
      <c r="E37" s="462">
        <f t="shared" si="3"/>
        <v>2.7E-2</v>
      </c>
    </row>
    <row r="38" spans="1:5" ht="13.5" customHeight="1" thickBot="1" x14ac:dyDescent="0.3">
      <c r="A38" s="567" t="s">
        <v>126</v>
      </c>
      <c r="B38" s="557" t="s">
        <v>77</v>
      </c>
      <c r="C38" s="554">
        <v>140</v>
      </c>
      <c r="D38" s="463">
        <f t="shared" si="0"/>
        <v>3.0000000000000001E-3</v>
      </c>
      <c r="E38" s="464">
        <f t="shared" si="3"/>
        <v>4.9000000000000002E-2</v>
      </c>
    </row>
    <row r="39" spans="1:5" ht="13.8" thickBot="1" x14ac:dyDescent="0.3">
      <c r="A39" s="571" t="s">
        <v>339</v>
      </c>
      <c r="B39" s="566" t="s">
        <v>342</v>
      </c>
      <c r="C39" s="469">
        <v>755</v>
      </c>
      <c r="D39" s="470">
        <f t="shared" si="0"/>
        <v>1.7999999999999999E-2</v>
      </c>
      <c r="E39" s="471"/>
    </row>
    <row r="40" spans="1:5" ht="13.8" thickBot="1" x14ac:dyDescent="0.3">
      <c r="A40" s="572" t="s">
        <v>340</v>
      </c>
      <c r="B40" s="564" t="s">
        <v>343</v>
      </c>
      <c r="C40" s="472">
        <v>271</v>
      </c>
      <c r="D40" s="473">
        <f t="shared" si="0"/>
        <v>7.0000000000000001E-3</v>
      </c>
      <c r="E40" s="474"/>
    </row>
    <row r="41" spans="1:5" ht="13.8" thickBot="1" x14ac:dyDescent="0.3">
      <c r="A41" s="571" t="s">
        <v>341</v>
      </c>
      <c r="B41" s="566" t="s">
        <v>241</v>
      </c>
      <c r="C41" s="469">
        <v>475</v>
      </c>
      <c r="D41" s="470">
        <f t="shared" si="0"/>
        <v>1.0999999999999999E-2</v>
      </c>
      <c r="E41" s="471"/>
    </row>
    <row r="42" spans="1:5" ht="13.8" thickBot="1" x14ac:dyDescent="0.3">
      <c r="A42" s="573">
        <v>10</v>
      </c>
      <c r="B42" s="564" t="s">
        <v>242</v>
      </c>
      <c r="C42" s="472">
        <v>294</v>
      </c>
      <c r="D42" s="473">
        <f t="shared" si="0"/>
        <v>7.0000000000000001E-3</v>
      </c>
      <c r="E42" s="474"/>
    </row>
    <row r="43" spans="1:5" ht="13.8" thickBot="1" x14ac:dyDescent="0.3">
      <c r="A43" s="565">
        <v>11</v>
      </c>
      <c r="B43" s="566" t="s">
        <v>344</v>
      </c>
      <c r="C43" s="469">
        <v>1326</v>
      </c>
      <c r="D43" s="470">
        <f t="shared" si="0"/>
        <v>3.2000000000000001E-2</v>
      </c>
      <c r="E43" s="471"/>
    </row>
    <row r="44" spans="1:5" x14ac:dyDescent="0.25">
      <c r="A44" s="591" t="s">
        <v>97</v>
      </c>
      <c r="B44" s="558" t="s">
        <v>786</v>
      </c>
      <c r="C44" s="553">
        <v>236</v>
      </c>
      <c r="D44" s="459">
        <f t="shared" si="0"/>
        <v>6.0000000000000001E-3</v>
      </c>
      <c r="E44" s="460">
        <f>ROUND(C44/SUM($C$44:$C$49),3)</f>
        <v>8.6999999999999994E-2</v>
      </c>
    </row>
    <row r="45" spans="1:5" x14ac:dyDescent="0.25">
      <c r="A45" s="561" t="s">
        <v>127</v>
      </c>
      <c r="B45" s="556" t="s">
        <v>787</v>
      </c>
      <c r="C45" s="478">
        <v>516</v>
      </c>
      <c r="D45" s="461">
        <f t="shared" si="0"/>
        <v>1.2E-2</v>
      </c>
      <c r="E45" s="462">
        <f t="shared" ref="E45:E49" si="4">ROUND(C45/SUM($C$44:$C$49),3)</f>
        <v>0.19</v>
      </c>
    </row>
    <row r="46" spans="1:5" x14ac:dyDescent="0.25">
      <c r="A46" s="561" t="s">
        <v>128</v>
      </c>
      <c r="B46" s="556" t="s">
        <v>788</v>
      </c>
      <c r="C46" s="478">
        <v>1155</v>
      </c>
      <c r="D46" s="461">
        <f t="shared" si="0"/>
        <v>2.8000000000000001E-2</v>
      </c>
      <c r="E46" s="462">
        <f t="shared" si="4"/>
        <v>0.42499999999999999</v>
      </c>
    </row>
    <row r="47" spans="1:5" x14ac:dyDescent="0.25">
      <c r="A47" s="561" t="s">
        <v>129</v>
      </c>
      <c r="B47" s="556" t="s">
        <v>789</v>
      </c>
      <c r="C47" s="478">
        <v>705</v>
      </c>
      <c r="D47" s="461">
        <f t="shared" si="0"/>
        <v>1.7000000000000001E-2</v>
      </c>
      <c r="E47" s="462">
        <f t="shared" si="4"/>
        <v>0.25900000000000001</v>
      </c>
    </row>
    <row r="48" spans="1:5" x14ac:dyDescent="0.25">
      <c r="A48" s="561" t="s">
        <v>130</v>
      </c>
      <c r="B48" s="556" t="s">
        <v>790</v>
      </c>
      <c r="C48" s="478">
        <v>58</v>
      </c>
      <c r="D48" s="461">
        <f t="shared" si="0"/>
        <v>1E-3</v>
      </c>
      <c r="E48" s="462">
        <f t="shared" si="4"/>
        <v>2.1000000000000001E-2</v>
      </c>
    </row>
    <row r="49" spans="1:5" ht="13.8" thickBot="1" x14ac:dyDescent="0.3">
      <c r="A49" s="567" t="s">
        <v>131</v>
      </c>
      <c r="B49" s="557" t="s">
        <v>791</v>
      </c>
      <c r="C49" s="554">
        <v>47</v>
      </c>
      <c r="D49" s="463">
        <f t="shared" si="0"/>
        <v>1E-3</v>
      </c>
      <c r="E49" s="464">
        <f t="shared" si="4"/>
        <v>1.7000000000000001E-2</v>
      </c>
    </row>
    <row r="50" spans="1:5" ht="13.8" thickBot="1" x14ac:dyDescent="0.3">
      <c r="A50" s="565">
        <v>13</v>
      </c>
      <c r="B50" s="566" t="s">
        <v>345</v>
      </c>
      <c r="C50" s="469">
        <v>666</v>
      </c>
      <c r="D50" s="470">
        <f t="shared" si="0"/>
        <v>1.6E-2</v>
      </c>
      <c r="E50" s="471"/>
    </row>
    <row r="51" spans="1:5" ht="24.75" customHeight="1" x14ac:dyDescent="0.25">
      <c r="A51" s="559" t="s">
        <v>165</v>
      </c>
      <c r="B51" s="560" t="s">
        <v>792</v>
      </c>
      <c r="C51" s="479">
        <v>485</v>
      </c>
      <c r="D51" s="465">
        <f t="shared" si="0"/>
        <v>1.2E-2</v>
      </c>
      <c r="E51" s="466">
        <f>ROUND(C51/(SUM($C$51:$C$64)),3)</f>
        <v>0.159</v>
      </c>
    </row>
    <row r="52" spans="1:5" ht="12.75" customHeight="1" x14ac:dyDescent="0.25">
      <c r="A52" s="561" t="s">
        <v>132</v>
      </c>
      <c r="B52" s="556" t="s">
        <v>793</v>
      </c>
      <c r="C52" s="478">
        <v>343</v>
      </c>
      <c r="D52" s="461">
        <f t="shared" si="0"/>
        <v>8.0000000000000002E-3</v>
      </c>
      <c r="E52" s="462">
        <f t="shared" ref="E52:E64" si="5">ROUND(C52/(SUM($C$51:$C$64)),3)</f>
        <v>0.112</v>
      </c>
    </row>
    <row r="53" spans="1:5" x14ac:dyDescent="0.25">
      <c r="A53" s="561" t="s">
        <v>133</v>
      </c>
      <c r="B53" s="556" t="s">
        <v>794</v>
      </c>
      <c r="C53" s="478">
        <v>172</v>
      </c>
      <c r="D53" s="461">
        <f t="shared" si="0"/>
        <v>4.0000000000000001E-3</v>
      </c>
      <c r="E53" s="462">
        <f t="shared" si="5"/>
        <v>5.6000000000000001E-2</v>
      </c>
    </row>
    <row r="54" spans="1:5" ht="12.75" customHeight="1" x14ac:dyDescent="0.25">
      <c r="A54" s="561" t="s">
        <v>134</v>
      </c>
      <c r="B54" s="556" t="s">
        <v>795</v>
      </c>
      <c r="C54" s="478">
        <v>83</v>
      </c>
      <c r="D54" s="461">
        <f t="shared" si="0"/>
        <v>2E-3</v>
      </c>
      <c r="E54" s="462">
        <f t="shared" si="5"/>
        <v>2.7E-2</v>
      </c>
    </row>
    <row r="55" spans="1:5" x14ac:dyDescent="0.25">
      <c r="A55" s="561" t="s">
        <v>135</v>
      </c>
      <c r="B55" s="556" t="s">
        <v>796</v>
      </c>
      <c r="C55" s="478">
        <v>77</v>
      </c>
      <c r="D55" s="461">
        <f t="shared" si="0"/>
        <v>2E-3</v>
      </c>
      <c r="E55" s="462">
        <f t="shared" si="5"/>
        <v>2.5000000000000001E-2</v>
      </c>
    </row>
    <row r="56" spans="1:5" x14ac:dyDescent="0.25">
      <c r="A56" s="561" t="s">
        <v>136</v>
      </c>
      <c r="B56" s="556" t="s">
        <v>797</v>
      </c>
      <c r="C56" s="478">
        <v>647</v>
      </c>
      <c r="D56" s="461">
        <f t="shared" si="0"/>
        <v>1.6E-2</v>
      </c>
      <c r="E56" s="462">
        <f t="shared" si="5"/>
        <v>0.21199999999999999</v>
      </c>
    </row>
    <row r="57" spans="1:5" x14ac:dyDescent="0.25">
      <c r="A57" s="561" t="s">
        <v>137</v>
      </c>
      <c r="B57" s="556" t="s">
        <v>798</v>
      </c>
      <c r="C57" s="478">
        <v>13</v>
      </c>
      <c r="D57" s="461">
        <f t="shared" si="0"/>
        <v>0</v>
      </c>
      <c r="E57" s="462">
        <f t="shared" si="5"/>
        <v>4.0000000000000001E-3</v>
      </c>
    </row>
    <row r="58" spans="1:5" x14ac:dyDescent="0.25">
      <c r="A58" s="561" t="s">
        <v>138</v>
      </c>
      <c r="B58" s="556" t="s">
        <v>799</v>
      </c>
      <c r="C58" s="478">
        <v>1</v>
      </c>
      <c r="D58" s="461">
        <f t="shared" si="0"/>
        <v>0</v>
      </c>
      <c r="E58" s="462">
        <f t="shared" si="5"/>
        <v>0</v>
      </c>
    </row>
    <row r="59" spans="1:5" x14ac:dyDescent="0.25">
      <c r="A59" s="561" t="s">
        <v>139</v>
      </c>
      <c r="B59" s="556" t="s">
        <v>800</v>
      </c>
      <c r="C59" s="478">
        <v>87</v>
      </c>
      <c r="D59" s="461">
        <f t="shared" si="0"/>
        <v>2E-3</v>
      </c>
      <c r="E59" s="462">
        <f t="shared" si="5"/>
        <v>2.8000000000000001E-2</v>
      </c>
    </row>
    <row r="60" spans="1:5" x14ac:dyDescent="0.25">
      <c r="A60" s="561" t="s">
        <v>140</v>
      </c>
      <c r="B60" s="556" t="s">
        <v>801</v>
      </c>
      <c r="C60" s="478">
        <v>30</v>
      </c>
      <c r="D60" s="461">
        <f t="shared" si="0"/>
        <v>1E-3</v>
      </c>
      <c r="E60" s="462">
        <f t="shared" si="5"/>
        <v>0.01</v>
      </c>
    </row>
    <row r="61" spans="1:5" x14ac:dyDescent="0.25">
      <c r="A61" s="561" t="s">
        <v>141</v>
      </c>
      <c r="B61" s="556" t="s">
        <v>802</v>
      </c>
      <c r="C61" s="478">
        <v>11</v>
      </c>
      <c r="D61" s="461">
        <f t="shared" si="0"/>
        <v>0</v>
      </c>
      <c r="E61" s="462">
        <f t="shared" si="5"/>
        <v>4.0000000000000001E-3</v>
      </c>
    </row>
    <row r="62" spans="1:5" x14ac:dyDescent="0.25">
      <c r="A62" s="561" t="s">
        <v>142</v>
      </c>
      <c r="B62" s="556" t="s">
        <v>803</v>
      </c>
      <c r="C62" s="478">
        <v>16</v>
      </c>
      <c r="D62" s="461">
        <f t="shared" si="0"/>
        <v>0</v>
      </c>
      <c r="E62" s="462">
        <f t="shared" si="5"/>
        <v>5.0000000000000001E-3</v>
      </c>
    </row>
    <row r="63" spans="1:5" x14ac:dyDescent="0.25">
      <c r="A63" s="561" t="s">
        <v>143</v>
      </c>
      <c r="B63" s="556" t="s">
        <v>804</v>
      </c>
      <c r="C63" s="478">
        <v>696</v>
      </c>
      <c r="D63" s="461">
        <f t="shared" si="0"/>
        <v>1.7000000000000001E-2</v>
      </c>
      <c r="E63" s="462">
        <f t="shared" si="5"/>
        <v>0.22800000000000001</v>
      </c>
    </row>
    <row r="64" spans="1:5" ht="12.75" customHeight="1" thickBot="1" x14ac:dyDescent="0.3">
      <c r="A64" s="567" t="s">
        <v>144</v>
      </c>
      <c r="B64" s="557" t="s">
        <v>805</v>
      </c>
      <c r="C64" s="554">
        <v>393</v>
      </c>
      <c r="D64" s="463">
        <f t="shared" si="0"/>
        <v>8.9999999999999993E-3</v>
      </c>
      <c r="E64" s="464">
        <f t="shared" si="5"/>
        <v>0.129</v>
      </c>
    </row>
    <row r="65" spans="1:5" ht="13.8" thickBot="1" x14ac:dyDescent="0.3">
      <c r="A65" s="565">
        <v>15</v>
      </c>
      <c r="B65" s="566" t="s">
        <v>346</v>
      </c>
      <c r="C65" s="469">
        <v>760</v>
      </c>
      <c r="D65" s="470">
        <f t="shared" si="0"/>
        <v>1.7999999999999999E-2</v>
      </c>
      <c r="E65" s="471"/>
    </row>
    <row r="66" spans="1:5" ht="13.8" thickBot="1" x14ac:dyDescent="0.3">
      <c r="A66" s="568">
        <v>16</v>
      </c>
      <c r="B66" s="569" t="s">
        <v>347</v>
      </c>
      <c r="C66" s="475">
        <v>294</v>
      </c>
      <c r="D66" s="491">
        <f t="shared" si="0"/>
        <v>7.0000000000000001E-3</v>
      </c>
      <c r="E66" s="477"/>
    </row>
    <row r="67" spans="1:5" ht="13.5" customHeight="1" x14ac:dyDescent="0.25">
      <c r="A67" s="591" t="s">
        <v>168</v>
      </c>
      <c r="B67" s="558" t="s">
        <v>806</v>
      </c>
      <c r="C67" s="553">
        <v>268</v>
      </c>
      <c r="D67" s="459">
        <f t="shared" si="0"/>
        <v>6.0000000000000001E-3</v>
      </c>
      <c r="E67" s="460">
        <f>ROUND(C67/SUM($C$67:$C$76),3)</f>
        <v>5.7000000000000002E-2</v>
      </c>
    </row>
    <row r="68" spans="1:5" x14ac:dyDescent="0.25">
      <c r="A68" s="561" t="s">
        <v>145</v>
      </c>
      <c r="B68" s="556" t="s">
        <v>807</v>
      </c>
      <c r="C68" s="478">
        <v>1778</v>
      </c>
      <c r="D68" s="461">
        <f t="shared" ref="D68:D87" si="6">ROUND(C68/$C$88,3)</f>
        <v>4.2999999999999997E-2</v>
      </c>
      <c r="E68" s="462">
        <f t="shared" ref="E68:E76" si="7">ROUND(C68/SUM($C$67:$C$76),3)</f>
        <v>0.38100000000000001</v>
      </c>
    </row>
    <row r="69" spans="1:5" x14ac:dyDescent="0.25">
      <c r="A69" s="561" t="s">
        <v>146</v>
      </c>
      <c r="B69" s="556" t="s">
        <v>808</v>
      </c>
      <c r="C69" s="478">
        <v>174</v>
      </c>
      <c r="D69" s="461">
        <f t="shared" si="6"/>
        <v>4.0000000000000001E-3</v>
      </c>
      <c r="E69" s="462">
        <f t="shared" si="7"/>
        <v>3.6999999999999998E-2</v>
      </c>
    </row>
    <row r="70" spans="1:5" x14ac:dyDescent="0.25">
      <c r="A70" s="561" t="s">
        <v>147</v>
      </c>
      <c r="B70" s="556" t="s">
        <v>809</v>
      </c>
      <c r="C70" s="478">
        <v>226</v>
      </c>
      <c r="D70" s="461">
        <f t="shared" si="6"/>
        <v>5.0000000000000001E-3</v>
      </c>
      <c r="E70" s="462">
        <f t="shared" si="7"/>
        <v>4.8000000000000001E-2</v>
      </c>
    </row>
    <row r="71" spans="1:5" x14ac:dyDescent="0.25">
      <c r="A71" s="561" t="s">
        <v>148</v>
      </c>
      <c r="B71" s="556" t="s">
        <v>810</v>
      </c>
      <c r="C71" s="478">
        <v>1077</v>
      </c>
      <c r="D71" s="461">
        <f t="shared" si="6"/>
        <v>2.5999999999999999E-2</v>
      </c>
      <c r="E71" s="462">
        <f t="shared" si="7"/>
        <v>0.23100000000000001</v>
      </c>
    </row>
    <row r="72" spans="1:5" x14ac:dyDescent="0.25">
      <c r="A72" s="561" t="s">
        <v>149</v>
      </c>
      <c r="B72" s="556" t="s">
        <v>811</v>
      </c>
      <c r="C72" s="478">
        <v>116</v>
      </c>
      <c r="D72" s="461">
        <f t="shared" si="6"/>
        <v>3.0000000000000001E-3</v>
      </c>
      <c r="E72" s="462">
        <f t="shared" si="7"/>
        <v>2.5000000000000001E-2</v>
      </c>
    </row>
    <row r="73" spans="1:5" x14ac:dyDescent="0.25">
      <c r="A73" s="561" t="s">
        <v>150</v>
      </c>
      <c r="B73" s="556" t="s">
        <v>0</v>
      </c>
      <c r="C73" s="478">
        <v>253</v>
      </c>
      <c r="D73" s="461">
        <f t="shared" si="6"/>
        <v>6.0000000000000001E-3</v>
      </c>
      <c r="E73" s="462">
        <f t="shared" si="7"/>
        <v>5.3999999999999999E-2</v>
      </c>
    </row>
    <row r="74" spans="1:5" x14ac:dyDescent="0.25">
      <c r="A74" s="561" t="s">
        <v>151</v>
      </c>
      <c r="B74" s="556" t="s">
        <v>1</v>
      </c>
      <c r="C74" s="478">
        <v>9</v>
      </c>
      <c r="D74" s="461">
        <f t="shared" si="6"/>
        <v>0</v>
      </c>
      <c r="E74" s="462">
        <f t="shared" si="7"/>
        <v>2E-3</v>
      </c>
    </row>
    <row r="75" spans="1:5" x14ac:dyDescent="0.25">
      <c r="A75" s="561" t="s">
        <v>152</v>
      </c>
      <c r="B75" s="556" t="s">
        <v>2</v>
      </c>
      <c r="C75" s="478">
        <v>545</v>
      </c>
      <c r="D75" s="461">
        <f t="shared" si="6"/>
        <v>1.2999999999999999E-2</v>
      </c>
      <c r="E75" s="462">
        <f t="shared" si="7"/>
        <v>0.11700000000000001</v>
      </c>
    </row>
    <row r="76" spans="1:5" ht="13.5" customHeight="1" thickBot="1" x14ac:dyDescent="0.3">
      <c r="A76" s="567" t="s">
        <v>153</v>
      </c>
      <c r="B76" s="557" t="s">
        <v>3</v>
      </c>
      <c r="C76" s="554">
        <v>219</v>
      </c>
      <c r="D76" s="463">
        <f t="shared" si="6"/>
        <v>5.0000000000000001E-3</v>
      </c>
      <c r="E76" s="464">
        <f t="shared" si="7"/>
        <v>4.7E-2</v>
      </c>
    </row>
    <row r="77" spans="1:5" x14ac:dyDescent="0.25">
      <c r="A77" s="559" t="s">
        <v>169</v>
      </c>
      <c r="B77" s="560" t="s">
        <v>4</v>
      </c>
      <c r="C77" s="479">
        <v>337</v>
      </c>
      <c r="D77" s="465">
        <f t="shared" si="6"/>
        <v>8.0000000000000002E-3</v>
      </c>
      <c r="E77" s="466">
        <f>ROUND(C77/SUM($C$77:$C$84),3)</f>
        <v>5.0999999999999997E-2</v>
      </c>
    </row>
    <row r="78" spans="1:5" x14ac:dyDescent="0.25">
      <c r="A78" s="561" t="s">
        <v>154</v>
      </c>
      <c r="B78" s="556" t="s">
        <v>5</v>
      </c>
      <c r="C78" s="478">
        <v>376</v>
      </c>
      <c r="D78" s="461">
        <f t="shared" si="6"/>
        <v>8.9999999999999993E-3</v>
      </c>
      <c r="E78" s="462">
        <f t="shared" ref="E78:E84" si="8">ROUND(C78/SUM($C$77:$C$84),3)</f>
        <v>5.7000000000000002E-2</v>
      </c>
    </row>
    <row r="79" spans="1:5" x14ac:dyDescent="0.25">
      <c r="A79" s="561" t="s">
        <v>155</v>
      </c>
      <c r="B79" s="556" t="s">
        <v>6</v>
      </c>
      <c r="C79" s="478">
        <v>294</v>
      </c>
      <c r="D79" s="461">
        <f t="shared" si="6"/>
        <v>7.0000000000000001E-3</v>
      </c>
      <c r="E79" s="462">
        <f t="shared" si="8"/>
        <v>4.3999999999999997E-2</v>
      </c>
    </row>
    <row r="80" spans="1:5" x14ac:dyDescent="0.25">
      <c r="A80" s="561" t="s">
        <v>156</v>
      </c>
      <c r="B80" s="556" t="s">
        <v>7</v>
      </c>
      <c r="C80" s="478">
        <v>368</v>
      </c>
      <c r="D80" s="461">
        <f t="shared" si="6"/>
        <v>8.9999999999999993E-3</v>
      </c>
      <c r="E80" s="462">
        <f t="shared" si="8"/>
        <v>5.6000000000000001E-2</v>
      </c>
    </row>
    <row r="81" spans="1:5" x14ac:dyDescent="0.25">
      <c r="A81" s="561" t="s">
        <v>157</v>
      </c>
      <c r="B81" s="556" t="s">
        <v>8</v>
      </c>
      <c r="C81" s="478">
        <v>36</v>
      </c>
      <c r="D81" s="461">
        <f t="shared" si="6"/>
        <v>1E-3</v>
      </c>
      <c r="E81" s="462">
        <f t="shared" si="8"/>
        <v>5.0000000000000001E-3</v>
      </c>
    </row>
    <row r="82" spans="1:5" x14ac:dyDescent="0.25">
      <c r="A82" s="561" t="s">
        <v>158</v>
      </c>
      <c r="B82" s="556" t="s">
        <v>9</v>
      </c>
      <c r="C82" s="478">
        <v>40</v>
      </c>
      <c r="D82" s="461">
        <f t="shared" si="6"/>
        <v>1E-3</v>
      </c>
      <c r="E82" s="462">
        <f t="shared" si="8"/>
        <v>6.0000000000000001E-3</v>
      </c>
    </row>
    <row r="83" spans="1:5" x14ac:dyDescent="0.25">
      <c r="A83" s="561" t="s">
        <v>159</v>
      </c>
      <c r="B83" s="556" t="s">
        <v>10</v>
      </c>
      <c r="C83" s="478">
        <v>5101</v>
      </c>
      <c r="D83" s="461">
        <f t="shared" si="6"/>
        <v>0.123</v>
      </c>
      <c r="E83" s="462">
        <f t="shared" si="8"/>
        <v>0.77</v>
      </c>
    </row>
    <row r="84" spans="1:5" ht="13.8" thickBot="1" x14ac:dyDescent="0.3">
      <c r="A84" s="562" t="s">
        <v>160</v>
      </c>
      <c r="B84" s="563" t="s">
        <v>11</v>
      </c>
      <c r="C84" s="480">
        <v>76</v>
      </c>
      <c r="D84" s="467">
        <f t="shared" si="6"/>
        <v>2E-3</v>
      </c>
      <c r="E84" s="468">
        <f t="shared" si="8"/>
        <v>1.0999999999999999E-2</v>
      </c>
    </row>
    <row r="85" spans="1:5" ht="13.8" thickBot="1" x14ac:dyDescent="0.3">
      <c r="A85" s="573">
        <v>19</v>
      </c>
      <c r="B85" s="564" t="s">
        <v>348</v>
      </c>
      <c r="C85" s="472">
        <v>433</v>
      </c>
      <c r="D85" s="473">
        <f t="shared" si="6"/>
        <v>0.01</v>
      </c>
      <c r="E85" s="474"/>
    </row>
    <row r="86" spans="1:5" ht="13.8" thickBot="1" x14ac:dyDescent="0.3">
      <c r="A86" s="565">
        <v>20</v>
      </c>
      <c r="B86" s="566" t="s">
        <v>251</v>
      </c>
      <c r="C86" s="469">
        <v>608</v>
      </c>
      <c r="D86" s="470">
        <f t="shared" si="6"/>
        <v>1.4999999999999999E-2</v>
      </c>
      <c r="E86" s="471"/>
    </row>
    <row r="87" spans="1:5" ht="13.8" thickBot="1" x14ac:dyDescent="0.3">
      <c r="A87" s="570" t="s">
        <v>172</v>
      </c>
      <c r="B87" s="566" t="s">
        <v>234</v>
      </c>
      <c r="C87" s="469">
        <v>1347</v>
      </c>
      <c r="D87" s="470">
        <f t="shared" si="6"/>
        <v>3.3000000000000002E-2</v>
      </c>
      <c r="E87" s="471"/>
    </row>
    <row r="88" spans="1:5" ht="13.8" thickBot="1" x14ac:dyDescent="0.3">
      <c r="A88" s="1018" t="s">
        <v>648</v>
      </c>
      <c r="B88" s="1019"/>
      <c r="C88" s="475">
        <f>SUM(C3:C87)</f>
        <v>41423</v>
      </c>
      <c r="D88" s="476">
        <f>SUM(D3:D87)</f>
        <v>0.99600000000000044</v>
      </c>
      <c r="E88" s="477"/>
    </row>
    <row r="89" spans="1:5" x14ac:dyDescent="0.25">
      <c r="A89" s="450" t="s">
        <v>349</v>
      </c>
    </row>
    <row r="92" spans="1:5" x14ac:dyDescent="0.25">
      <c r="C92" s="658"/>
    </row>
  </sheetData>
  <mergeCells count="2">
    <mergeCell ref="A88:B88"/>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5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opLeftCell="F27" zoomScaleNormal="100" workbookViewId="0">
      <selection sqref="A1:K1"/>
    </sheetView>
  </sheetViews>
  <sheetFormatPr defaultColWidth="9.109375" defaultRowHeight="13.8" x14ac:dyDescent="0.25"/>
  <cols>
    <col min="1" max="1" width="8.6640625" style="96" customWidth="1"/>
    <col min="2" max="2" width="71.88671875" style="96" customWidth="1"/>
    <col min="3" max="3" width="8.6640625" style="163" customWidth="1"/>
    <col min="4" max="4" width="8.6640625" style="96" customWidth="1"/>
    <col min="5" max="5" width="8.6640625" style="163" customWidth="1"/>
    <col min="6" max="10" width="8.6640625" style="96" customWidth="1"/>
    <col min="11" max="11" width="12.88671875" style="96" customWidth="1"/>
    <col min="12" max="12" width="3.5546875" style="96" customWidth="1"/>
    <col min="13" max="251" width="11.44140625" style="96" customWidth="1"/>
    <col min="252" max="16384" width="9.109375" style="96"/>
  </cols>
  <sheetData>
    <row r="1" spans="1:11" ht="35.1" customHeight="1" thickBot="1" x14ac:dyDescent="0.3">
      <c r="A1" s="948" t="s">
        <v>937</v>
      </c>
      <c r="B1" s="949"/>
      <c r="C1" s="949"/>
      <c r="D1" s="949"/>
      <c r="E1" s="949"/>
      <c r="F1" s="949"/>
      <c r="G1" s="949"/>
      <c r="H1" s="952"/>
      <c r="I1" s="952"/>
      <c r="J1" s="952"/>
      <c r="K1" s="953"/>
    </row>
    <row r="2" spans="1:11" ht="14.25" customHeight="1" x14ac:dyDescent="0.25">
      <c r="A2" s="1023" t="s">
        <v>178</v>
      </c>
      <c r="B2" s="1017" t="s">
        <v>177</v>
      </c>
      <c r="C2" s="1023">
        <v>2007</v>
      </c>
      <c r="D2" s="1025"/>
      <c r="E2" s="1016">
        <v>2008</v>
      </c>
      <c r="F2" s="1017"/>
      <c r="G2" s="918">
        <v>2009</v>
      </c>
      <c r="H2" s="919"/>
      <c r="I2" s="918">
        <v>2011</v>
      </c>
      <c r="J2" s="919"/>
      <c r="K2" s="963" t="s">
        <v>962</v>
      </c>
    </row>
    <row r="3" spans="1:11" ht="29.25" customHeight="1" thickBot="1" x14ac:dyDescent="0.3">
      <c r="A3" s="1012"/>
      <c r="B3" s="1024"/>
      <c r="C3" s="153" t="s">
        <v>530</v>
      </c>
      <c r="D3" s="134" t="s">
        <v>531</v>
      </c>
      <c r="E3" s="152" t="s">
        <v>530</v>
      </c>
      <c r="F3" s="132" t="s">
        <v>531</v>
      </c>
      <c r="G3" s="153" t="s">
        <v>530</v>
      </c>
      <c r="H3" s="134" t="s">
        <v>531</v>
      </c>
      <c r="I3" s="153" t="s">
        <v>530</v>
      </c>
      <c r="J3" s="134" t="s">
        <v>531</v>
      </c>
      <c r="K3" s="1013"/>
    </row>
    <row r="4" spans="1:11" ht="14.4" thickBot="1" x14ac:dyDescent="0.3">
      <c r="A4" s="155" t="s">
        <v>532</v>
      </c>
      <c r="B4" s="518" t="s">
        <v>37</v>
      </c>
      <c r="C4" s="156">
        <v>3777</v>
      </c>
      <c r="D4" s="157">
        <f>ROUND(C4/$C$52,3)</f>
        <v>0.09</v>
      </c>
      <c r="E4" s="156">
        <v>2000</v>
      </c>
      <c r="F4" s="396">
        <f>ROUND(E4/$E$52,3)</f>
        <v>4.4999999999999998E-2</v>
      </c>
      <c r="G4" s="156">
        <v>1886</v>
      </c>
      <c r="H4" s="157">
        <f>ROUND(G4/$G$52,3)</f>
        <v>4.2999999999999997E-2</v>
      </c>
      <c r="I4" s="156">
        <v>1385</v>
      </c>
      <c r="J4" s="157">
        <f>ROUND(I4/$I$52,3)</f>
        <v>3.3000000000000002E-2</v>
      </c>
      <c r="K4" s="789">
        <f>J4-H4</f>
        <v>-9.999999999999995E-3</v>
      </c>
    </row>
    <row r="5" spans="1:11" ht="27.6" x14ac:dyDescent="0.25">
      <c r="A5" s="9">
        <v>10</v>
      </c>
      <c r="B5" s="519" t="s">
        <v>254</v>
      </c>
      <c r="C5" s="142">
        <v>29</v>
      </c>
      <c r="D5" s="151">
        <f t="shared" ref="D5:D51" si="0">ROUND(C5/$C$52,3)</f>
        <v>1E-3</v>
      </c>
      <c r="E5" s="142">
        <v>44</v>
      </c>
      <c r="F5" s="397">
        <f t="shared" ref="F5:F51" si="1">ROUND(E5/$E$52,3)</f>
        <v>1E-3</v>
      </c>
      <c r="G5" s="142">
        <v>35</v>
      </c>
      <c r="H5" s="151">
        <f t="shared" ref="H5:H51" si="2">ROUND(G5/$G$52,3)</f>
        <v>1E-3</v>
      </c>
      <c r="I5" s="142">
        <v>43</v>
      </c>
      <c r="J5" s="151">
        <f t="shared" ref="J5:J51" si="3">ROUND(I5/$I$52,3)</f>
        <v>1E-3</v>
      </c>
      <c r="K5" s="777">
        <f t="shared" ref="K5:K51" si="4">J5-H5</f>
        <v>0</v>
      </c>
    </row>
    <row r="6" spans="1:11" x14ac:dyDescent="0.25">
      <c r="A6" s="11">
        <v>11</v>
      </c>
      <c r="B6" s="520" t="s">
        <v>255</v>
      </c>
      <c r="C6" s="164">
        <v>21</v>
      </c>
      <c r="D6" s="165">
        <f t="shared" si="0"/>
        <v>0</v>
      </c>
      <c r="E6" s="67">
        <v>34</v>
      </c>
      <c r="F6" s="398">
        <f t="shared" si="1"/>
        <v>1E-3</v>
      </c>
      <c r="G6" s="67">
        <v>27</v>
      </c>
      <c r="H6" s="158">
        <f t="shared" si="2"/>
        <v>1E-3</v>
      </c>
      <c r="I6" s="67">
        <v>22</v>
      </c>
      <c r="J6" s="158">
        <f t="shared" si="3"/>
        <v>1E-3</v>
      </c>
      <c r="K6" s="786">
        <f t="shared" si="4"/>
        <v>0</v>
      </c>
    </row>
    <row r="7" spans="1:11" ht="27.6" x14ac:dyDescent="0.25">
      <c r="A7" s="11">
        <v>12</v>
      </c>
      <c r="B7" s="520" t="s">
        <v>256</v>
      </c>
      <c r="C7" s="67">
        <v>31</v>
      </c>
      <c r="D7" s="158">
        <f t="shared" si="0"/>
        <v>1E-3</v>
      </c>
      <c r="E7" s="67">
        <v>40</v>
      </c>
      <c r="F7" s="398">
        <f t="shared" si="1"/>
        <v>1E-3</v>
      </c>
      <c r="G7" s="67">
        <v>36</v>
      </c>
      <c r="H7" s="158">
        <f t="shared" si="2"/>
        <v>1E-3</v>
      </c>
      <c r="I7" s="67">
        <v>40</v>
      </c>
      <c r="J7" s="158">
        <f t="shared" si="3"/>
        <v>1E-3</v>
      </c>
      <c r="K7" s="786">
        <f t="shared" si="4"/>
        <v>0</v>
      </c>
    </row>
    <row r="8" spans="1:11" ht="14.25" customHeight="1" x14ac:dyDescent="0.25">
      <c r="A8" s="11">
        <v>13</v>
      </c>
      <c r="B8" s="520" t="s">
        <v>257</v>
      </c>
      <c r="C8" s="67">
        <v>306</v>
      </c>
      <c r="D8" s="158">
        <f t="shared" si="0"/>
        <v>7.0000000000000001E-3</v>
      </c>
      <c r="E8" s="67">
        <v>343</v>
      </c>
      <c r="F8" s="398">
        <f t="shared" si="1"/>
        <v>8.0000000000000002E-3</v>
      </c>
      <c r="G8" s="67">
        <v>336</v>
      </c>
      <c r="H8" s="158">
        <f t="shared" si="2"/>
        <v>8.0000000000000002E-3</v>
      </c>
      <c r="I8" s="67">
        <v>338</v>
      </c>
      <c r="J8" s="158">
        <f t="shared" si="3"/>
        <v>8.0000000000000002E-3</v>
      </c>
      <c r="K8" s="786">
        <f t="shared" si="4"/>
        <v>0</v>
      </c>
    </row>
    <row r="9" spans="1:11" x14ac:dyDescent="0.25">
      <c r="A9" s="11">
        <v>14</v>
      </c>
      <c r="B9" s="520" t="s">
        <v>258</v>
      </c>
      <c r="C9" s="67">
        <v>324</v>
      </c>
      <c r="D9" s="158">
        <f t="shared" si="0"/>
        <v>8.0000000000000002E-3</v>
      </c>
      <c r="E9" s="67">
        <v>167</v>
      </c>
      <c r="F9" s="398">
        <f t="shared" si="1"/>
        <v>4.0000000000000001E-3</v>
      </c>
      <c r="G9" s="67">
        <v>238</v>
      </c>
      <c r="H9" s="158">
        <f t="shared" si="2"/>
        <v>5.0000000000000001E-3</v>
      </c>
      <c r="I9" s="67">
        <v>144</v>
      </c>
      <c r="J9" s="158">
        <f t="shared" si="3"/>
        <v>3.0000000000000001E-3</v>
      </c>
      <c r="K9" s="786">
        <f t="shared" si="4"/>
        <v>-2E-3</v>
      </c>
    </row>
    <row r="10" spans="1:11" ht="14.25" customHeight="1" x14ac:dyDescent="0.25">
      <c r="A10" s="11">
        <v>15</v>
      </c>
      <c r="B10" s="520" t="s">
        <v>259</v>
      </c>
      <c r="C10" s="67">
        <v>175</v>
      </c>
      <c r="D10" s="158">
        <f t="shared" si="0"/>
        <v>4.0000000000000001E-3</v>
      </c>
      <c r="E10" s="67">
        <v>215</v>
      </c>
      <c r="F10" s="398">
        <f t="shared" si="1"/>
        <v>5.0000000000000001E-3</v>
      </c>
      <c r="G10" s="67">
        <v>252</v>
      </c>
      <c r="H10" s="158">
        <f t="shared" si="2"/>
        <v>6.0000000000000001E-3</v>
      </c>
      <c r="I10" s="67">
        <v>197</v>
      </c>
      <c r="J10" s="158">
        <f t="shared" si="3"/>
        <v>5.0000000000000001E-3</v>
      </c>
      <c r="K10" s="786">
        <f t="shared" si="4"/>
        <v>-1E-3</v>
      </c>
    </row>
    <row r="11" spans="1:11" ht="27.6" x14ac:dyDescent="0.25">
      <c r="A11" s="11">
        <v>16</v>
      </c>
      <c r="B11" s="520" t="s">
        <v>260</v>
      </c>
      <c r="C11" s="67">
        <v>689</v>
      </c>
      <c r="D11" s="158">
        <f t="shared" si="0"/>
        <v>1.6E-2</v>
      </c>
      <c r="E11" s="67">
        <v>764</v>
      </c>
      <c r="F11" s="398">
        <f t="shared" si="1"/>
        <v>1.7000000000000001E-2</v>
      </c>
      <c r="G11" s="67">
        <v>863</v>
      </c>
      <c r="H11" s="158">
        <f t="shared" si="2"/>
        <v>0.02</v>
      </c>
      <c r="I11" s="67">
        <v>726</v>
      </c>
      <c r="J11" s="158">
        <f t="shared" si="3"/>
        <v>1.7999999999999999E-2</v>
      </c>
      <c r="K11" s="786">
        <f t="shared" si="4"/>
        <v>-2.0000000000000018E-3</v>
      </c>
    </row>
    <row r="12" spans="1:11" ht="27.6" x14ac:dyDescent="0.25">
      <c r="A12" s="11">
        <v>17</v>
      </c>
      <c r="B12" s="520" t="s">
        <v>261</v>
      </c>
      <c r="C12" s="67">
        <v>11</v>
      </c>
      <c r="D12" s="158">
        <f t="shared" si="0"/>
        <v>0</v>
      </c>
      <c r="E12" s="67">
        <v>11</v>
      </c>
      <c r="F12" s="398">
        <f t="shared" si="1"/>
        <v>0</v>
      </c>
      <c r="G12" s="67">
        <v>9</v>
      </c>
      <c r="H12" s="158">
        <f t="shared" si="2"/>
        <v>0</v>
      </c>
      <c r="I12" s="67">
        <v>83</v>
      </c>
      <c r="J12" s="158">
        <f t="shared" si="3"/>
        <v>2E-3</v>
      </c>
      <c r="K12" s="786">
        <f t="shared" si="4"/>
        <v>2E-3</v>
      </c>
    </row>
    <row r="13" spans="1:11" ht="28.2" thickBot="1" x14ac:dyDescent="0.3">
      <c r="A13" s="16">
        <v>19</v>
      </c>
      <c r="B13" s="521" t="s">
        <v>262</v>
      </c>
      <c r="C13" s="70">
        <v>330</v>
      </c>
      <c r="D13" s="159">
        <f t="shared" si="0"/>
        <v>8.0000000000000002E-3</v>
      </c>
      <c r="E13" s="70">
        <v>373</v>
      </c>
      <c r="F13" s="399">
        <f t="shared" si="1"/>
        <v>8.0000000000000002E-3</v>
      </c>
      <c r="G13" s="70">
        <v>336</v>
      </c>
      <c r="H13" s="159">
        <f t="shared" si="2"/>
        <v>8.0000000000000002E-3</v>
      </c>
      <c r="I13" s="70">
        <v>242</v>
      </c>
      <c r="J13" s="159">
        <f t="shared" si="3"/>
        <v>6.0000000000000001E-3</v>
      </c>
      <c r="K13" s="787">
        <f t="shared" si="4"/>
        <v>-2E-3</v>
      </c>
    </row>
    <row r="14" spans="1:11" x14ac:dyDescent="0.25">
      <c r="A14" s="21">
        <v>20</v>
      </c>
      <c r="B14" s="509" t="s">
        <v>263</v>
      </c>
      <c r="C14" s="142">
        <v>19</v>
      </c>
      <c r="D14" s="151">
        <f t="shared" si="0"/>
        <v>0</v>
      </c>
      <c r="E14" s="142">
        <v>38</v>
      </c>
      <c r="F14" s="397">
        <f t="shared" si="1"/>
        <v>1E-3</v>
      </c>
      <c r="G14" s="142">
        <v>5</v>
      </c>
      <c r="H14" s="151">
        <f t="shared" si="2"/>
        <v>0</v>
      </c>
      <c r="I14" s="142">
        <v>4</v>
      </c>
      <c r="J14" s="151">
        <f t="shared" si="3"/>
        <v>0</v>
      </c>
      <c r="K14" s="777">
        <f t="shared" si="4"/>
        <v>0</v>
      </c>
    </row>
    <row r="15" spans="1:11" x14ac:dyDescent="0.25">
      <c r="A15" s="11">
        <v>21</v>
      </c>
      <c r="B15" s="520" t="s">
        <v>264</v>
      </c>
      <c r="C15" s="164">
        <v>1</v>
      </c>
      <c r="D15" s="165">
        <f t="shared" si="0"/>
        <v>0</v>
      </c>
      <c r="E15" s="67">
        <v>2</v>
      </c>
      <c r="F15" s="398">
        <f t="shared" si="1"/>
        <v>0</v>
      </c>
      <c r="G15" s="67">
        <v>1</v>
      </c>
      <c r="H15" s="158">
        <f t="shared" si="2"/>
        <v>0</v>
      </c>
      <c r="I15" s="67">
        <v>4</v>
      </c>
      <c r="J15" s="158">
        <f t="shared" si="3"/>
        <v>0</v>
      </c>
      <c r="K15" s="786">
        <f t="shared" si="4"/>
        <v>0</v>
      </c>
    </row>
    <row r="16" spans="1:11" x14ac:dyDescent="0.25">
      <c r="A16" s="11">
        <v>22</v>
      </c>
      <c r="B16" s="520" t="s">
        <v>265</v>
      </c>
      <c r="C16" s="67">
        <v>8</v>
      </c>
      <c r="D16" s="158">
        <f t="shared" si="0"/>
        <v>0</v>
      </c>
      <c r="E16" s="67">
        <v>4</v>
      </c>
      <c r="F16" s="398">
        <f t="shared" si="1"/>
        <v>0</v>
      </c>
      <c r="G16" s="67">
        <v>2</v>
      </c>
      <c r="H16" s="158">
        <f t="shared" si="2"/>
        <v>0</v>
      </c>
      <c r="I16" s="67">
        <v>11</v>
      </c>
      <c r="J16" s="158">
        <f t="shared" si="3"/>
        <v>0</v>
      </c>
      <c r="K16" s="786">
        <f t="shared" si="4"/>
        <v>0</v>
      </c>
    </row>
    <row r="17" spans="1:11" x14ac:dyDescent="0.25">
      <c r="A17" s="11">
        <v>23</v>
      </c>
      <c r="B17" s="520" t="s">
        <v>266</v>
      </c>
      <c r="C17" s="67">
        <v>43</v>
      </c>
      <c r="D17" s="158">
        <f t="shared" si="0"/>
        <v>1E-3</v>
      </c>
      <c r="E17" s="67">
        <v>66</v>
      </c>
      <c r="F17" s="398">
        <f t="shared" si="1"/>
        <v>1E-3</v>
      </c>
      <c r="G17" s="67">
        <v>41</v>
      </c>
      <c r="H17" s="158">
        <f t="shared" si="2"/>
        <v>1E-3</v>
      </c>
      <c r="I17" s="67">
        <v>24</v>
      </c>
      <c r="J17" s="158">
        <f t="shared" si="3"/>
        <v>1E-3</v>
      </c>
      <c r="K17" s="786">
        <f t="shared" si="4"/>
        <v>0</v>
      </c>
    </row>
    <row r="18" spans="1:11" ht="28.2" thickBot="1" x14ac:dyDescent="0.3">
      <c r="A18" s="16">
        <v>29</v>
      </c>
      <c r="B18" s="522" t="s">
        <v>267</v>
      </c>
      <c r="C18" s="67">
        <v>40</v>
      </c>
      <c r="D18" s="158">
        <f t="shared" si="0"/>
        <v>1E-3</v>
      </c>
      <c r="E18" s="67">
        <v>45</v>
      </c>
      <c r="F18" s="398">
        <f t="shared" si="1"/>
        <v>1E-3</v>
      </c>
      <c r="G18" s="67">
        <v>34</v>
      </c>
      <c r="H18" s="158">
        <f t="shared" si="2"/>
        <v>1E-3</v>
      </c>
      <c r="I18" s="67">
        <v>27</v>
      </c>
      <c r="J18" s="158">
        <f t="shared" si="3"/>
        <v>1E-3</v>
      </c>
      <c r="K18" s="786">
        <f t="shared" si="4"/>
        <v>0</v>
      </c>
    </row>
    <row r="19" spans="1:11" ht="40.5" customHeight="1" x14ac:dyDescent="0.25">
      <c r="A19" s="21">
        <v>30</v>
      </c>
      <c r="B19" s="513" t="s">
        <v>268</v>
      </c>
      <c r="C19" s="142">
        <v>517</v>
      </c>
      <c r="D19" s="151">
        <f t="shared" si="0"/>
        <v>1.2E-2</v>
      </c>
      <c r="E19" s="142">
        <v>533</v>
      </c>
      <c r="F19" s="397">
        <f t="shared" si="1"/>
        <v>1.2E-2</v>
      </c>
      <c r="G19" s="142">
        <v>461</v>
      </c>
      <c r="H19" s="151">
        <f t="shared" si="2"/>
        <v>1.0999999999999999E-2</v>
      </c>
      <c r="I19" s="142">
        <v>574</v>
      </c>
      <c r="J19" s="151">
        <f t="shared" si="3"/>
        <v>1.4E-2</v>
      </c>
      <c r="K19" s="777">
        <f t="shared" si="4"/>
        <v>3.0000000000000009E-3</v>
      </c>
    </row>
    <row r="20" spans="1:11" x14ac:dyDescent="0.25">
      <c r="A20" s="11">
        <v>31</v>
      </c>
      <c r="B20" s="520" t="s">
        <v>269</v>
      </c>
      <c r="C20" s="164">
        <v>4061</v>
      </c>
      <c r="D20" s="165">
        <f t="shared" si="0"/>
        <v>9.7000000000000003E-2</v>
      </c>
      <c r="E20" s="67">
        <v>7868</v>
      </c>
      <c r="F20" s="398">
        <f t="shared" si="1"/>
        <v>0.17799999999999999</v>
      </c>
      <c r="G20" s="67">
        <v>4463</v>
      </c>
      <c r="H20" s="158">
        <f t="shared" si="2"/>
        <v>0.10199999999999999</v>
      </c>
      <c r="I20" s="67">
        <v>5741</v>
      </c>
      <c r="J20" s="158">
        <f t="shared" si="3"/>
        <v>0.13900000000000001</v>
      </c>
      <c r="K20" s="786">
        <f t="shared" si="4"/>
        <v>3.7000000000000019E-2</v>
      </c>
    </row>
    <row r="21" spans="1:11" x14ac:dyDescent="0.25">
      <c r="A21" s="11">
        <v>32</v>
      </c>
      <c r="B21" s="520" t="s">
        <v>270</v>
      </c>
      <c r="C21" s="67">
        <v>1462</v>
      </c>
      <c r="D21" s="158">
        <f t="shared" si="0"/>
        <v>3.5000000000000003E-2</v>
      </c>
      <c r="E21" s="67">
        <v>1327</v>
      </c>
      <c r="F21" s="398">
        <f t="shared" si="1"/>
        <v>0.03</v>
      </c>
      <c r="G21" s="67">
        <v>1672</v>
      </c>
      <c r="H21" s="158">
        <f t="shared" si="2"/>
        <v>3.7999999999999999E-2</v>
      </c>
      <c r="I21" s="67">
        <v>2162</v>
      </c>
      <c r="J21" s="158">
        <f t="shared" si="3"/>
        <v>5.1999999999999998E-2</v>
      </c>
      <c r="K21" s="786">
        <f t="shared" si="4"/>
        <v>1.3999999999999999E-2</v>
      </c>
    </row>
    <row r="22" spans="1:11" ht="28.2" thickBot="1" x14ac:dyDescent="0.3">
      <c r="A22" s="24">
        <v>39</v>
      </c>
      <c r="B22" s="521" t="s">
        <v>271</v>
      </c>
      <c r="C22" s="67">
        <v>469</v>
      </c>
      <c r="D22" s="158">
        <f t="shared" si="0"/>
        <v>1.0999999999999999E-2</v>
      </c>
      <c r="E22" s="67">
        <v>435</v>
      </c>
      <c r="F22" s="398">
        <f t="shared" si="1"/>
        <v>0.01</v>
      </c>
      <c r="G22" s="67">
        <v>376</v>
      </c>
      <c r="H22" s="158">
        <f t="shared" si="2"/>
        <v>8.9999999999999993E-3</v>
      </c>
      <c r="I22" s="67">
        <v>388</v>
      </c>
      <c r="J22" s="158">
        <f t="shared" si="3"/>
        <v>8.9999999999999993E-3</v>
      </c>
      <c r="K22" s="786">
        <f t="shared" si="4"/>
        <v>0</v>
      </c>
    </row>
    <row r="23" spans="1:11" ht="30" customHeight="1" x14ac:dyDescent="0.25">
      <c r="A23" s="9">
        <v>40</v>
      </c>
      <c r="B23" s="509" t="s">
        <v>272</v>
      </c>
      <c r="C23" s="142">
        <v>626</v>
      </c>
      <c r="D23" s="151">
        <f t="shared" si="0"/>
        <v>1.4999999999999999E-2</v>
      </c>
      <c r="E23" s="142">
        <v>585</v>
      </c>
      <c r="F23" s="397">
        <f t="shared" si="1"/>
        <v>1.2999999999999999E-2</v>
      </c>
      <c r="G23" s="142">
        <v>592</v>
      </c>
      <c r="H23" s="151">
        <f t="shared" si="2"/>
        <v>1.4E-2</v>
      </c>
      <c r="I23" s="142">
        <v>646</v>
      </c>
      <c r="J23" s="151">
        <f t="shared" si="3"/>
        <v>1.6E-2</v>
      </c>
      <c r="K23" s="777">
        <f t="shared" si="4"/>
        <v>2E-3</v>
      </c>
    </row>
    <row r="24" spans="1:11" x14ac:dyDescent="0.25">
      <c r="A24" s="11">
        <v>41</v>
      </c>
      <c r="B24" s="520" t="s">
        <v>273</v>
      </c>
      <c r="C24" s="51">
        <v>729</v>
      </c>
      <c r="D24" s="139">
        <f t="shared" si="0"/>
        <v>1.7000000000000001E-2</v>
      </c>
      <c r="E24" s="51">
        <v>837</v>
      </c>
      <c r="F24" s="400">
        <f t="shared" si="1"/>
        <v>1.9E-2</v>
      </c>
      <c r="G24" s="51">
        <v>729</v>
      </c>
      <c r="H24" s="139">
        <f t="shared" si="2"/>
        <v>1.7000000000000001E-2</v>
      </c>
      <c r="I24" s="51">
        <v>604</v>
      </c>
      <c r="J24" s="139">
        <f t="shared" si="3"/>
        <v>1.4999999999999999E-2</v>
      </c>
      <c r="K24" s="778">
        <f t="shared" si="4"/>
        <v>-2.0000000000000018E-3</v>
      </c>
    </row>
    <row r="25" spans="1:11" x14ac:dyDescent="0.25">
      <c r="A25" s="11">
        <v>42</v>
      </c>
      <c r="B25" s="520" t="s">
        <v>274</v>
      </c>
      <c r="C25" s="51">
        <v>1780</v>
      </c>
      <c r="D25" s="139">
        <f t="shared" si="0"/>
        <v>4.2000000000000003E-2</v>
      </c>
      <c r="E25" s="51">
        <v>1892</v>
      </c>
      <c r="F25" s="400">
        <f t="shared" si="1"/>
        <v>4.2999999999999997E-2</v>
      </c>
      <c r="G25" s="51">
        <v>1742</v>
      </c>
      <c r="H25" s="139">
        <f t="shared" si="2"/>
        <v>0.04</v>
      </c>
      <c r="I25" s="51">
        <v>1423</v>
      </c>
      <c r="J25" s="139">
        <f t="shared" si="3"/>
        <v>3.4000000000000002E-2</v>
      </c>
      <c r="K25" s="778">
        <f t="shared" si="4"/>
        <v>-5.9999999999999984E-3</v>
      </c>
    </row>
    <row r="26" spans="1:11" x14ac:dyDescent="0.25">
      <c r="A26" s="11">
        <v>43</v>
      </c>
      <c r="B26" s="520" t="s">
        <v>275</v>
      </c>
      <c r="C26" s="51">
        <v>570</v>
      </c>
      <c r="D26" s="139">
        <f t="shared" si="0"/>
        <v>1.4E-2</v>
      </c>
      <c r="E26" s="51">
        <v>726</v>
      </c>
      <c r="F26" s="400">
        <f t="shared" si="1"/>
        <v>1.6E-2</v>
      </c>
      <c r="G26" s="51">
        <v>526</v>
      </c>
      <c r="H26" s="139">
        <f t="shared" si="2"/>
        <v>1.2E-2</v>
      </c>
      <c r="I26" s="51">
        <v>397</v>
      </c>
      <c r="J26" s="139">
        <f t="shared" si="3"/>
        <v>0.01</v>
      </c>
      <c r="K26" s="778">
        <f t="shared" si="4"/>
        <v>-2E-3</v>
      </c>
    </row>
    <row r="27" spans="1:11" ht="27.6" x14ac:dyDescent="0.25">
      <c r="A27" s="11">
        <v>44</v>
      </c>
      <c r="B27" s="520" t="s">
        <v>276</v>
      </c>
      <c r="C27" s="51">
        <v>974</v>
      </c>
      <c r="D27" s="139">
        <f t="shared" si="0"/>
        <v>2.3E-2</v>
      </c>
      <c r="E27" s="51">
        <v>970</v>
      </c>
      <c r="F27" s="400">
        <f t="shared" si="1"/>
        <v>2.1999999999999999E-2</v>
      </c>
      <c r="G27" s="51">
        <v>649</v>
      </c>
      <c r="H27" s="139">
        <f t="shared" si="2"/>
        <v>1.4999999999999999E-2</v>
      </c>
      <c r="I27" s="51">
        <v>623</v>
      </c>
      <c r="J27" s="139">
        <f t="shared" si="3"/>
        <v>1.4999999999999999E-2</v>
      </c>
      <c r="K27" s="778">
        <f t="shared" si="4"/>
        <v>0</v>
      </c>
    </row>
    <row r="28" spans="1:11" ht="41.25" customHeight="1" x14ac:dyDescent="0.25">
      <c r="A28" s="11">
        <v>45</v>
      </c>
      <c r="B28" s="520" t="s">
        <v>13</v>
      </c>
      <c r="C28" s="51">
        <v>978</v>
      </c>
      <c r="D28" s="139">
        <f t="shared" si="0"/>
        <v>2.3E-2</v>
      </c>
      <c r="E28" s="51">
        <v>1123</v>
      </c>
      <c r="F28" s="400">
        <f t="shared" si="1"/>
        <v>2.5000000000000001E-2</v>
      </c>
      <c r="G28" s="51">
        <v>1015</v>
      </c>
      <c r="H28" s="139">
        <f t="shared" si="2"/>
        <v>2.3E-2</v>
      </c>
      <c r="I28" s="51">
        <v>976</v>
      </c>
      <c r="J28" s="139">
        <f t="shared" si="3"/>
        <v>2.4E-2</v>
      </c>
      <c r="K28" s="778">
        <f t="shared" si="4"/>
        <v>1.0000000000000009E-3</v>
      </c>
    </row>
    <row r="29" spans="1:11" ht="28.2" thickBot="1" x14ac:dyDescent="0.3">
      <c r="A29" s="16">
        <v>49</v>
      </c>
      <c r="B29" s="522" t="s">
        <v>14</v>
      </c>
      <c r="C29" s="53">
        <v>390</v>
      </c>
      <c r="D29" s="140">
        <f t="shared" si="0"/>
        <v>8.9999999999999993E-3</v>
      </c>
      <c r="E29" s="53">
        <v>362</v>
      </c>
      <c r="F29" s="401">
        <f t="shared" si="1"/>
        <v>8.0000000000000002E-3</v>
      </c>
      <c r="G29" s="53">
        <v>308</v>
      </c>
      <c r="H29" s="140">
        <f t="shared" si="2"/>
        <v>7.0000000000000001E-3</v>
      </c>
      <c r="I29" s="53">
        <v>305</v>
      </c>
      <c r="J29" s="140">
        <f t="shared" si="3"/>
        <v>7.0000000000000001E-3</v>
      </c>
      <c r="K29" s="779">
        <f t="shared" si="4"/>
        <v>0</v>
      </c>
    </row>
    <row r="30" spans="1:11" ht="27.6" x14ac:dyDescent="0.25">
      <c r="A30" s="21">
        <v>50</v>
      </c>
      <c r="B30" s="513" t="s">
        <v>15</v>
      </c>
      <c r="C30" s="47">
        <v>1060</v>
      </c>
      <c r="D30" s="136">
        <f t="shared" si="0"/>
        <v>2.5000000000000001E-2</v>
      </c>
      <c r="E30" s="47">
        <v>1047</v>
      </c>
      <c r="F30" s="402">
        <f t="shared" si="1"/>
        <v>2.4E-2</v>
      </c>
      <c r="G30" s="47">
        <v>792</v>
      </c>
      <c r="H30" s="136">
        <f t="shared" si="2"/>
        <v>1.7999999999999999E-2</v>
      </c>
      <c r="I30" s="47">
        <v>895</v>
      </c>
      <c r="J30" s="136">
        <f t="shared" si="3"/>
        <v>2.1999999999999999E-2</v>
      </c>
      <c r="K30" s="776">
        <f t="shared" si="4"/>
        <v>4.0000000000000001E-3</v>
      </c>
    </row>
    <row r="31" spans="1:11" x14ac:dyDescent="0.25">
      <c r="A31" s="11">
        <v>51</v>
      </c>
      <c r="B31" s="520" t="s">
        <v>16</v>
      </c>
      <c r="C31" s="51">
        <v>1313</v>
      </c>
      <c r="D31" s="139">
        <f t="shared" si="0"/>
        <v>3.1E-2</v>
      </c>
      <c r="E31" s="51">
        <v>1474</v>
      </c>
      <c r="F31" s="400">
        <f t="shared" si="1"/>
        <v>3.3000000000000002E-2</v>
      </c>
      <c r="G31" s="51">
        <v>1522</v>
      </c>
      <c r="H31" s="139">
        <f t="shared" si="2"/>
        <v>3.5000000000000003E-2</v>
      </c>
      <c r="I31" s="51">
        <v>1425</v>
      </c>
      <c r="J31" s="139">
        <f t="shared" si="3"/>
        <v>3.4000000000000002E-2</v>
      </c>
      <c r="K31" s="778">
        <f t="shared" si="4"/>
        <v>-1.0000000000000009E-3</v>
      </c>
    </row>
    <row r="32" spans="1:11" x14ac:dyDescent="0.25">
      <c r="A32" s="11">
        <v>52</v>
      </c>
      <c r="B32" s="520" t="s">
        <v>17</v>
      </c>
      <c r="C32" s="51">
        <v>1276</v>
      </c>
      <c r="D32" s="139">
        <f t="shared" si="0"/>
        <v>0.03</v>
      </c>
      <c r="E32" s="51">
        <v>1469</v>
      </c>
      <c r="F32" s="400">
        <f t="shared" si="1"/>
        <v>3.3000000000000002E-2</v>
      </c>
      <c r="G32" s="51">
        <v>1505</v>
      </c>
      <c r="H32" s="139">
        <f t="shared" si="2"/>
        <v>3.5000000000000003E-2</v>
      </c>
      <c r="I32" s="51">
        <v>1249</v>
      </c>
      <c r="J32" s="139">
        <f t="shared" si="3"/>
        <v>0.03</v>
      </c>
      <c r="K32" s="778">
        <f t="shared" si="4"/>
        <v>-5.0000000000000044E-3</v>
      </c>
    </row>
    <row r="33" spans="1:11" x14ac:dyDescent="0.25">
      <c r="A33" s="11">
        <v>53</v>
      </c>
      <c r="B33" s="520" t="s">
        <v>18</v>
      </c>
      <c r="C33" s="51">
        <v>4678</v>
      </c>
      <c r="D33" s="139">
        <f t="shared" si="0"/>
        <v>0.111</v>
      </c>
      <c r="E33" s="51">
        <v>3017</v>
      </c>
      <c r="F33" s="400">
        <f t="shared" si="1"/>
        <v>6.8000000000000005E-2</v>
      </c>
      <c r="G33" s="51">
        <v>5589</v>
      </c>
      <c r="H33" s="139">
        <f t="shared" si="2"/>
        <v>0.128</v>
      </c>
      <c r="I33" s="51">
        <v>4149</v>
      </c>
      <c r="J33" s="139">
        <f t="shared" si="3"/>
        <v>0.1</v>
      </c>
      <c r="K33" s="778">
        <f t="shared" si="4"/>
        <v>-2.7999999999999997E-2</v>
      </c>
    </row>
    <row r="34" spans="1:11" ht="28.2" thickBot="1" x14ac:dyDescent="0.3">
      <c r="A34" s="24">
        <v>59</v>
      </c>
      <c r="B34" s="521" t="s">
        <v>19</v>
      </c>
      <c r="C34" s="53">
        <v>539</v>
      </c>
      <c r="D34" s="140">
        <f t="shared" si="0"/>
        <v>1.2999999999999999E-2</v>
      </c>
      <c r="E34" s="53">
        <v>538</v>
      </c>
      <c r="F34" s="401">
        <f t="shared" si="1"/>
        <v>1.2E-2</v>
      </c>
      <c r="G34" s="53">
        <v>570</v>
      </c>
      <c r="H34" s="140">
        <f t="shared" si="2"/>
        <v>1.2999999999999999E-2</v>
      </c>
      <c r="I34" s="53">
        <v>480</v>
      </c>
      <c r="J34" s="140">
        <f t="shared" si="3"/>
        <v>1.2E-2</v>
      </c>
      <c r="K34" s="779">
        <f t="shared" si="4"/>
        <v>-9.9999999999999915E-4</v>
      </c>
    </row>
    <row r="35" spans="1:11" x14ac:dyDescent="0.25">
      <c r="A35" s="9">
        <v>60</v>
      </c>
      <c r="B35" s="509" t="s">
        <v>20</v>
      </c>
      <c r="C35" s="45">
        <v>232</v>
      </c>
      <c r="D35" s="144">
        <f t="shared" si="0"/>
        <v>6.0000000000000001E-3</v>
      </c>
      <c r="E35" s="45">
        <v>197</v>
      </c>
      <c r="F35" s="402">
        <f t="shared" si="1"/>
        <v>4.0000000000000001E-3</v>
      </c>
      <c r="G35" s="45">
        <v>222</v>
      </c>
      <c r="H35" s="136">
        <f t="shared" si="2"/>
        <v>5.0000000000000001E-3</v>
      </c>
      <c r="I35" s="45">
        <v>423</v>
      </c>
      <c r="J35" s="136">
        <f t="shared" si="3"/>
        <v>0.01</v>
      </c>
      <c r="K35" s="776">
        <f t="shared" si="4"/>
        <v>5.0000000000000001E-3</v>
      </c>
    </row>
    <row r="36" spans="1:11" x14ac:dyDescent="0.25">
      <c r="A36" s="11">
        <v>61</v>
      </c>
      <c r="B36" s="520" t="s">
        <v>21</v>
      </c>
      <c r="C36" s="51">
        <v>216</v>
      </c>
      <c r="D36" s="139">
        <f t="shared" si="0"/>
        <v>5.0000000000000001E-3</v>
      </c>
      <c r="E36" s="51">
        <v>368</v>
      </c>
      <c r="F36" s="400">
        <f t="shared" si="1"/>
        <v>8.0000000000000002E-3</v>
      </c>
      <c r="G36" s="51">
        <v>273</v>
      </c>
      <c r="H36" s="139">
        <f t="shared" si="2"/>
        <v>6.0000000000000001E-3</v>
      </c>
      <c r="I36" s="51">
        <v>286</v>
      </c>
      <c r="J36" s="139">
        <f t="shared" si="3"/>
        <v>7.0000000000000001E-3</v>
      </c>
      <c r="K36" s="778">
        <f t="shared" si="4"/>
        <v>1E-3</v>
      </c>
    </row>
    <row r="37" spans="1:11" x14ac:dyDescent="0.25">
      <c r="A37" s="11">
        <v>62</v>
      </c>
      <c r="B37" s="520" t="s">
        <v>22</v>
      </c>
      <c r="C37" s="51">
        <v>345</v>
      </c>
      <c r="D37" s="139">
        <f t="shared" si="0"/>
        <v>8.0000000000000002E-3</v>
      </c>
      <c r="E37" s="51">
        <v>384</v>
      </c>
      <c r="F37" s="400">
        <f t="shared" si="1"/>
        <v>8.9999999999999993E-3</v>
      </c>
      <c r="G37" s="51">
        <v>459</v>
      </c>
      <c r="H37" s="139">
        <f t="shared" si="2"/>
        <v>1.0999999999999999E-2</v>
      </c>
      <c r="I37" s="51">
        <v>389</v>
      </c>
      <c r="J37" s="139">
        <f t="shared" si="3"/>
        <v>8.9999999999999993E-3</v>
      </c>
      <c r="K37" s="778">
        <f t="shared" si="4"/>
        <v>-2E-3</v>
      </c>
    </row>
    <row r="38" spans="1:11" x14ac:dyDescent="0.25">
      <c r="A38" s="11">
        <v>63</v>
      </c>
      <c r="B38" s="520" t="s">
        <v>23</v>
      </c>
      <c r="C38" s="51">
        <v>1139</v>
      </c>
      <c r="D38" s="139">
        <f t="shared" si="0"/>
        <v>2.7E-2</v>
      </c>
      <c r="E38" s="51">
        <v>1431</v>
      </c>
      <c r="F38" s="400">
        <f t="shared" si="1"/>
        <v>3.2000000000000001E-2</v>
      </c>
      <c r="G38" s="51">
        <v>1340</v>
      </c>
      <c r="H38" s="139">
        <f t="shared" si="2"/>
        <v>3.1E-2</v>
      </c>
      <c r="I38" s="51">
        <v>1200</v>
      </c>
      <c r="J38" s="139">
        <f t="shared" si="3"/>
        <v>2.9000000000000001E-2</v>
      </c>
      <c r="K38" s="778">
        <f t="shared" si="4"/>
        <v>-1.9999999999999983E-3</v>
      </c>
    </row>
    <row r="39" spans="1:11" x14ac:dyDescent="0.25">
      <c r="A39" s="11">
        <v>64</v>
      </c>
      <c r="B39" s="520" t="s">
        <v>24</v>
      </c>
      <c r="C39" s="51">
        <v>36</v>
      </c>
      <c r="D39" s="139">
        <f t="shared" si="0"/>
        <v>1E-3</v>
      </c>
      <c r="E39" s="51">
        <v>34</v>
      </c>
      <c r="F39" s="400">
        <f t="shared" si="1"/>
        <v>1E-3</v>
      </c>
      <c r="G39" s="51">
        <v>23</v>
      </c>
      <c r="H39" s="139">
        <f t="shared" si="2"/>
        <v>1E-3</v>
      </c>
      <c r="I39" s="51">
        <v>24</v>
      </c>
      <c r="J39" s="139">
        <f t="shared" si="3"/>
        <v>1E-3</v>
      </c>
      <c r="K39" s="778">
        <f t="shared" si="4"/>
        <v>0</v>
      </c>
    </row>
    <row r="40" spans="1:11" ht="28.2" thickBot="1" x14ac:dyDescent="0.3">
      <c r="A40" s="16">
        <v>69</v>
      </c>
      <c r="B40" s="522" t="s">
        <v>25</v>
      </c>
      <c r="C40" s="53">
        <v>136</v>
      </c>
      <c r="D40" s="140">
        <f t="shared" si="0"/>
        <v>3.0000000000000001E-3</v>
      </c>
      <c r="E40" s="53">
        <v>119</v>
      </c>
      <c r="F40" s="401">
        <f t="shared" si="1"/>
        <v>3.0000000000000001E-3</v>
      </c>
      <c r="G40" s="53">
        <v>84</v>
      </c>
      <c r="H40" s="140">
        <f t="shared" si="2"/>
        <v>2E-3</v>
      </c>
      <c r="I40" s="53">
        <v>98</v>
      </c>
      <c r="J40" s="140">
        <f t="shared" si="3"/>
        <v>2E-3</v>
      </c>
      <c r="K40" s="779">
        <f t="shared" si="4"/>
        <v>0</v>
      </c>
    </row>
    <row r="41" spans="1:11" x14ac:dyDescent="0.25">
      <c r="A41" s="21">
        <v>70</v>
      </c>
      <c r="B41" s="513" t="s">
        <v>26</v>
      </c>
      <c r="C41" s="47">
        <v>685</v>
      </c>
      <c r="D41" s="136">
        <f t="shared" si="0"/>
        <v>1.6E-2</v>
      </c>
      <c r="E41" s="47">
        <v>628</v>
      </c>
      <c r="F41" s="402">
        <f t="shared" si="1"/>
        <v>1.4E-2</v>
      </c>
      <c r="G41" s="47">
        <v>761</v>
      </c>
      <c r="H41" s="136">
        <f t="shared" si="2"/>
        <v>1.7000000000000001E-2</v>
      </c>
      <c r="I41" s="47">
        <v>1436</v>
      </c>
      <c r="J41" s="136">
        <f t="shared" si="3"/>
        <v>3.5000000000000003E-2</v>
      </c>
      <c r="K41" s="776">
        <f t="shared" si="4"/>
        <v>1.8000000000000002E-2</v>
      </c>
    </row>
    <row r="42" spans="1:11" x14ac:dyDescent="0.25">
      <c r="A42" s="11">
        <v>71</v>
      </c>
      <c r="B42" s="520" t="s">
        <v>27</v>
      </c>
      <c r="C42" s="51">
        <v>5204</v>
      </c>
      <c r="D42" s="139">
        <f t="shared" si="0"/>
        <v>0.124</v>
      </c>
      <c r="E42" s="51">
        <v>5723</v>
      </c>
      <c r="F42" s="400">
        <f t="shared" si="1"/>
        <v>0.13</v>
      </c>
      <c r="G42" s="51">
        <v>6675</v>
      </c>
      <c r="H42" s="139">
        <f t="shared" si="2"/>
        <v>0.153</v>
      </c>
      <c r="I42" s="51">
        <v>5372</v>
      </c>
      <c r="J42" s="139">
        <f t="shared" si="3"/>
        <v>0.13</v>
      </c>
      <c r="K42" s="778">
        <f t="shared" si="4"/>
        <v>-2.2999999999999993E-2</v>
      </c>
    </row>
    <row r="43" spans="1:11" ht="27.6" x14ac:dyDescent="0.25">
      <c r="A43" s="11">
        <v>72</v>
      </c>
      <c r="B43" s="520" t="s">
        <v>28</v>
      </c>
      <c r="C43" s="51">
        <v>98</v>
      </c>
      <c r="D43" s="139">
        <f t="shared" si="0"/>
        <v>2E-3</v>
      </c>
      <c r="E43" s="51">
        <v>155</v>
      </c>
      <c r="F43" s="400">
        <f t="shared" si="1"/>
        <v>4.0000000000000001E-3</v>
      </c>
      <c r="G43" s="51">
        <v>80</v>
      </c>
      <c r="H43" s="139">
        <f t="shared" si="2"/>
        <v>2E-3</v>
      </c>
      <c r="I43" s="51">
        <v>95</v>
      </c>
      <c r="J43" s="139">
        <f t="shared" si="3"/>
        <v>2E-3</v>
      </c>
      <c r="K43" s="778">
        <f t="shared" si="4"/>
        <v>0</v>
      </c>
    </row>
    <row r="44" spans="1:11" x14ac:dyDescent="0.25">
      <c r="A44" s="11">
        <v>73</v>
      </c>
      <c r="B44" s="520" t="s">
        <v>29</v>
      </c>
      <c r="C44" s="51">
        <v>285</v>
      </c>
      <c r="D44" s="139">
        <f t="shared" si="0"/>
        <v>7.0000000000000001E-3</v>
      </c>
      <c r="E44" s="51">
        <v>713</v>
      </c>
      <c r="F44" s="400">
        <f t="shared" si="1"/>
        <v>1.6E-2</v>
      </c>
      <c r="G44" s="51">
        <v>782</v>
      </c>
      <c r="H44" s="139">
        <f t="shared" si="2"/>
        <v>1.7999999999999999E-2</v>
      </c>
      <c r="I44" s="51">
        <v>616</v>
      </c>
      <c r="J44" s="139">
        <f t="shared" si="3"/>
        <v>1.4999999999999999E-2</v>
      </c>
      <c r="K44" s="778">
        <f t="shared" si="4"/>
        <v>-2.9999999999999992E-3</v>
      </c>
    </row>
    <row r="45" spans="1:11" ht="28.2" thickBot="1" x14ac:dyDescent="0.3">
      <c r="A45" s="24">
        <v>79</v>
      </c>
      <c r="B45" s="521" t="s">
        <v>30</v>
      </c>
      <c r="C45" s="53">
        <v>172</v>
      </c>
      <c r="D45" s="140">
        <f t="shared" si="0"/>
        <v>4.0000000000000001E-3</v>
      </c>
      <c r="E45" s="53">
        <v>225</v>
      </c>
      <c r="F45" s="401">
        <f t="shared" si="1"/>
        <v>5.0000000000000001E-3</v>
      </c>
      <c r="G45" s="53">
        <v>212</v>
      </c>
      <c r="H45" s="140">
        <f t="shared" si="2"/>
        <v>5.0000000000000001E-3</v>
      </c>
      <c r="I45" s="53">
        <v>199</v>
      </c>
      <c r="J45" s="140">
        <f t="shared" si="3"/>
        <v>5.0000000000000001E-3</v>
      </c>
      <c r="K45" s="779">
        <f t="shared" si="4"/>
        <v>0</v>
      </c>
    </row>
    <row r="46" spans="1:11" x14ac:dyDescent="0.25">
      <c r="A46" s="9">
        <v>80</v>
      </c>
      <c r="B46" s="509" t="s">
        <v>31</v>
      </c>
      <c r="C46" s="45">
        <v>323</v>
      </c>
      <c r="D46" s="144">
        <f t="shared" si="0"/>
        <v>8.0000000000000002E-3</v>
      </c>
      <c r="E46" s="45">
        <v>333</v>
      </c>
      <c r="F46" s="402">
        <f t="shared" si="1"/>
        <v>8.0000000000000002E-3</v>
      </c>
      <c r="G46" s="45">
        <v>335</v>
      </c>
      <c r="H46" s="136">
        <f t="shared" si="2"/>
        <v>8.0000000000000002E-3</v>
      </c>
      <c r="I46" s="45">
        <v>332</v>
      </c>
      <c r="J46" s="136">
        <f t="shared" si="3"/>
        <v>8.0000000000000002E-3</v>
      </c>
      <c r="K46" s="776">
        <f t="shared" si="4"/>
        <v>0</v>
      </c>
    </row>
    <row r="47" spans="1:11" x14ac:dyDescent="0.25">
      <c r="A47" s="11">
        <v>81</v>
      </c>
      <c r="B47" s="520" t="s">
        <v>32</v>
      </c>
      <c r="C47" s="51">
        <v>337</v>
      </c>
      <c r="D47" s="139">
        <f t="shared" si="0"/>
        <v>8.0000000000000002E-3</v>
      </c>
      <c r="E47" s="51">
        <v>338</v>
      </c>
      <c r="F47" s="400">
        <f t="shared" si="1"/>
        <v>8.0000000000000002E-3</v>
      </c>
      <c r="G47" s="51">
        <v>360</v>
      </c>
      <c r="H47" s="139">
        <f t="shared" si="2"/>
        <v>8.0000000000000002E-3</v>
      </c>
      <c r="I47" s="51">
        <v>295</v>
      </c>
      <c r="J47" s="139">
        <f t="shared" si="3"/>
        <v>7.0000000000000001E-3</v>
      </c>
      <c r="K47" s="778">
        <f t="shared" si="4"/>
        <v>-1E-3</v>
      </c>
    </row>
    <row r="48" spans="1:11" x14ac:dyDescent="0.25">
      <c r="A48" s="11">
        <v>82</v>
      </c>
      <c r="B48" s="520" t="s">
        <v>33</v>
      </c>
      <c r="C48" s="51">
        <v>388</v>
      </c>
      <c r="D48" s="139">
        <f t="shared" si="0"/>
        <v>8.9999999999999993E-3</v>
      </c>
      <c r="E48" s="51">
        <v>332</v>
      </c>
      <c r="F48" s="400">
        <f t="shared" si="1"/>
        <v>8.0000000000000002E-3</v>
      </c>
      <c r="G48" s="51">
        <v>510</v>
      </c>
      <c r="H48" s="139">
        <f t="shared" si="2"/>
        <v>1.2E-2</v>
      </c>
      <c r="I48" s="51">
        <v>434</v>
      </c>
      <c r="J48" s="139">
        <f t="shared" si="3"/>
        <v>0.01</v>
      </c>
      <c r="K48" s="778">
        <f t="shared" si="4"/>
        <v>-2E-3</v>
      </c>
    </row>
    <row r="49" spans="1:11" x14ac:dyDescent="0.25">
      <c r="A49" s="11">
        <v>83</v>
      </c>
      <c r="B49" s="520" t="s">
        <v>34</v>
      </c>
      <c r="C49" s="51">
        <v>1927</v>
      </c>
      <c r="D49" s="139">
        <f t="shared" si="0"/>
        <v>4.5999999999999999E-2</v>
      </c>
      <c r="E49" s="51">
        <v>2254</v>
      </c>
      <c r="F49" s="400">
        <f t="shared" si="1"/>
        <v>5.0999999999999997E-2</v>
      </c>
      <c r="G49" s="51">
        <v>2121</v>
      </c>
      <c r="H49" s="139">
        <f t="shared" si="2"/>
        <v>4.9000000000000002E-2</v>
      </c>
      <c r="I49" s="51">
        <v>2088</v>
      </c>
      <c r="J49" s="139">
        <f t="shared" si="3"/>
        <v>0.05</v>
      </c>
      <c r="K49" s="778">
        <f t="shared" si="4"/>
        <v>1.0000000000000009E-3</v>
      </c>
    </row>
    <row r="50" spans="1:11" ht="28.2" thickBot="1" x14ac:dyDescent="0.3">
      <c r="A50" s="16">
        <v>89</v>
      </c>
      <c r="B50" s="522" t="s">
        <v>35</v>
      </c>
      <c r="C50" s="53">
        <v>357</v>
      </c>
      <c r="D50" s="140">
        <f t="shared" si="0"/>
        <v>8.0000000000000002E-3</v>
      </c>
      <c r="E50" s="53">
        <v>342</v>
      </c>
      <c r="F50" s="401">
        <f t="shared" si="1"/>
        <v>8.0000000000000002E-3</v>
      </c>
      <c r="G50" s="53">
        <v>337</v>
      </c>
      <c r="H50" s="140">
        <f t="shared" si="2"/>
        <v>8.0000000000000002E-3</v>
      </c>
      <c r="I50" s="53">
        <v>315</v>
      </c>
      <c r="J50" s="140">
        <f t="shared" si="3"/>
        <v>8.0000000000000002E-3</v>
      </c>
      <c r="K50" s="779">
        <f t="shared" si="4"/>
        <v>0</v>
      </c>
    </row>
    <row r="51" spans="1:11" ht="28.2" thickBot="1" x14ac:dyDescent="0.3">
      <c r="A51" s="26">
        <v>99</v>
      </c>
      <c r="B51" s="514" t="s">
        <v>36</v>
      </c>
      <c r="C51" s="148">
        <v>2896</v>
      </c>
      <c r="D51" s="149">
        <f t="shared" si="0"/>
        <v>6.9000000000000006E-2</v>
      </c>
      <c r="E51" s="148">
        <v>2266</v>
      </c>
      <c r="F51" s="402">
        <f t="shared" si="1"/>
        <v>5.0999999999999997E-2</v>
      </c>
      <c r="G51" s="148">
        <v>2364</v>
      </c>
      <c r="H51" s="136">
        <f t="shared" si="2"/>
        <v>5.3999999999999999E-2</v>
      </c>
      <c r="I51" s="148">
        <v>2494</v>
      </c>
      <c r="J51" s="136">
        <f t="shared" si="3"/>
        <v>0.06</v>
      </c>
      <c r="K51" s="776">
        <f t="shared" si="4"/>
        <v>5.9999999999999984E-3</v>
      </c>
    </row>
    <row r="52" spans="1:11" ht="14.4" thickBot="1" x14ac:dyDescent="0.3">
      <c r="A52" s="160"/>
      <c r="B52" s="161" t="s">
        <v>648</v>
      </c>
      <c r="C52" s="104">
        <f>SUM(C4:C51)</f>
        <v>42002</v>
      </c>
      <c r="D52" s="162">
        <f>SUM(D4:D51)</f>
        <v>0.99600000000000022</v>
      </c>
      <c r="E52" s="104">
        <f t="shared" ref="E52:J52" si="5">SUM(E4:E51)</f>
        <v>44191</v>
      </c>
      <c r="F52" s="162">
        <f t="shared" si="5"/>
        <v>0.99900000000000022</v>
      </c>
      <c r="G52" s="104">
        <f t="shared" si="5"/>
        <v>43550</v>
      </c>
      <c r="H52" s="162">
        <f t="shared" si="5"/>
        <v>1.0020000000000002</v>
      </c>
      <c r="I52" s="104">
        <f t="shared" si="5"/>
        <v>41423</v>
      </c>
      <c r="J52" s="162">
        <f t="shared" si="5"/>
        <v>1.0010000000000003</v>
      </c>
      <c r="K52" s="788"/>
    </row>
    <row r="53" spans="1:11" x14ac:dyDescent="0.25">
      <c r="A53" s="1"/>
      <c r="B53" s="1"/>
      <c r="C53" s="145"/>
      <c r="D53" s="1"/>
      <c r="E53" s="145"/>
      <c r="F53" s="1"/>
      <c r="G53"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ignoredErrors>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workbookViewId="0">
      <selection activeCell="A26" sqref="A26:A28"/>
    </sheetView>
  </sheetViews>
  <sheetFormatPr defaultColWidth="9.109375" defaultRowHeight="13.2" x14ac:dyDescent="0.25"/>
  <cols>
    <col min="1" max="1" width="12.5546875" customWidth="1"/>
    <col min="2" max="256" width="11.44140625" customWidth="1"/>
  </cols>
  <sheetData>
    <row r="1" spans="1:13" ht="35.1" customHeight="1" thickBot="1" x14ac:dyDescent="0.3">
      <c r="A1" s="880" t="s">
        <v>886</v>
      </c>
      <c r="B1" s="886"/>
      <c r="C1" s="886"/>
      <c r="D1" s="886"/>
      <c r="E1" s="886"/>
      <c r="F1" s="886"/>
      <c r="G1" s="886"/>
      <c r="H1" s="886"/>
      <c r="I1" s="886"/>
      <c r="J1" s="886"/>
      <c r="K1" s="887"/>
    </row>
    <row r="2" spans="1:13" ht="13.5" customHeight="1" thickBot="1" x14ac:dyDescent="0.3">
      <c r="A2" s="888" t="s">
        <v>40</v>
      </c>
      <c r="B2" s="890" t="s">
        <v>465</v>
      </c>
      <c r="C2" s="891"/>
      <c r="D2" s="891"/>
      <c r="E2" s="891"/>
      <c r="F2" s="891"/>
      <c r="G2" s="891"/>
      <c r="H2" s="891"/>
      <c r="I2" s="892"/>
      <c r="J2" s="893" t="s">
        <v>648</v>
      </c>
      <c r="K2" s="894"/>
    </row>
    <row r="3" spans="1:13" ht="12.75" customHeight="1" x14ac:dyDescent="0.25">
      <c r="A3" s="889"/>
      <c r="B3" s="897" t="s">
        <v>651</v>
      </c>
      <c r="C3" s="898"/>
      <c r="D3" s="897" t="s">
        <v>652</v>
      </c>
      <c r="E3" s="898"/>
      <c r="F3" s="897" t="s">
        <v>653</v>
      </c>
      <c r="G3" s="898"/>
      <c r="H3" s="897" t="s">
        <v>654</v>
      </c>
      <c r="I3" s="898"/>
      <c r="J3" s="895"/>
      <c r="K3" s="896"/>
    </row>
    <row r="4" spans="1:13" ht="13.8" thickBot="1" x14ac:dyDescent="0.3">
      <c r="A4" s="889"/>
      <c r="B4" s="545" t="s">
        <v>530</v>
      </c>
      <c r="C4" s="667" t="s">
        <v>531</v>
      </c>
      <c r="D4" s="545" t="s">
        <v>530</v>
      </c>
      <c r="E4" s="668" t="s">
        <v>531</v>
      </c>
      <c r="F4" s="669" t="s">
        <v>530</v>
      </c>
      <c r="G4" s="667" t="s">
        <v>531</v>
      </c>
      <c r="H4" s="545" t="s">
        <v>530</v>
      </c>
      <c r="I4" s="668" t="s">
        <v>531</v>
      </c>
      <c r="J4" s="545" t="s">
        <v>530</v>
      </c>
      <c r="K4" s="668" t="s">
        <v>531</v>
      </c>
    </row>
    <row r="5" spans="1:13" x14ac:dyDescent="0.25">
      <c r="A5" s="174" t="s">
        <v>41</v>
      </c>
      <c r="B5" s="681">
        <v>24249</v>
      </c>
      <c r="C5" s="682">
        <f>B5/$B$7</f>
        <v>0.8717017758286002</v>
      </c>
      <c r="D5" s="681">
        <v>24513</v>
      </c>
      <c r="E5" s="682">
        <f>D5/$D$7</f>
        <v>0.97735337506479003</v>
      </c>
      <c r="F5" s="681">
        <v>2926</v>
      </c>
      <c r="G5" s="682">
        <f>F5/$F$7</f>
        <v>0.97630964297630962</v>
      </c>
      <c r="H5" s="681">
        <v>23</v>
      </c>
      <c r="I5" s="666">
        <f>H5/$H$7</f>
        <v>0.95833333333333337</v>
      </c>
      <c r="J5" s="664">
        <f>B5+D5+F5+H5</f>
        <v>51711</v>
      </c>
      <c r="K5" s="666">
        <f>J5/$J$7</f>
        <v>0.92473175965665233</v>
      </c>
      <c r="M5" s="670"/>
    </row>
    <row r="6" spans="1:13" ht="13.8" thickBot="1" x14ac:dyDescent="0.3">
      <c r="A6" s="661" t="s">
        <v>42</v>
      </c>
      <c r="B6" s="681">
        <v>3569</v>
      </c>
      <c r="C6" s="683">
        <f>B6/$B$7</f>
        <v>0.1282982241713998</v>
      </c>
      <c r="D6" s="681">
        <v>568</v>
      </c>
      <c r="E6" s="683">
        <f>D6/$D$7</f>
        <v>2.2646624935209921E-2</v>
      </c>
      <c r="F6" s="681">
        <v>71</v>
      </c>
      <c r="G6" s="683">
        <f>F6/$F$7</f>
        <v>2.3690357023690357E-2</v>
      </c>
      <c r="H6" s="681">
        <v>1</v>
      </c>
      <c r="I6" s="665">
        <f>H6/$H$7</f>
        <v>4.1666666666666664E-2</v>
      </c>
      <c r="J6" s="664">
        <f>B6+D6+F6+H6</f>
        <v>4209</v>
      </c>
      <c r="K6" s="665">
        <f>J6/$J$7</f>
        <v>7.5268240343347642E-2</v>
      </c>
      <c r="M6" s="670"/>
    </row>
    <row r="7" spans="1:13" s="177" customFormat="1" ht="13.8" thickBot="1" x14ac:dyDescent="0.3">
      <c r="A7" s="662" t="s">
        <v>648</v>
      </c>
      <c r="B7" s="214">
        <f t="shared" ref="B7:H7" si="0">SUM(B5:B6)</f>
        <v>27818</v>
      </c>
      <c r="C7" s="663">
        <f t="shared" si="0"/>
        <v>1</v>
      </c>
      <c r="D7" s="214">
        <f t="shared" si="0"/>
        <v>25081</v>
      </c>
      <c r="E7" s="663">
        <f t="shared" si="0"/>
        <v>1</v>
      </c>
      <c r="F7" s="214">
        <f t="shared" si="0"/>
        <v>2997</v>
      </c>
      <c r="G7" s="663">
        <f t="shared" si="0"/>
        <v>1</v>
      </c>
      <c r="H7" s="214">
        <f t="shared" si="0"/>
        <v>24</v>
      </c>
      <c r="I7" s="663">
        <f>H7/$H$7</f>
        <v>1</v>
      </c>
      <c r="J7" s="214">
        <f>SUM(J5:J6)</f>
        <v>55920</v>
      </c>
      <c r="K7" s="663">
        <f>SUM(K5:K6)</f>
        <v>1</v>
      </c>
    </row>
    <row r="8" spans="1:13" x14ac:dyDescent="0.25">
      <c r="A8" s="178" t="s">
        <v>649</v>
      </c>
      <c r="B8" s="105"/>
      <c r="C8" s="105"/>
      <c r="D8" s="105"/>
      <c r="E8" s="105"/>
      <c r="F8" s="105"/>
      <c r="G8" s="105"/>
      <c r="H8" s="105"/>
      <c r="I8" s="105"/>
      <c r="J8" s="105"/>
      <c r="K8" s="105"/>
    </row>
    <row r="9" spans="1:13" x14ac:dyDescent="0.25">
      <c r="A9" s="179" t="s">
        <v>650</v>
      </c>
      <c r="B9" s="105"/>
      <c r="C9" s="105"/>
      <c r="D9" s="105"/>
      <c r="E9" s="105"/>
      <c r="F9" s="105"/>
      <c r="G9" s="105"/>
      <c r="H9" s="105"/>
      <c r="I9" s="105"/>
      <c r="J9" s="105"/>
      <c r="K9" s="105"/>
    </row>
    <row r="10" spans="1:13" x14ac:dyDescent="0.25">
      <c r="A10" s="179"/>
      <c r="B10" s="105"/>
      <c r="C10" s="105"/>
      <c r="D10" s="105"/>
      <c r="E10" s="105"/>
      <c r="F10" s="105"/>
      <c r="G10" s="105"/>
      <c r="H10" s="105"/>
      <c r="I10" s="105"/>
      <c r="J10" s="105"/>
      <c r="K10" s="105"/>
    </row>
    <row r="12" spans="1:13" ht="13.8" thickBot="1" x14ac:dyDescent="0.3"/>
    <row r="13" spans="1:13" ht="35.1" customHeight="1" thickBot="1" x14ac:dyDescent="0.3">
      <c r="A13" s="880" t="s">
        <v>889</v>
      </c>
      <c r="B13" s="886"/>
      <c r="C13" s="886"/>
      <c r="D13" s="886"/>
      <c r="E13" s="886"/>
      <c r="F13" s="886"/>
      <c r="G13" s="886"/>
      <c r="H13" s="886"/>
      <c r="I13" s="886"/>
      <c r="J13" s="886"/>
      <c r="K13" s="887"/>
    </row>
    <row r="14" spans="1:13" ht="13.5" customHeight="1" thickBot="1" x14ac:dyDescent="0.3">
      <c r="A14" s="888" t="s">
        <v>40</v>
      </c>
      <c r="B14" s="890" t="s">
        <v>465</v>
      </c>
      <c r="C14" s="891"/>
      <c r="D14" s="891"/>
      <c r="E14" s="891"/>
      <c r="F14" s="891"/>
      <c r="G14" s="891"/>
      <c r="H14" s="891"/>
      <c r="I14" s="892"/>
      <c r="J14" s="893" t="s">
        <v>648</v>
      </c>
      <c r="K14" s="894"/>
    </row>
    <row r="15" spans="1:13" ht="12.75" customHeight="1" x14ac:dyDescent="0.25">
      <c r="A15" s="899"/>
      <c r="B15" s="897" t="s">
        <v>651</v>
      </c>
      <c r="C15" s="898"/>
      <c r="D15" s="897" t="s">
        <v>652</v>
      </c>
      <c r="E15" s="898"/>
      <c r="F15" s="897" t="s">
        <v>653</v>
      </c>
      <c r="G15" s="898"/>
      <c r="H15" s="897" t="s">
        <v>654</v>
      </c>
      <c r="I15" s="898"/>
      <c r="J15" s="895"/>
      <c r="K15" s="896"/>
    </row>
    <row r="16" spans="1:13" ht="13.8" thickBot="1" x14ac:dyDescent="0.3">
      <c r="A16" s="899"/>
      <c r="B16" s="545" t="s">
        <v>530</v>
      </c>
      <c r="C16" s="667" t="s">
        <v>531</v>
      </c>
      <c r="D16" s="545" t="s">
        <v>530</v>
      </c>
      <c r="E16" s="668" t="s">
        <v>531</v>
      </c>
      <c r="F16" s="669" t="s">
        <v>530</v>
      </c>
      <c r="G16" s="667" t="s">
        <v>531</v>
      </c>
      <c r="H16" s="545" t="s">
        <v>530</v>
      </c>
      <c r="I16" s="668" t="s">
        <v>531</v>
      </c>
      <c r="J16" s="545" t="s">
        <v>530</v>
      </c>
      <c r="K16" s="668" t="s">
        <v>531</v>
      </c>
    </row>
    <row r="17" spans="1:14" ht="16.5" customHeight="1" x14ac:dyDescent="0.25">
      <c r="A17" s="174" t="s">
        <v>41</v>
      </c>
      <c r="B17" s="681">
        <v>20118</v>
      </c>
      <c r="C17" s="682">
        <v>0.8976832418469487</v>
      </c>
      <c r="D17" s="681">
        <v>19060</v>
      </c>
      <c r="E17" s="682">
        <v>0.98265593981820076</v>
      </c>
      <c r="F17" s="681">
        <v>2235</v>
      </c>
      <c r="G17" s="682">
        <v>0.97113884555382213</v>
      </c>
      <c r="H17" s="681">
        <v>10</v>
      </c>
      <c r="I17" s="666">
        <v>0.9</v>
      </c>
      <c r="J17" s="664">
        <f>B17+D17+F17+H17</f>
        <v>41423</v>
      </c>
      <c r="K17" s="666">
        <f>J17/$J$19</f>
        <v>0.92225314482912168</v>
      </c>
      <c r="M17" s="670"/>
      <c r="N17" s="671"/>
    </row>
    <row r="18" spans="1:14" ht="16.5" customHeight="1" thickBot="1" x14ac:dyDescent="0.3">
      <c r="A18" s="175" t="s">
        <v>42</v>
      </c>
      <c r="B18" s="684">
        <v>3001</v>
      </c>
      <c r="C18" s="685">
        <v>0.10231675815305134</v>
      </c>
      <c r="D18" s="684">
        <v>426</v>
      </c>
      <c r="E18" s="685">
        <v>1.7344060181799185E-2</v>
      </c>
      <c r="F18" s="684">
        <v>65</v>
      </c>
      <c r="G18" s="685">
        <v>2.8861154446177848E-2</v>
      </c>
      <c r="H18" s="684">
        <v>0</v>
      </c>
      <c r="I18" s="685">
        <v>0.1</v>
      </c>
      <c r="J18" s="684">
        <f>B18+D18+F18+H18</f>
        <v>3492</v>
      </c>
      <c r="K18" s="665">
        <f>J18/$J$19</f>
        <v>7.7746855170878329E-2</v>
      </c>
      <c r="M18" s="670"/>
    </row>
    <row r="19" spans="1:14" ht="13.8" thickBot="1" x14ac:dyDescent="0.3">
      <c r="A19" s="176" t="s">
        <v>648</v>
      </c>
      <c r="B19" s="214">
        <f t="shared" ref="B19:K19" si="1">SUM(B17:B18)</f>
        <v>23119</v>
      </c>
      <c r="C19" s="663">
        <f t="shared" si="1"/>
        <v>1</v>
      </c>
      <c r="D19" s="214">
        <f t="shared" si="1"/>
        <v>19486</v>
      </c>
      <c r="E19" s="663">
        <f t="shared" si="1"/>
        <v>1</v>
      </c>
      <c r="F19" s="214">
        <f t="shared" si="1"/>
        <v>2300</v>
      </c>
      <c r="G19" s="663">
        <f t="shared" si="1"/>
        <v>1</v>
      </c>
      <c r="H19" s="214">
        <f t="shared" si="1"/>
        <v>10</v>
      </c>
      <c r="I19" s="663">
        <f t="shared" si="1"/>
        <v>1</v>
      </c>
      <c r="J19" s="214">
        <f t="shared" si="1"/>
        <v>44915</v>
      </c>
      <c r="K19" s="663">
        <f t="shared" si="1"/>
        <v>1</v>
      </c>
      <c r="M19" s="670"/>
    </row>
    <row r="20" spans="1:14" x14ac:dyDescent="0.25">
      <c r="A20" s="178" t="s">
        <v>649</v>
      </c>
      <c r="B20" s="105"/>
      <c r="C20" s="105"/>
      <c r="D20" s="105"/>
      <c r="E20" s="105"/>
      <c r="F20" s="105"/>
      <c r="G20" s="105"/>
      <c r="H20" s="105"/>
      <c r="I20" s="105"/>
      <c r="J20" s="105"/>
      <c r="K20" s="105"/>
    </row>
    <row r="21" spans="1:14" x14ac:dyDescent="0.25">
      <c r="A21" s="179" t="s">
        <v>650</v>
      </c>
      <c r="B21" s="105"/>
      <c r="C21" s="105"/>
      <c r="D21" s="105"/>
      <c r="E21" s="105"/>
      <c r="F21" s="105"/>
      <c r="G21" s="105"/>
      <c r="H21" s="105"/>
      <c r="I21" s="105"/>
      <c r="J21" s="105"/>
      <c r="K21" s="105"/>
    </row>
    <row r="22" spans="1:14" x14ac:dyDescent="0.25">
      <c r="A22" s="179"/>
      <c r="B22" s="105"/>
      <c r="C22" s="105"/>
      <c r="D22" s="105"/>
      <c r="E22" s="105"/>
      <c r="F22" s="105"/>
      <c r="G22" s="105"/>
      <c r="H22" s="105"/>
      <c r="I22" s="105"/>
      <c r="J22" s="105"/>
      <c r="K22" s="105"/>
    </row>
    <row r="23" spans="1:14" x14ac:dyDescent="0.25">
      <c r="A23" s="179"/>
    </row>
    <row r="24" spans="1:14" ht="13.8" thickBot="1" x14ac:dyDescent="0.3"/>
    <row r="25" spans="1:14" ht="35.1" customHeight="1" thickBot="1" x14ac:dyDescent="0.3">
      <c r="A25" s="880" t="s">
        <v>888</v>
      </c>
      <c r="B25" s="886"/>
      <c r="C25" s="886"/>
      <c r="D25" s="886"/>
      <c r="E25" s="886"/>
      <c r="F25" s="886"/>
      <c r="G25" s="886"/>
      <c r="H25" s="886"/>
      <c r="I25" s="886"/>
      <c r="J25" s="886"/>
      <c r="K25" s="887"/>
    </row>
    <row r="26" spans="1:14" ht="13.5" customHeight="1" thickBot="1" x14ac:dyDescent="0.3">
      <c r="A26" s="888" t="s">
        <v>40</v>
      </c>
      <c r="B26" s="890" t="s">
        <v>465</v>
      </c>
      <c r="C26" s="891"/>
      <c r="D26" s="891"/>
      <c r="E26" s="891"/>
      <c r="F26" s="891"/>
      <c r="G26" s="891"/>
      <c r="H26" s="891"/>
      <c r="I26" s="892"/>
      <c r="J26" s="893" t="s">
        <v>648</v>
      </c>
      <c r="K26" s="894"/>
    </row>
    <row r="27" spans="1:14" ht="12.75" customHeight="1" x14ac:dyDescent="0.25">
      <c r="A27" s="899"/>
      <c r="B27" s="897" t="s">
        <v>651</v>
      </c>
      <c r="C27" s="898"/>
      <c r="D27" s="897" t="s">
        <v>652</v>
      </c>
      <c r="E27" s="898"/>
      <c r="F27" s="897" t="s">
        <v>653</v>
      </c>
      <c r="G27" s="898"/>
      <c r="H27" s="897" t="s">
        <v>654</v>
      </c>
      <c r="I27" s="898"/>
      <c r="J27" s="895"/>
      <c r="K27" s="896"/>
      <c r="M27" s="213"/>
    </row>
    <row r="28" spans="1:14" ht="13.8" thickBot="1" x14ac:dyDescent="0.3">
      <c r="A28" s="899"/>
      <c r="B28" s="545" t="s">
        <v>530</v>
      </c>
      <c r="C28" s="667" t="s">
        <v>531</v>
      </c>
      <c r="D28" s="545" t="s">
        <v>530</v>
      </c>
      <c r="E28" s="668" t="s">
        <v>531</v>
      </c>
      <c r="F28" s="669" t="s">
        <v>530</v>
      </c>
      <c r="G28" s="667" t="s">
        <v>531</v>
      </c>
      <c r="H28" s="545" t="s">
        <v>530</v>
      </c>
      <c r="I28" s="668" t="s">
        <v>531</v>
      </c>
      <c r="J28" s="545" t="s">
        <v>530</v>
      </c>
      <c r="K28" s="668" t="s">
        <v>531</v>
      </c>
      <c r="M28" s="213"/>
    </row>
    <row r="29" spans="1:14" ht="15.75" customHeight="1" x14ac:dyDescent="0.25">
      <c r="A29" s="174" t="s">
        <v>41</v>
      </c>
      <c r="B29" s="684">
        <v>4092</v>
      </c>
      <c r="C29" s="686">
        <v>0.90919857876036325</v>
      </c>
      <c r="D29" s="684">
        <v>5398</v>
      </c>
      <c r="E29" s="686">
        <v>0.97902228881813069</v>
      </c>
      <c r="F29" s="684">
        <v>688</v>
      </c>
      <c r="G29" s="686">
        <v>0.99463087248322146</v>
      </c>
      <c r="H29" s="684">
        <v>13</v>
      </c>
      <c r="I29" s="666">
        <v>1</v>
      </c>
      <c r="J29" s="664">
        <f>B29+D29+F29+H29</f>
        <v>10191</v>
      </c>
      <c r="K29" s="666">
        <f>J29/$J$31</f>
        <v>0.9351257111396587</v>
      </c>
      <c r="M29" s="213"/>
    </row>
    <row r="30" spans="1:14" ht="17.25" customHeight="1" thickBot="1" x14ac:dyDescent="0.3">
      <c r="A30" s="175" t="s">
        <v>42</v>
      </c>
      <c r="B30" s="684">
        <v>562</v>
      </c>
      <c r="C30" s="685">
        <v>9.080142123963679E-2</v>
      </c>
      <c r="D30" s="684">
        <v>138</v>
      </c>
      <c r="E30" s="685">
        <v>2.0977711181869262E-2</v>
      </c>
      <c r="F30" s="684">
        <v>6</v>
      </c>
      <c r="G30" s="685">
        <v>5.3691275167785232E-3</v>
      </c>
      <c r="H30" s="684">
        <v>1</v>
      </c>
      <c r="I30" s="665">
        <v>0</v>
      </c>
      <c r="J30" s="664">
        <f>B30+D30+F30+H30</f>
        <v>707</v>
      </c>
      <c r="K30" s="665">
        <f>J30/$J$31</f>
        <v>6.4874288860341342E-2</v>
      </c>
    </row>
    <row r="31" spans="1:14" ht="13.8" thickBot="1" x14ac:dyDescent="0.3">
      <c r="A31" s="176" t="s">
        <v>648</v>
      </c>
      <c r="B31" s="214">
        <f t="shared" ref="B31:K31" si="2">SUM(B29:B30)</f>
        <v>4654</v>
      </c>
      <c r="C31" s="663">
        <f t="shared" si="2"/>
        <v>1</v>
      </c>
      <c r="D31" s="214">
        <f t="shared" si="2"/>
        <v>5536</v>
      </c>
      <c r="E31" s="663">
        <f t="shared" si="2"/>
        <v>1</v>
      </c>
      <c r="F31" s="214">
        <f t="shared" si="2"/>
        <v>694</v>
      </c>
      <c r="G31" s="663">
        <f t="shared" si="2"/>
        <v>1</v>
      </c>
      <c r="H31" s="214">
        <f t="shared" si="2"/>
        <v>14</v>
      </c>
      <c r="I31" s="663">
        <f t="shared" si="2"/>
        <v>1</v>
      </c>
      <c r="J31" s="214">
        <f t="shared" si="2"/>
        <v>10898</v>
      </c>
      <c r="K31" s="663">
        <f t="shared" si="2"/>
        <v>1</v>
      </c>
    </row>
    <row r="32" spans="1:14" x14ac:dyDescent="0.25">
      <c r="A32" s="178" t="s">
        <v>649</v>
      </c>
      <c r="B32" s="105"/>
      <c r="C32" s="105"/>
      <c r="D32" s="105"/>
      <c r="E32" s="105"/>
      <c r="F32" s="105"/>
      <c r="G32" s="105"/>
      <c r="H32" s="105"/>
      <c r="I32" s="105"/>
      <c r="J32" s="105"/>
      <c r="K32" s="105"/>
    </row>
    <row r="33" spans="1:11" x14ac:dyDescent="0.25">
      <c r="A33" s="179" t="s">
        <v>650</v>
      </c>
      <c r="B33" s="105"/>
      <c r="C33" s="105"/>
      <c r="D33" s="105"/>
      <c r="E33" s="105"/>
      <c r="F33" s="105"/>
      <c r="G33" s="105"/>
      <c r="H33" s="105"/>
      <c r="I33" s="105"/>
      <c r="J33" s="105"/>
      <c r="K33" s="105"/>
    </row>
    <row r="34" spans="1:11" x14ac:dyDescent="0.25">
      <c r="A34" s="179"/>
      <c r="B34" s="105"/>
      <c r="C34" s="105"/>
      <c r="D34" s="105"/>
      <c r="E34" s="105"/>
      <c r="F34" s="105"/>
      <c r="G34" s="105"/>
      <c r="H34" s="105"/>
      <c r="I34" s="105"/>
      <c r="J34" s="105"/>
      <c r="K34" s="105"/>
    </row>
    <row r="35" spans="1:11" x14ac:dyDescent="0.25">
      <c r="A35" s="179"/>
      <c r="B35" s="670"/>
    </row>
    <row r="36" spans="1:11" ht="13.8" thickBot="1" x14ac:dyDescent="0.3">
      <c r="A36" s="179"/>
    </row>
    <row r="37" spans="1:11" ht="58.5" customHeight="1" thickBot="1" x14ac:dyDescent="0.3">
      <c r="A37" s="880" t="s">
        <v>887</v>
      </c>
      <c r="B37" s="879"/>
      <c r="C37" s="879"/>
      <c r="D37" s="879"/>
      <c r="E37" s="879"/>
      <c r="F37" s="879"/>
      <c r="G37" s="881"/>
    </row>
    <row r="38" spans="1:11" ht="20.25" customHeight="1" thickBot="1" x14ac:dyDescent="0.3">
      <c r="A38" s="882" t="s">
        <v>40</v>
      </c>
      <c r="B38" s="878" t="s">
        <v>465</v>
      </c>
      <c r="C38" s="879"/>
      <c r="D38" s="879"/>
      <c r="E38" s="879"/>
      <c r="F38" s="884" t="s">
        <v>648</v>
      </c>
      <c r="G38" s="885"/>
    </row>
    <row r="39" spans="1:11" ht="13.5" customHeight="1" thickBot="1" x14ac:dyDescent="0.3">
      <c r="A39" s="883"/>
      <c r="B39" s="523" t="s">
        <v>651</v>
      </c>
      <c r="C39" s="524" t="s">
        <v>652</v>
      </c>
      <c r="D39" s="524" t="s">
        <v>653</v>
      </c>
      <c r="E39" s="525" t="s">
        <v>654</v>
      </c>
      <c r="F39" s="526" t="s">
        <v>530</v>
      </c>
      <c r="G39" s="527" t="s">
        <v>531</v>
      </c>
      <c r="H39" s="417"/>
      <c r="I39" s="417"/>
      <c r="J39" s="417"/>
      <c r="K39" s="417"/>
    </row>
    <row r="40" spans="1:11" ht="18" customHeight="1" x14ac:dyDescent="0.25">
      <c r="A40" s="528" t="s">
        <v>41</v>
      </c>
      <c r="B40" s="529">
        <v>39</v>
      </c>
      <c r="C40" s="530">
        <v>55</v>
      </c>
      <c r="D40" s="530">
        <v>3</v>
      </c>
      <c r="E40" s="531">
        <v>0</v>
      </c>
      <c r="F40" s="532">
        <f>B40+C40+D40</f>
        <v>97</v>
      </c>
      <c r="G40" s="666">
        <f>F40/$F$42</f>
        <v>0.90654205607476634</v>
      </c>
    </row>
    <row r="41" spans="1:11" ht="20.25" customHeight="1" thickBot="1" x14ac:dyDescent="0.3">
      <c r="A41" s="533" t="s">
        <v>42</v>
      </c>
      <c r="B41" s="534">
        <v>6</v>
      </c>
      <c r="C41" s="535">
        <v>4</v>
      </c>
      <c r="D41" s="535">
        <v>0</v>
      </c>
      <c r="E41" s="536">
        <v>0</v>
      </c>
      <c r="F41" s="687">
        <f>B41+C41+D41</f>
        <v>10</v>
      </c>
      <c r="G41" s="665">
        <f>F41/$F$42</f>
        <v>9.3457943925233641E-2</v>
      </c>
    </row>
    <row r="42" spans="1:11" ht="18" customHeight="1" thickBot="1" x14ac:dyDescent="0.3">
      <c r="A42" s="537" t="s">
        <v>648</v>
      </c>
      <c r="B42" s="538">
        <f>SUM(B40:B41)</f>
        <v>45</v>
      </c>
      <c r="C42" s="538">
        <f t="shared" ref="C42:D42" si="3">SUM(C40:C41)</f>
        <v>59</v>
      </c>
      <c r="D42" s="538">
        <f t="shared" si="3"/>
        <v>3</v>
      </c>
      <c r="E42" s="538">
        <f t="shared" ref="E42" si="4">SUM(E40:E41)</f>
        <v>0</v>
      </c>
      <c r="F42" s="538">
        <f t="shared" ref="F42" si="5">SUM(F40:F41)</f>
        <v>107</v>
      </c>
      <c r="G42" s="663">
        <f>SUM(G40:G41)</f>
        <v>1</v>
      </c>
    </row>
    <row r="43" spans="1:11" x14ac:dyDescent="0.25">
      <c r="A43" s="178" t="s">
        <v>649</v>
      </c>
      <c r="B43" s="105"/>
      <c r="C43" s="105"/>
      <c r="D43" s="105"/>
      <c r="E43" s="105"/>
      <c r="F43" s="105"/>
      <c r="G43" s="105"/>
      <c r="H43" s="105"/>
      <c r="I43" s="105"/>
      <c r="J43" s="105"/>
      <c r="K43" s="105"/>
    </row>
    <row r="44" spans="1:11" ht="15" customHeight="1" x14ac:dyDescent="0.25">
      <c r="A44" s="179" t="s">
        <v>650</v>
      </c>
      <c r="B44" s="105"/>
      <c r="C44" s="105"/>
      <c r="D44" s="105"/>
      <c r="E44" s="105"/>
      <c r="F44" s="105"/>
      <c r="G44" s="105"/>
      <c r="H44" s="105"/>
      <c r="I44" s="105"/>
      <c r="J44" s="105"/>
      <c r="K44" s="105"/>
    </row>
  </sheetData>
  <mergeCells count="28">
    <mergeCell ref="A26:A28"/>
    <mergeCell ref="B26:I26"/>
    <mergeCell ref="J26:K27"/>
    <mergeCell ref="B27:C27"/>
    <mergeCell ref="D27:E27"/>
    <mergeCell ref="F27:G27"/>
    <mergeCell ref="H27:I27"/>
    <mergeCell ref="B15:C15"/>
    <mergeCell ref="D15:E15"/>
    <mergeCell ref="F15:G15"/>
    <mergeCell ref="H15:I15"/>
    <mergeCell ref="A25:K25"/>
    <mergeCell ref="B38:E38"/>
    <mergeCell ref="A37:G37"/>
    <mergeCell ref="A38:A39"/>
    <mergeCell ref="F38:G38"/>
    <mergeCell ref="A1:K1"/>
    <mergeCell ref="A2:A4"/>
    <mergeCell ref="B2:I2"/>
    <mergeCell ref="J2:K3"/>
    <mergeCell ref="B3:C3"/>
    <mergeCell ref="D3:E3"/>
    <mergeCell ref="F3:G3"/>
    <mergeCell ref="H3:I3"/>
    <mergeCell ref="A13:K13"/>
    <mergeCell ref="A14:A16"/>
    <mergeCell ref="B14:I14"/>
    <mergeCell ref="J14:K15"/>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sqref="A1:K1"/>
    </sheetView>
  </sheetViews>
  <sheetFormatPr defaultColWidth="9.109375" defaultRowHeight="13.8" x14ac:dyDescent="0.25"/>
  <cols>
    <col min="1" max="1" width="8.6640625" style="96" customWidth="1"/>
    <col min="2" max="2" width="66" style="96" customWidth="1"/>
    <col min="3" max="3" width="8.5546875" style="163" customWidth="1"/>
    <col min="4" max="4" width="8.5546875" style="96" customWidth="1"/>
    <col min="5" max="5" width="8.5546875" style="163" customWidth="1"/>
    <col min="6" max="6" width="8.5546875" style="96" customWidth="1"/>
    <col min="7" max="7" width="8.5546875" style="163" customWidth="1"/>
    <col min="8" max="8" width="8.5546875" style="96" customWidth="1"/>
    <col min="9" max="9" width="10.109375" style="163" customWidth="1"/>
    <col min="10" max="10" width="8.5546875" style="316" customWidth="1"/>
    <col min="11" max="11" width="8.5546875" style="96" customWidth="1"/>
    <col min="12" max="244" width="11.44140625" style="96" customWidth="1"/>
    <col min="245" max="16384" width="9.109375" style="96"/>
  </cols>
  <sheetData>
    <row r="1" spans="1:11" ht="35.1" customHeight="1" thickBot="1" x14ac:dyDescent="0.3">
      <c r="A1" s="1014" t="s">
        <v>938</v>
      </c>
      <c r="B1" s="922"/>
      <c r="C1" s="921"/>
      <c r="D1" s="921"/>
      <c r="E1" s="921"/>
      <c r="F1" s="921"/>
      <c r="G1" s="921"/>
      <c r="H1" s="921"/>
      <c r="I1" s="921"/>
      <c r="J1" s="921"/>
      <c r="K1" s="914"/>
    </row>
    <row r="2" spans="1:11" ht="15" customHeight="1" thickBot="1" x14ac:dyDescent="0.3">
      <c r="A2" s="918" t="s">
        <v>178</v>
      </c>
      <c r="B2" s="936" t="s">
        <v>253</v>
      </c>
      <c r="C2" s="1014" t="s">
        <v>465</v>
      </c>
      <c r="D2" s="922"/>
      <c r="E2" s="922"/>
      <c r="F2" s="922"/>
      <c r="G2" s="922"/>
      <c r="H2" s="922"/>
      <c r="I2" s="922"/>
      <c r="J2" s="918" t="s">
        <v>648</v>
      </c>
      <c r="K2" s="919"/>
    </row>
    <row r="3" spans="1:11" ht="14.25" customHeight="1" x14ac:dyDescent="0.25">
      <c r="A3" s="1006"/>
      <c r="B3" s="1026"/>
      <c r="C3" s="918" t="s">
        <v>651</v>
      </c>
      <c r="D3" s="919"/>
      <c r="E3" s="1016" t="s">
        <v>652</v>
      </c>
      <c r="F3" s="1017"/>
      <c r="G3" s="918" t="s">
        <v>653</v>
      </c>
      <c r="H3" s="919"/>
      <c r="I3" s="353" t="s">
        <v>654</v>
      </c>
      <c r="J3" s="1015"/>
      <c r="K3" s="1007"/>
    </row>
    <row r="4" spans="1:11" ht="14.4" thickBot="1" x14ac:dyDescent="0.3">
      <c r="A4" s="1012"/>
      <c r="B4" s="1024"/>
      <c r="C4" s="153" t="s">
        <v>530</v>
      </c>
      <c r="D4" s="134" t="s">
        <v>531</v>
      </c>
      <c r="E4" s="152" t="s">
        <v>530</v>
      </c>
      <c r="F4" s="132" t="s">
        <v>531</v>
      </c>
      <c r="G4" s="153" t="s">
        <v>530</v>
      </c>
      <c r="H4" s="134" t="s">
        <v>531</v>
      </c>
      <c r="I4" s="391" t="s">
        <v>530</v>
      </c>
      <c r="J4" s="152" t="s">
        <v>530</v>
      </c>
      <c r="K4" s="134" t="s">
        <v>531</v>
      </c>
    </row>
    <row r="5" spans="1:11" ht="14.4" thickBot="1" x14ac:dyDescent="0.3">
      <c r="A5" s="155" t="s">
        <v>532</v>
      </c>
      <c r="B5" s="518" t="s">
        <v>37</v>
      </c>
      <c r="C5" s="339">
        <v>711</v>
      </c>
      <c r="D5" s="157">
        <f>ROUND(C5/$C$53,3)</f>
        <v>3.5000000000000003E-2</v>
      </c>
      <c r="E5" s="340">
        <v>596</v>
      </c>
      <c r="F5" s="157">
        <f>ROUND(E5/$E$53,3)</f>
        <v>3.1E-2</v>
      </c>
      <c r="G5" s="340">
        <v>77</v>
      </c>
      <c r="H5" s="157">
        <f>ROUND(G5/$G$53,3)</f>
        <v>3.4000000000000002E-2</v>
      </c>
      <c r="I5" s="407">
        <v>1</v>
      </c>
      <c r="J5" s="341">
        <f>C5+E5+G5+I5</f>
        <v>1385</v>
      </c>
      <c r="K5" s="206">
        <f>ROUND(J5/$J$53,3)</f>
        <v>3.3000000000000002E-2</v>
      </c>
    </row>
    <row r="6" spans="1:11" ht="27.6" x14ac:dyDescent="0.25">
      <c r="A6" s="9">
        <v>10</v>
      </c>
      <c r="B6" s="519" t="s">
        <v>254</v>
      </c>
      <c r="C6" s="284">
        <v>19</v>
      </c>
      <c r="D6" s="151">
        <f t="shared" ref="D6:D52" si="0">ROUND(C6/$C$53,3)</f>
        <v>1E-3</v>
      </c>
      <c r="E6" s="285">
        <v>22</v>
      </c>
      <c r="F6" s="151">
        <f t="shared" ref="F6:F52" si="1">ROUND(E6/$E$53,3)</f>
        <v>1E-3</v>
      </c>
      <c r="G6" s="285">
        <v>2</v>
      </c>
      <c r="H6" s="151">
        <f t="shared" ref="H6:H52" si="2">ROUND(G6/$G$53,3)</f>
        <v>1E-3</v>
      </c>
      <c r="I6" s="384"/>
      <c r="J6" s="286">
        <f t="shared" ref="J6:J53" si="3">C6+E6+G6+I6</f>
        <v>43</v>
      </c>
      <c r="K6" s="49">
        <v>8.0367393800229625E-4</v>
      </c>
    </row>
    <row r="7" spans="1:11" x14ac:dyDescent="0.25">
      <c r="A7" s="11">
        <v>11</v>
      </c>
      <c r="B7" s="520" t="s">
        <v>255</v>
      </c>
      <c r="C7" s="306">
        <v>3</v>
      </c>
      <c r="D7" s="158">
        <f t="shared" si="0"/>
        <v>0</v>
      </c>
      <c r="E7" s="309">
        <v>18</v>
      </c>
      <c r="F7" s="158">
        <f t="shared" si="1"/>
        <v>1E-3</v>
      </c>
      <c r="G7" s="309">
        <v>1</v>
      </c>
      <c r="H7" s="158">
        <f t="shared" si="2"/>
        <v>0</v>
      </c>
      <c r="I7" s="393"/>
      <c r="J7" s="313">
        <f t="shared" si="3"/>
        <v>22</v>
      </c>
      <c r="K7" s="68">
        <f t="shared" ref="K7:K52" si="4">ROUND(J7/$J$53,3)</f>
        <v>1E-3</v>
      </c>
    </row>
    <row r="8" spans="1:11" ht="27.6" x14ac:dyDescent="0.25">
      <c r="A8" s="11">
        <v>12</v>
      </c>
      <c r="B8" s="520" t="s">
        <v>256</v>
      </c>
      <c r="C8" s="306">
        <v>15</v>
      </c>
      <c r="D8" s="158">
        <f t="shared" si="0"/>
        <v>1E-3</v>
      </c>
      <c r="E8" s="309">
        <v>22</v>
      </c>
      <c r="F8" s="158">
        <f t="shared" si="1"/>
        <v>1E-3</v>
      </c>
      <c r="G8" s="309">
        <v>3</v>
      </c>
      <c r="H8" s="158">
        <f t="shared" si="2"/>
        <v>1E-3</v>
      </c>
      <c r="I8" s="393"/>
      <c r="J8" s="313">
        <f t="shared" si="3"/>
        <v>40</v>
      </c>
      <c r="K8" s="68">
        <f t="shared" si="4"/>
        <v>1E-3</v>
      </c>
    </row>
    <row r="9" spans="1:11" ht="27.6" x14ac:dyDescent="0.25">
      <c r="A9" s="11">
        <v>13</v>
      </c>
      <c r="B9" s="520" t="s">
        <v>257</v>
      </c>
      <c r="C9" s="306">
        <v>177</v>
      </c>
      <c r="D9" s="158">
        <f t="shared" si="0"/>
        <v>8.9999999999999993E-3</v>
      </c>
      <c r="E9" s="309">
        <v>155</v>
      </c>
      <c r="F9" s="158">
        <f t="shared" si="1"/>
        <v>8.0000000000000002E-3</v>
      </c>
      <c r="G9" s="309">
        <v>5</v>
      </c>
      <c r="H9" s="158">
        <f t="shared" si="2"/>
        <v>2E-3</v>
      </c>
      <c r="I9" s="393">
        <v>1</v>
      </c>
      <c r="J9" s="313">
        <f t="shared" si="3"/>
        <v>338</v>
      </c>
      <c r="K9" s="68">
        <f t="shared" si="4"/>
        <v>8.0000000000000002E-3</v>
      </c>
    </row>
    <row r="10" spans="1:11" x14ac:dyDescent="0.25">
      <c r="A10" s="11">
        <v>14</v>
      </c>
      <c r="B10" s="520" t="s">
        <v>258</v>
      </c>
      <c r="C10" s="306">
        <v>60</v>
      </c>
      <c r="D10" s="158">
        <f t="shared" si="0"/>
        <v>3.0000000000000001E-3</v>
      </c>
      <c r="E10" s="309">
        <v>78</v>
      </c>
      <c r="F10" s="158">
        <f t="shared" si="1"/>
        <v>4.0000000000000001E-3</v>
      </c>
      <c r="G10" s="309">
        <v>6</v>
      </c>
      <c r="H10" s="158">
        <f t="shared" si="2"/>
        <v>3.0000000000000001E-3</v>
      </c>
      <c r="I10" s="393"/>
      <c r="J10" s="313">
        <f t="shared" si="3"/>
        <v>144</v>
      </c>
      <c r="K10" s="68">
        <f t="shared" si="4"/>
        <v>3.0000000000000001E-3</v>
      </c>
    </row>
    <row r="11" spans="1:11" ht="27.6" x14ac:dyDescent="0.25">
      <c r="A11" s="11">
        <v>15</v>
      </c>
      <c r="B11" s="520" t="s">
        <v>259</v>
      </c>
      <c r="C11" s="306">
        <v>163</v>
      </c>
      <c r="D11" s="158">
        <f t="shared" si="0"/>
        <v>8.0000000000000002E-3</v>
      </c>
      <c r="E11" s="309">
        <v>34</v>
      </c>
      <c r="F11" s="158">
        <f t="shared" si="1"/>
        <v>2E-3</v>
      </c>
      <c r="G11" s="309"/>
      <c r="H11" s="158">
        <f t="shared" si="2"/>
        <v>0</v>
      </c>
      <c r="I11" s="393"/>
      <c r="J11" s="313">
        <f t="shared" si="3"/>
        <v>197</v>
      </c>
      <c r="K11" s="68">
        <f t="shared" si="4"/>
        <v>5.0000000000000001E-3</v>
      </c>
    </row>
    <row r="12" spans="1:11" ht="27.6" x14ac:dyDescent="0.25">
      <c r="A12" s="11">
        <v>16</v>
      </c>
      <c r="B12" s="520" t="s">
        <v>260</v>
      </c>
      <c r="C12" s="306">
        <v>570</v>
      </c>
      <c r="D12" s="158">
        <f t="shared" si="0"/>
        <v>2.8000000000000001E-2</v>
      </c>
      <c r="E12" s="309">
        <v>155</v>
      </c>
      <c r="F12" s="158">
        <f t="shared" si="1"/>
        <v>8.0000000000000002E-3</v>
      </c>
      <c r="G12" s="309">
        <v>1</v>
      </c>
      <c r="H12" s="158">
        <f t="shared" si="2"/>
        <v>0</v>
      </c>
      <c r="I12" s="393"/>
      <c r="J12" s="313">
        <f t="shared" si="3"/>
        <v>726</v>
      </c>
      <c r="K12" s="68">
        <f t="shared" si="4"/>
        <v>1.7999999999999999E-2</v>
      </c>
    </row>
    <row r="13" spans="1:11" ht="27.6" x14ac:dyDescent="0.25">
      <c r="A13" s="11">
        <v>17</v>
      </c>
      <c r="B13" s="520" t="s">
        <v>261</v>
      </c>
      <c r="C13" s="306">
        <v>34</v>
      </c>
      <c r="D13" s="158">
        <f t="shared" si="0"/>
        <v>2E-3</v>
      </c>
      <c r="E13" s="309">
        <v>47</v>
      </c>
      <c r="F13" s="158">
        <f t="shared" si="1"/>
        <v>2E-3</v>
      </c>
      <c r="G13" s="309">
        <v>2</v>
      </c>
      <c r="H13" s="158">
        <f t="shared" si="2"/>
        <v>1E-3</v>
      </c>
      <c r="I13" s="393"/>
      <c r="J13" s="313">
        <f t="shared" si="3"/>
        <v>83</v>
      </c>
      <c r="K13" s="68">
        <f t="shared" si="4"/>
        <v>2E-3</v>
      </c>
    </row>
    <row r="14" spans="1:11" ht="28.2" thickBot="1" x14ac:dyDescent="0.3">
      <c r="A14" s="16">
        <v>19</v>
      </c>
      <c r="B14" s="521" t="s">
        <v>262</v>
      </c>
      <c r="C14" s="342">
        <v>174</v>
      </c>
      <c r="D14" s="159">
        <f t="shared" si="0"/>
        <v>8.9999999999999993E-3</v>
      </c>
      <c r="E14" s="343">
        <v>62</v>
      </c>
      <c r="F14" s="159">
        <f t="shared" si="1"/>
        <v>3.0000000000000001E-3</v>
      </c>
      <c r="G14" s="343">
        <v>6</v>
      </c>
      <c r="H14" s="159">
        <f t="shared" si="2"/>
        <v>3.0000000000000001E-3</v>
      </c>
      <c r="I14" s="408"/>
      <c r="J14" s="344">
        <f t="shared" si="3"/>
        <v>242</v>
      </c>
      <c r="K14" s="71">
        <f t="shared" si="4"/>
        <v>6.0000000000000001E-3</v>
      </c>
    </row>
    <row r="15" spans="1:11" x14ac:dyDescent="0.25">
      <c r="A15" s="21">
        <v>20</v>
      </c>
      <c r="B15" s="509" t="s">
        <v>263</v>
      </c>
      <c r="C15" s="290">
        <v>2</v>
      </c>
      <c r="D15" s="207">
        <f t="shared" si="0"/>
        <v>0</v>
      </c>
      <c r="E15" s="291">
        <v>2</v>
      </c>
      <c r="F15" s="207">
        <f t="shared" si="1"/>
        <v>0</v>
      </c>
      <c r="G15" s="291"/>
      <c r="H15" s="207">
        <f t="shared" si="2"/>
        <v>0</v>
      </c>
      <c r="I15" s="387"/>
      <c r="J15" s="292">
        <f t="shared" si="3"/>
        <v>4</v>
      </c>
      <c r="K15" s="208">
        <f t="shared" si="4"/>
        <v>0</v>
      </c>
    </row>
    <row r="16" spans="1:11" x14ac:dyDescent="0.25">
      <c r="A16" s="11">
        <v>21</v>
      </c>
      <c r="B16" s="520" t="s">
        <v>264</v>
      </c>
      <c r="C16" s="306">
        <v>3</v>
      </c>
      <c r="D16" s="158">
        <f t="shared" si="0"/>
        <v>0</v>
      </c>
      <c r="E16" s="309">
        <v>1</v>
      </c>
      <c r="F16" s="158">
        <f t="shared" si="1"/>
        <v>0</v>
      </c>
      <c r="G16" s="309"/>
      <c r="H16" s="158">
        <f t="shared" si="2"/>
        <v>0</v>
      </c>
      <c r="I16" s="393"/>
      <c r="J16" s="313">
        <f t="shared" si="3"/>
        <v>4</v>
      </c>
      <c r="K16" s="68">
        <f t="shared" si="4"/>
        <v>0</v>
      </c>
    </row>
    <row r="17" spans="1:11" x14ac:dyDescent="0.25">
      <c r="A17" s="11">
        <v>22</v>
      </c>
      <c r="B17" s="520" t="s">
        <v>265</v>
      </c>
      <c r="C17" s="306">
        <v>2</v>
      </c>
      <c r="D17" s="158">
        <f t="shared" si="0"/>
        <v>0</v>
      </c>
      <c r="E17" s="309">
        <v>8</v>
      </c>
      <c r="F17" s="158">
        <f t="shared" si="1"/>
        <v>0</v>
      </c>
      <c r="G17" s="309"/>
      <c r="H17" s="158">
        <f t="shared" si="2"/>
        <v>0</v>
      </c>
      <c r="I17" s="393">
        <v>1</v>
      </c>
      <c r="J17" s="313">
        <f t="shared" si="3"/>
        <v>11</v>
      </c>
      <c r="K17" s="68">
        <f t="shared" si="4"/>
        <v>0</v>
      </c>
    </row>
    <row r="18" spans="1:11" ht="27.6" x14ac:dyDescent="0.25">
      <c r="A18" s="11">
        <v>23</v>
      </c>
      <c r="B18" s="520" t="s">
        <v>266</v>
      </c>
      <c r="C18" s="306">
        <v>15</v>
      </c>
      <c r="D18" s="158">
        <f t="shared" si="0"/>
        <v>1E-3</v>
      </c>
      <c r="E18" s="309">
        <v>9</v>
      </c>
      <c r="F18" s="158">
        <f t="shared" si="1"/>
        <v>0</v>
      </c>
      <c r="G18" s="309"/>
      <c r="H18" s="158">
        <f t="shared" si="2"/>
        <v>0</v>
      </c>
      <c r="I18" s="393"/>
      <c r="J18" s="313">
        <f t="shared" si="3"/>
        <v>24</v>
      </c>
      <c r="K18" s="68">
        <f t="shared" si="4"/>
        <v>1E-3</v>
      </c>
    </row>
    <row r="19" spans="1:11" ht="28.2" thickBot="1" x14ac:dyDescent="0.3">
      <c r="A19" s="16">
        <v>29</v>
      </c>
      <c r="B19" s="522" t="s">
        <v>267</v>
      </c>
      <c r="C19" s="307">
        <v>11</v>
      </c>
      <c r="D19" s="193">
        <f t="shared" si="0"/>
        <v>1E-3</v>
      </c>
      <c r="E19" s="310">
        <v>13</v>
      </c>
      <c r="F19" s="193">
        <f t="shared" si="1"/>
        <v>1E-3</v>
      </c>
      <c r="G19" s="310">
        <v>3</v>
      </c>
      <c r="H19" s="193">
        <f t="shared" si="2"/>
        <v>1E-3</v>
      </c>
      <c r="I19" s="394"/>
      <c r="J19" s="314">
        <f t="shared" si="3"/>
        <v>27</v>
      </c>
      <c r="K19" s="209">
        <f t="shared" si="4"/>
        <v>1E-3</v>
      </c>
    </row>
    <row r="20" spans="1:11" ht="27.6" x14ac:dyDescent="0.25">
      <c r="A20" s="21">
        <v>30</v>
      </c>
      <c r="B20" s="513" t="s">
        <v>268</v>
      </c>
      <c r="C20" s="284">
        <v>223</v>
      </c>
      <c r="D20" s="151">
        <f t="shared" si="0"/>
        <v>1.0999999999999999E-2</v>
      </c>
      <c r="E20" s="285">
        <v>274</v>
      </c>
      <c r="F20" s="151">
        <f t="shared" si="1"/>
        <v>1.4E-2</v>
      </c>
      <c r="G20" s="285">
        <v>77</v>
      </c>
      <c r="H20" s="151">
        <f t="shared" si="2"/>
        <v>3.4000000000000002E-2</v>
      </c>
      <c r="I20" s="384"/>
      <c r="J20" s="286">
        <f t="shared" si="3"/>
        <v>574</v>
      </c>
      <c r="K20" s="49">
        <f t="shared" si="4"/>
        <v>1.4E-2</v>
      </c>
    </row>
    <row r="21" spans="1:11" ht="27.6" x14ac:dyDescent="0.25">
      <c r="A21" s="11">
        <v>31</v>
      </c>
      <c r="B21" s="520" t="s">
        <v>269</v>
      </c>
      <c r="C21" s="306">
        <v>2326</v>
      </c>
      <c r="D21" s="158">
        <f t="shared" si="0"/>
        <v>0.11600000000000001</v>
      </c>
      <c r="E21" s="309">
        <v>3083</v>
      </c>
      <c r="F21" s="158">
        <f t="shared" si="1"/>
        <v>0.16200000000000001</v>
      </c>
      <c r="G21" s="309">
        <v>330</v>
      </c>
      <c r="H21" s="158">
        <f t="shared" si="2"/>
        <v>0.14799999999999999</v>
      </c>
      <c r="I21" s="393">
        <v>2</v>
      </c>
      <c r="J21" s="313">
        <f t="shared" si="3"/>
        <v>5741</v>
      </c>
      <c r="K21" s="68">
        <f t="shared" si="4"/>
        <v>0.13900000000000001</v>
      </c>
    </row>
    <row r="22" spans="1:11" x14ac:dyDescent="0.25">
      <c r="A22" s="11">
        <v>32</v>
      </c>
      <c r="B22" s="520" t="s">
        <v>270</v>
      </c>
      <c r="C22" s="306">
        <v>844</v>
      </c>
      <c r="D22" s="158">
        <f t="shared" si="0"/>
        <v>4.2000000000000003E-2</v>
      </c>
      <c r="E22" s="309">
        <v>1230</v>
      </c>
      <c r="F22" s="158">
        <f t="shared" si="1"/>
        <v>6.5000000000000002E-2</v>
      </c>
      <c r="G22" s="309">
        <v>88</v>
      </c>
      <c r="H22" s="158">
        <f t="shared" si="2"/>
        <v>3.9E-2</v>
      </c>
      <c r="I22" s="393"/>
      <c r="J22" s="313">
        <f t="shared" si="3"/>
        <v>2162</v>
      </c>
      <c r="K22" s="68">
        <f t="shared" si="4"/>
        <v>5.1999999999999998E-2</v>
      </c>
    </row>
    <row r="23" spans="1:11" ht="28.2" thickBot="1" x14ac:dyDescent="0.3">
      <c r="A23" s="24">
        <v>39</v>
      </c>
      <c r="B23" s="521" t="s">
        <v>271</v>
      </c>
      <c r="C23" s="342">
        <v>136</v>
      </c>
      <c r="D23" s="159">
        <f t="shared" si="0"/>
        <v>7.0000000000000001E-3</v>
      </c>
      <c r="E23" s="343">
        <v>229</v>
      </c>
      <c r="F23" s="159">
        <f t="shared" si="1"/>
        <v>1.2E-2</v>
      </c>
      <c r="G23" s="343">
        <v>23</v>
      </c>
      <c r="H23" s="159">
        <f t="shared" si="2"/>
        <v>0.01</v>
      </c>
      <c r="I23" s="408"/>
      <c r="J23" s="344">
        <f t="shared" si="3"/>
        <v>388</v>
      </c>
      <c r="K23" s="71">
        <f t="shared" si="4"/>
        <v>8.9999999999999993E-3</v>
      </c>
    </row>
    <row r="24" spans="1:11" x14ac:dyDescent="0.25">
      <c r="A24" s="9">
        <v>40</v>
      </c>
      <c r="B24" s="509" t="s">
        <v>272</v>
      </c>
      <c r="C24" s="290">
        <v>325</v>
      </c>
      <c r="D24" s="207">
        <f t="shared" si="0"/>
        <v>1.6E-2</v>
      </c>
      <c r="E24" s="291">
        <v>286</v>
      </c>
      <c r="F24" s="207">
        <f t="shared" si="1"/>
        <v>1.4999999999999999E-2</v>
      </c>
      <c r="G24" s="291">
        <v>35</v>
      </c>
      <c r="H24" s="207">
        <f t="shared" si="2"/>
        <v>1.6E-2</v>
      </c>
      <c r="I24" s="387"/>
      <c r="J24" s="292">
        <f t="shared" si="3"/>
        <v>646</v>
      </c>
      <c r="K24" s="208">
        <f t="shared" si="4"/>
        <v>1.6E-2</v>
      </c>
    </row>
    <row r="25" spans="1:11" x14ac:dyDescent="0.25">
      <c r="A25" s="11">
        <v>41</v>
      </c>
      <c r="B25" s="520" t="s">
        <v>273</v>
      </c>
      <c r="C25" s="306">
        <v>350</v>
      </c>
      <c r="D25" s="158">
        <f t="shared" si="0"/>
        <v>1.7000000000000001E-2</v>
      </c>
      <c r="E25" s="309">
        <v>242</v>
      </c>
      <c r="F25" s="158">
        <f t="shared" si="1"/>
        <v>1.2999999999999999E-2</v>
      </c>
      <c r="G25" s="309">
        <v>12</v>
      </c>
      <c r="H25" s="158">
        <f t="shared" si="2"/>
        <v>5.0000000000000001E-3</v>
      </c>
      <c r="I25" s="393"/>
      <c r="J25" s="313">
        <f t="shared" si="3"/>
        <v>604</v>
      </c>
      <c r="K25" s="68">
        <f t="shared" si="4"/>
        <v>1.4999999999999999E-2</v>
      </c>
    </row>
    <row r="26" spans="1:11" x14ac:dyDescent="0.25">
      <c r="A26" s="11">
        <v>42</v>
      </c>
      <c r="B26" s="520" t="s">
        <v>274</v>
      </c>
      <c r="C26" s="306">
        <v>688</v>
      </c>
      <c r="D26" s="158">
        <f t="shared" si="0"/>
        <v>3.4000000000000002E-2</v>
      </c>
      <c r="E26" s="309">
        <v>681</v>
      </c>
      <c r="F26" s="158">
        <f t="shared" si="1"/>
        <v>3.5999999999999997E-2</v>
      </c>
      <c r="G26" s="309">
        <v>54</v>
      </c>
      <c r="H26" s="158">
        <f t="shared" si="2"/>
        <v>2.4E-2</v>
      </c>
      <c r="I26" s="393"/>
      <c r="J26" s="313">
        <f t="shared" si="3"/>
        <v>1423</v>
      </c>
      <c r="K26" s="68">
        <f t="shared" si="4"/>
        <v>3.4000000000000002E-2</v>
      </c>
    </row>
    <row r="27" spans="1:11" x14ac:dyDescent="0.25">
      <c r="A27" s="11">
        <v>43</v>
      </c>
      <c r="B27" s="520" t="s">
        <v>275</v>
      </c>
      <c r="C27" s="306">
        <v>224</v>
      </c>
      <c r="D27" s="158">
        <f t="shared" si="0"/>
        <v>1.0999999999999999E-2</v>
      </c>
      <c r="E27" s="309">
        <v>160</v>
      </c>
      <c r="F27" s="158">
        <f t="shared" si="1"/>
        <v>8.0000000000000002E-3</v>
      </c>
      <c r="G27" s="309">
        <v>13</v>
      </c>
      <c r="H27" s="158">
        <f t="shared" si="2"/>
        <v>6.0000000000000001E-3</v>
      </c>
      <c r="I27" s="393"/>
      <c r="J27" s="313">
        <f t="shared" si="3"/>
        <v>397</v>
      </c>
      <c r="K27" s="68">
        <f t="shared" si="4"/>
        <v>0.01</v>
      </c>
    </row>
    <row r="28" spans="1:11" ht="27.6" x14ac:dyDescent="0.25">
      <c r="A28" s="11">
        <v>44</v>
      </c>
      <c r="B28" s="520" t="s">
        <v>276</v>
      </c>
      <c r="C28" s="306">
        <v>324</v>
      </c>
      <c r="D28" s="158">
        <f t="shared" si="0"/>
        <v>1.6E-2</v>
      </c>
      <c r="E28" s="309">
        <v>258</v>
      </c>
      <c r="F28" s="158">
        <f t="shared" si="1"/>
        <v>1.4E-2</v>
      </c>
      <c r="G28" s="309">
        <v>40</v>
      </c>
      <c r="H28" s="158">
        <f t="shared" si="2"/>
        <v>1.7999999999999999E-2</v>
      </c>
      <c r="I28" s="393">
        <v>1</v>
      </c>
      <c r="J28" s="313">
        <f t="shared" si="3"/>
        <v>623</v>
      </c>
      <c r="K28" s="68">
        <f t="shared" si="4"/>
        <v>1.4999999999999999E-2</v>
      </c>
    </row>
    <row r="29" spans="1:11" ht="42" customHeight="1" x14ac:dyDescent="0.25">
      <c r="A29" s="11">
        <v>45</v>
      </c>
      <c r="B29" s="520" t="s">
        <v>13</v>
      </c>
      <c r="C29" s="306">
        <v>537</v>
      </c>
      <c r="D29" s="158">
        <f t="shared" si="0"/>
        <v>2.7E-2</v>
      </c>
      <c r="E29" s="309">
        <v>386</v>
      </c>
      <c r="F29" s="158">
        <f t="shared" si="1"/>
        <v>0.02</v>
      </c>
      <c r="G29" s="309">
        <v>51</v>
      </c>
      <c r="H29" s="158">
        <f t="shared" si="2"/>
        <v>2.3E-2</v>
      </c>
      <c r="I29" s="393">
        <v>2</v>
      </c>
      <c r="J29" s="313">
        <f t="shared" si="3"/>
        <v>976</v>
      </c>
      <c r="K29" s="68">
        <f t="shared" si="4"/>
        <v>2.4E-2</v>
      </c>
    </row>
    <row r="30" spans="1:11" ht="28.2" thickBot="1" x14ac:dyDescent="0.3">
      <c r="A30" s="16">
        <v>49</v>
      </c>
      <c r="B30" s="522" t="s">
        <v>14</v>
      </c>
      <c r="C30" s="307">
        <v>170</v>
      </c>
      <c r="D30" s="193">
        <f t="shared" si="0"/>
        <v>8.0000000000000002E-3</v>
      </c>
      <c r="E30" s="310">
        <v>121</v>
      </c>
      <c r="F30" s="193">
        <f t="shared" si="1"/>
        <v>6.0000000000000001E-3</v>
      </c>
      <c r="G30" s="310">
        <v>14</v>
      </c>
      <c r="H30" s="193">
        <f t="shared" si="2"/>
        <v>6.0000000000000001E-3</v>
      </c>
      <c r="I30" s="394"/>
      <c r="J30" s="314">
        <f t="shared" si="3"/>
        <v>305</v>
      </c>
      <c r="K30" s="209">
        <f t="shared" si="4"/>
        <v>7.0000000000000001E-3</v>
      </c>
    </row>
    <row r="31" spans="1:11" ht="27.6" x14ac:dyDescent="0.25">
      <c r="A31" s="21">
        <v>50</v>
      </c>
      <c r="B31" s="513" t="s">
        <v>15</v>
      </c>
      <c r="C31" s="284">
        <v>575</v>
      </c>
      <c r="D31" s="151">
        <f t="shared" si="0"/>
        <v>2.9000000000000001E-2</v>
      </c>
      <c r="E31" s="285">
        <v>297</v>
      </c>
      <c r="F31" s="151">
        <f t="shared" si="1"/>
        <v>1.6E-2</v>
      </c>
      <c r="G31" s="285">
        <v>23</v>
      </c>
      <c r="H31" s="151">
        <f t="shared" si="2"/>
        <v>0.01</v>
      </c>
      <c r="I31" s="384"/>
      <c r="J31" s="286">
        <f t="shared" si="3"/>
        <v>895</v>
      </c>
      <c r="K31" s="49">
        <f t="shared" si="4"/>
        <v>2.1999999999999999E-2</v>
      </c>
    </row>
    <row r="32" spans="1:11" x14ac:dyDescent="0.25">
      <c r="A32" s="11">
        <v>51</v>
      </c>
      <c r="B32" s="520" t="s">
        <v>16</v>
      </c>
      <c r="C32" s="306">
        <v>798</v>
      </c>
      <c r="D32" s="158">
        <f t="shared" si="0"/>
        <v>0.04</v>
      </c>
      <c r="E32" s="309">
        <v>596</v>
      </c>
      <c r="F32" s="158">
        <f t="shared" si="1"/>
        <v>3.1E-2</v>
      </c>
      <c r="G32" s="309">
        <v>31</v>
      </c>
      <c r="H32" s="158">
        <f t="shared" si="2"/>
        <v>1.4E-2</v>
      </c>
      <c r="I32" s="393"/>
      <c r="J32" s="313">
        <f t="shared" si="3"/>
        <v>1425</v>
      </c>
      <c r="K32" s="68">
        <f t="shared" si="4"/>
        <v>3.4000000000000002E-2</v>
      </c>
    </row>
    <row r="33" spans="1:11" ht="29.25" customHeight="1" x14ac:dyDescent="0.25">
      <c r="A33" s="11">
        <v>52</v>
      </c>
      <c r="B33" s="520" t="s">
        <v>17</v>
      </c>
      <c r="C33" s="306">
        <v>1068</v>
      </c>
      <c r="D33" s="158">
        <f t="shared" si="0"/>
        <v>5.2999999999999999E-2</v>
      </c>
      <c r="E33" s="309">
        <v>173</v>
      </c>
      <c r="F33" s="158">
        <f t="shared" si="1"/>
        <v>8.9999999999999993E-3</v>
      </c>
      <c r="G33" s="309">
        <v>8</v>
      </c>
      <c r="H33" s="158">
        <f t="shared" si="2"/>
        <v>4.0000000000000001E-3</v>
      </c>
      <c r="I33" s="393"/>
      <c r="J33" s="313">
        <f t="shared" si="3"/>
        <v>1249</v>
      </c>
      <c r="K33" s="68">
        <f t="shared" si="4"/>
        <v>0.03</v>
      </c>
    </row>
    <row r="34" spans="1:11" x14ac:dyDescent="0.25">
      <c r="A34" s="11">
        <v>53</v>
      </c>
      <c r="B34" s="520" t="s">
        <v>18</v>
      </c>
      <c r="C34" s="306">
        <v>2023</v>
      </c>
      <c r="D34" s="158">
        <f t="shared" si="0"/>
        <v>0.10100000000000001</v>
      </c>
      <c r="E34" s="309">
        <v>1851</v>
      </c>
      <c r="F34" s="158">
        <f t="shared" si="1"/>
        <v>9.7000000000000003E-2</v>
      </c>
      <c r="G34" s="309">
        <v>275</v>
      </c>
      <c r="H34" s="158">
        <f t="shared" si="2"/>
        <v>0.123</v>
      </c>
      <c r="I34" s="393"/>
      <c r="J34" s="313">
        <f t="shared" si="3"/>
        <v>4149</v>
      </c>
      <c r="K34" s="68">
        <f t="shared" si="4"/>
        <v>0.1</v>
      </c>
    </row>
    <row r="35" spans="1:11" ht="28.2" thickBot="1" x14ac:dyDescent="0.3">
      <c r="A35" s="24">
        <v>59</v>
      </c>
      <c r="B35" s="521" t="s">
        <v>19</v>
      </c>
      <c r="C35" s="342">
        <v>265</v>
      </c>
      <c r="D35" s="159">
        <f t="shared" si="0"/>
        <v>1.2999999999999999E-2</v>
      </c>
      <c r="E35" s="343">
        <v>200</v>
      </c>
      <c r="F35" s="159">
        <f t="shared" si="1"/>
        <v>0.01</v>
      </c>
      <c r="G35" s="343">
        <v>15</v>
      </c>
      <c r="H35" s="159">
        <f t="shared" si="2"/>
        <v>7.0000000000000001E-3</v>
      </c>
      <c r="I35" s="408"/>
      <c r="J35" s="344">
        <f t="shared" si="3"/>
        <v>480</v>
      </c>
      <c r="K35" s="71">
        <f t="shared" si="4"/>
        <v>1.2E-2</v>
      </c>
    </row>
    <row r="36" spans="1:11" x14ac:dyDescent="0.25">
      <c r="A36" s="9">
        <v>60</v>
      </c>
      <c r="B36" s="509" t="s">
        <v>20</v>
      </c>
      <c r="C36" s="290">
        <v>183</v>
      </c>
      <c r="D36" s="207">
        <f t="shared" si="0"/>
        <v>8.9999999999999993E-3</v>
      </c>
      <c r="E36" s="291">
        <v>208</v>
      </c>
      <c r="F36" s="207">
        <f t="shared" si="1"/>
        <v>1.0999999999999999E-2</v>
      </c>
      <c r="G36" s="291">
        <v>32</v>
      </c>
      <c r="H36" s="207">
        <f t="shared" si="2"/>
        <v>1.4E-2</v>
      </c>
      <c r="I36" s="387"/>
      <c r="J36" s="292">
        <f t="shared" si="3"/>
        <v>423</v>
      </c>
      <c r="K36" s="208">
        <f t="shared" si="4"/>
        <v>0.01</v>
      </c>
    </row>
    <row r="37" spans="1:11" x14ac:dyDescent="0.25">
      <c r="A37" s="11">
        <v>61</v>
      </c>
      <c r="B37" s="520" t="s">
        <v>21</v>
      </c>
      <c r="C37" s="306">
        <v>145</v>
      </c>
      <c r="D37" s="158">
        <f t="shared" si="0"/>
        <v>7.0000000000000001E-3</v>
      </c>
      <c r="E37" s="309">
        <v>129</v>
      </c>
      <c r="F37" s="158">
        <f t="shared" si="1"/>
        <v>7.0000000000000001E-3</v>
      </c>
      <c r="G37" s="309">
        <v>12</v>
      </c>
      <c r="H37" s="158">
        <f t="shared" si="2"/>
        <v>5.0000000000000001E-3</v>
      </c>
      <c r="I37" s="393"/>
      <c r="J37" s="313">
        <f t="shared" si="3"/>
        <v>286</v>
      </c>
      <c r="K37" s="68">
        <f t="shared" si="4"/>
        <v>7.0000000000000001E-3</v>
      </c>
    </row>
    <row r="38" spans="1:11" x14ac:dyDescent="0.25">
      <c r="A38" s="11">
        <v>62</v>
      </c>
      <c r="B38" s="520" t="s">
        <v>22</v>
      </c>
      <c r="C38" s="306">
        <v>155</v>
      </c>
      <c r="D38" s="158">
        <f t="shared" si="0"/>
        <v>8.0000000000000002E-3</v>
      </c>
      <c r="E38" s="309">
        <v>212</v>
      </c>
      <c r="F38" s="158">
        <f t="shared" si="1"/>
        <v>1.0999999999999999E-2</v>
      </c>
      <c r="G38" s="309">
        <v>22</v>
      </c>
      <c r="H38" s="158">
        <f t="shared" si="2"/>
        <v>0.01</v>
      </c>
      <c r="I38" s="393"/>
      <c r="J38" s="313">
        <f t="shared" si="3"/>
        <v>389</v>
      </c>
      <c r="K38" s="68">
        <f t="shared" si="4"/>
        <v>8.9999999999999993E-3</v>
      </c>
    </row>
    <row r="39" spans="1:11" x14ac:dyDescent="0.25">
      <c r="A39" s="11">
        <v>63</v>
      </c>
      <c r="B39" s="520" t="s">
        <v>23</v>
      </c>
      <c r="C39" s="306">
        <v>545</v>
      </c>
      <c r="D39" s="158">
        <f t="shared" si="0"/>
        <v>2.7E-2</v>
      </c>
      <c r="E39" s="309">
        <v>599</v>
      </c>
      <c r="F39" s="158">
        <f t="shared" si="1"/>
        <v>3.1E-2</v>
      </c>
      <c r="G39" s="309">
        <v>55</v>
      </c>
      <c r="H39" s="158">
        <f t="shared" si="2"/>
        <v>2.5000000000000001E-2</v>
      </c>
      <c r="I39" s="393">
        <v>1</v>
      </c>
      <c r="J39" s="313">
        <f t="shared" si="3"/>
        <v>1200</v>
      </c>
      <c r="K39" s="68">
        <f t="shared" si="4"/>
        <v>2.9000000000000001E-2</v>
      </c>
    </row>
    <row r="40" spans="1:11" ht="27.6" x14ac:dyDescent="0.25">
      <c r="A40" s="11">
        <v>64</v>
      </c>
      <c r="B40" s="520" t="s">
        <v>24</v>
      </c>
      <c r="C40" s="306">
        <v>10</v>
      </c>
      <c r="D40" s="158">
        <f t="shared" si="0"/>
        <v>0</v>
      </c>
      <c r="E40" s="309">
        <v>6</v>
      </c>
      <c r="F40" s="158">
        <f t="shared" si="1"/>
        <v>0</v>
      </c>
      <c r="G40" s="309">
        <v>8</v>
      </c>
      <c r="H40" s="158">
        <f t="shared" si="2"/>
        <v>4.0000000000000001E-3</v>
      </c>
      <c r="I40" s="393"/>
      <c r="J40" s="313">
        <f t="shared" si="3"/>
        <v>24</v>
      </c>
      <c r="K40" s="68">
        <f t="shared" si="4"/>
        <v>1E-3</v>
      </c>
    </row>
    <row r="41" spans="1:11" ht="28.2" thickBot="1" x14ac:dyDescent="0.3">
      <c r="A41" s="16">
        <v>69</v>
      </c>
      <c r="B41" s="522" t="s">
        <v>25</v>
      </c>
      <c r="C41" s="307">
        <v>41</v>
      </c>
      <c r="D41" s="193">
        <f t="shared" si="0"/>
        <v>2E-3</v>
      </c>
      <c r="E41" s="310">
        <v>55</v>
      </c>
      <c r="F41" s="193">
        <f t="shared" si="1"/>
        <v>3.0000000000000001E-3</v>
      </c>
      <c r="G41" s="310">
        <v>2</v>
      </c>
      <c r="H41" s="193">
        <f t="shared" si="2"/>
        <v>1E-3</v>
      </c>
      <c r="I41" s="394"/>
      <c r="J41" s="314">
        <f t="shared" si="3"/>
        <v>98</v>
      </c>
      <c r="K41" s="209">
        <f t="shared" si="4"/>
        <v>2E-3</v>
      </c>
    </row>
    <row r="42" spans="1:11" ht="27.6" x14ac:dyDescent="0.25">
      <c r="A42" s="21">
        <v>70</v>
      </c>
      <c r="B42" s="513" t="s">
        <v>26</v>
      </c>
      <c r="C42" s="284">
        <v>636</v>
      </c>
      <c r="D42" s="151">
        <f t="shared" si="0"/>
        <v>3.2000000000000001E-2</v>
      </c>
      <c r="E42" s="285">
        <v>647</v>
      </c>
      <c r="F42" s="151">
        <f t="shared" si="1"/>
        <v>3.4000000000000002E-2</v>
      </c>
      <c r="G42" s="285">
        <v>153</v>
      </c>
      <c r="H42" s="151">
        <f t="shared" si="2"/>
        <v>6.8000000000000005E-2</v>
      </c>
      <c r="I42" s="384"/>
      <c r="J42" s="286">
        <f t="shared" si="3"/>
        <v>1436</v>
      </c>
      <c r="K42" s="49">
        <f t="shared" si="4"/>
        <v>3.5000000000000003E-2</v>
      </c>
    </row>
    <row r="43" spans="1:11" x14ac:dyDescent="0.25">
      <c r="A43" s="11">
        <v>71</v>
      </c>
      <c r="B43" s="520" t="s">
        <v>27</v>
      </c>
      <c r="C43" s="306">
        <v>1783</v>
      </c>
      <c r="D43" s="158">
        <f t="shared" si="0"/>
        <v>8.8999999999999996E-2</v>
      </c>
      <c r="E43" s="309">
        <v>3166</v>
      </c>
      <c r="F43" s="158">
        <f t="shared" si="1"/>
        <v>0.16600000000000001</v>
      </c>
      <c r="G43" s="309">
        <v>423</v>
      </c>
      <c r="H43" s="158">
        <f t="shared" si="2"/>
        <v>0.189</v>
      </c>
      <c r="I43" s="393"/>
      <c r="J43" s="313">
        <f t="shared" si="3"/>
        <v>5372</v>
      </c>
      <c r="K43" s="68">
        <f t="shared" si="4"/>
        <v>0.13</v>
      </c>
    </row>
    <row r="44" spans="1:11" ht="27.6" x14ac:dyDescent="0.25">
      <c r="A44" s="11">
        <v>72</v>
      </c>
      <c r="B44" s="520" t="s">
        <v>28</v>
      </c>
      <c r="C44" s="306">
        <v>54</v>
      </c>
      <c r="D44" s="158">
        <f t="shared" si="0"/>
        <v>3.0000000000000001E-3</v>
      </c>
      <c r="E44" s="309">
        <v>33</v>
      </c>
      <c r="F44" s="158">
        <f t="shared" si="1"/>
        <v>2E-3</v>
      </c>
      <c r="G44" s="309">
        <v>8</v>
      </c>
      <c r="H44" s="158">
        <f t="shared" si="2"/>
        <v>4.0000000000000001E-3</v>
      </c>
      <c r="I44" s="393"/>
      <c r="J44" s="313">
        <f t="shared" si="3"/>
        <v>95</v>
      </c>
      <c r="K44" s="68">
        <f t="shared" si="4"/>
        <v>2E-3</v>
      </c>
    </row>
    <row r="45" spans="1:11" x14ac:dyDescent="0.25">
      <c r="A45" s="11">
        <v>73</v>
      </c>
      <c r="B45" s="520" t="s">
        <v>29</v>
      </c>
      <c r="C45" s="306">
        <v>188</v>
      </c>
      <c r="D45" s="158">
        <f t="shared" si="0"/>
        <v>8.9999999999999993E-3</v>
      </c>
      <c r="E45" s="309">
        <v>396</v>
      </c>
      <c r="F45" s="158">
        <f t="shared" si="1"/>
        <v>2.1000000000000001E-2</v>
      </c>
      <c r="G45" s="309">
        <v>32</v>
      </c>
      <c r="H45" s="158">
        <f t="shared" si="2"/>
        <v>1.4E-2</v>
      </c>
      <c r="I45" s="393"/>
      <c r="J45" s="313">
        <f t="shared" si="3"/>
        <v>616</v>
      </c>
      <c r="K45" s="68">
        <f t="shared" si="4"/>
        <v>1.4999999999999999E-2</v>
      </c>
    </row>
    <row r="46" spans="1:11" ht="28.2" thickBot="1" x14ac:dyDescent="0.3">
      <c r="A46" s="24">
        <v>79</v>
      </c>
      <c r="B46" s="521" t="s">
        <v>30</v>
      </c>
      <c r="C46" s="342">
        <v>86</v>
      </c>
      <c r="D46" s="159">
        <f t="shared" si="0"/>
        <v>4.0000000000000001E-3</v>
      </c>
      <c r="E46" s="343">
        <v>92</v>
      </c>
      <c r="F46" s="159">
        <f t="shared" si="1"/>
        <v>5.0000000000000001E-3</v>
      </c>
      <c r="G46" s="343">
        <v>21</v>
      </c>
      <c r="H46" s="159">
        <f t="shared" si="2"/>
        <v>8.9999999999999993E-3</v>
      </c>
      <c r="I46" s="408"/>
      <c r="J46" s="344">
        <f t="shared" si="3"/>
        <v>199</v>
      </c>
      <c r="K46" s="71">
        <f t="shared" si="4"/>
        <v>5.0000000000000001E-3</v>
      </c>
    </row>
    <row r="47" spans="1:11" x14ac:dyDescent="0.25">
      <c r="A47" s="9">
        <v>80</v>
      </c>
      <c r="B47" s="509" t="s">
        <v>31</v>
      </c>
      <c r="C47" s="290">
        <v>228</v>
      </c>
      <c r="D47" s="207">
        <f t="shared" si="0"/>
        <v>1.0999999999999999E-2</v>
      </c>
      <c r="E47" s="291">
        <v>92</v>
      </c>
      <c r="F47" s="207">
        <f t="shared" si="1"/>
        <v>5.0000000000000001E-3</v>
      </c>
      <c r="G47" s="291">
        <v>12</v>
      </c>
      <c r="H47" s="207">
        <f t="shared" si="2"/>
        <v>5.0000000000000001E-3</v>
      </c>
      <c r="I47" s="387"/>
      <c r="J47" s="292">
        <f t="shared" si="3"/>
        <v>332</v>
      </c>
      <c r="K47" s="208">
        <f t="shared" si="4"/>
        <v>8.0000000000000002E-3</v>
      </c>
    </row>
    <row r="48" spans="1:11" x14ac:dyDescent="0.25">
      <c r="A48" s="11">
        <v>81</v>
      </c>
      <c r="B48" s="520" t="s">
        <v>32</v>
      </c>
      <c r="C48" s="306">
        <v>241</v>
      </c>
      <c r="D48" s="158">
        <f t="shared" si="0"/>
        <v>1.2E-2</v>
      </c>
      <c r="E48" s="309">
        <v>49</v>
      </c>
      <c r="F48" s="158">
        <f t="shared" si="1"/>
        <v>3.0000000000000001E-3</v>
      </c>
      <c r="G48" s="309">
        <v>5</v>
      </c>
      <c r="H48" s="158">
        <f t="shared" si="2"/>
        <v>2E-3</v>
      </c>
      <c r="I48" s="393"/>
      <c r="J48" s="313">
        <f t="shared" si="3"/>
        <v>295</v>
      </c>
      <c r="K48" s="68">
        <f t="shared" si="4"/>
        <v>7.0000000000000001E-3</v>
      </c>
    </row>
    <row r="49" spans="1:11" x14ac:dyDescent="0.25">
      <c r="A49" s="11">
        <v>82</v>
      </c>
      <c r="B49" s="520" t="s">
        <v>33</v>
      </c>
      <c r="C49" s="306">
        <v>279</v>
      </c>
      <c r="D49" s="158">
        <f t="shared" si="0"/>
        <v>1.4E-2</v>
      </c>
      <c r="E49" s="309">
        <v>154</v>
      </c>
      <c r="F49" s="158">
        <f t="shared" si="1"/>
        <v>8.0000000000000002E-3</v>
      </c>
      <c r="G49" s="309">
        <v>1</v>
      </c>
      <c r="H49" s="158">
        <f t="shared" si="2"/>
        <v>0</v>
      </c>
      <c r="I49" s="393"/>
      <c r="J49" s="313">
        <f t="shared" si="3"/>
        <v>434</v>
      </c>
      <c r="K49" s="68">
        <f t="shared" si="4"/>
        <v>0.01</v>
      </c>
    </row>
    <row r="50" spans="1:11" x14ac:dyDescent="0.25">
      <c r="A50" s="11">
        <v>83</v>
      </c>
      <c r="B50" s="520" t="s">
        <v>34</v>
      </c>
      <c r="C50" s="306">
        <v>1239</v>
      </c>
      <c r="D50" s="158">
        <f t="shared" si="0"/>
        <v>6.2E-2</v>
      </c>
      <c r="E50" s="309">
        <v>758</v>
      </c>
      <c r="F50" s="158">
        <f t="shared" si="1"/>
        <v>0.04</v>
      </c>
      <c r="G50" s="309">
        <v>91</v>
      </c>
      <c r="H50" s="158">
        <f t="shared" si="2"/>
        <v>4.1000000000000002E-2</v>
      </c>
      <c r="I50" s="393"/>
      <c r="J50" s="313">
        <f t="shared" si="3"/>
        <v>2088</v>
      </c>
      <c r="K50" s="68">
        <f t="shared" si="4"/>
        <v>0.05</v>
      </c>
    </row>
    <row r="51" spans="1:11" ht="28.2" thickBot="1" x14ac:dyDescent="0.3">
      <c r="A51" s="16">
        <v>89</v>
      </c>
      <c r="B51" s="522" t="s">
        <v>35</v>
      </c>
      <c r="C51" s="307">
        <v>207</v>
      </c>
      <c r="D51" s="193">
        <f t="shared" si="0"/>
        <v>0.01</v>
      </c>
      <c r="E51" s="310">
        <v>93</v>
      </c>
      <c r="F51" s="193">
        <f t="shared" si="1"/>
        <v>5.0000000000000001E-3</v>
      </c>
      <c r="G51" s="310">
        <v>15</v>
      </c>
      <c r="H51" s="193">
        <f t="shared" si="2"/>
        <v>7.0000000000000001E-3</v>
      </c>
      <c r="I51" s="394"/>
      <c r="J51" s="314">
        <f t="shared" si="3"/>
        <v>315</v>
      </c>
      <c r="K51" s="209">
        <f t="shared" si="4"/>
        <v>8.0000000000000002E-3</v>
      </c>
    </row>
    <row r="52" spans="1:11" ht="28.2" thickBot="1" x14ac:dyDescent="0.3">
      <c r="A52" s="26">
        <v>99</v>
      </c>
      <c r="B52" s="514" t="s">
        <v>36</v>
      </c>
      <c r="C52" s="299">
        <v>1263</v>
      </c>
      <c r="D52" s="149">
        <f t="shared" si="0"/>
        <v>6.3E-2</v>
      </c>
      <c r="E52" s="300">
        <v>1082</v>
      </c>
      <c r="F52" s="149">
        <f t="shared" si="1"/>
        <v>5.7000000000000002E-2</v>
      </c>
      <c r="G52" s="300">
        <v>148</v>
      </c>
      <c r="H52" s="149">
        <f t="shared" si="2"/>
        <v>6.6000000000000003E-2</v>
      </c>
      <c r="I52" s="389">
        <v>1</v>
      </c>
      <c r="J52" s="301">
        <f t="shared" si="3"/>
        <v>2494</v>
      </c>
      <c r="K52" s="46">
        <f t="shared" si="4"/>
        <v>0.06</v>
      </c>
    </row>
    <row r="53" spans="1:11" ht="14.4" thickBot="1" x14ac:dyDescent="0.3">
      <c r="A53" s="160"/>
      <c r="B53" s="161" t="s">
        <v>648</v>
      </c>
      <c r="C53" s="345">
        <f>SUM(C5:C52)</f>
        <v>20118</v>
      </c>
      <c r="D53" s="317">
        <f>SUM(D5:D52)</f>
        <v>1.0010000000000001</v>
      </c>
      <c r="E53" s="345">
        <f t="shared" ref="E53:K53" si="5">SUM(E5:E52)</f>
        <v>19060</v>
      </c>
      <c r="F53" s="317">
        <f t="shared" si="5"/>
        <v>0.99900000000000033</v>
      </c>
      <c r="G53" s="345">
        <f t="shared" si="5"/>
        <v>2235</v>
      </c>
      <c r="H53" s="317">
        <f t="shared" si="5"/>
        <v>0.99700000000000033</v>
      </c>
      <c r="I53" s="409">
        <f t="shared" si="5"/>
        <v>10</v>
      </c>
      <c r="J53" s="345">
        <f t="shared" si="3"/>
        <v>41423</v>
      </c>
      <c r="K53" s="318">
        <f t="shared" si="5"/>
        <v>1.0008036739380026</v>
      </c>
    </row>
    <row r="54" spans="1:11" x14ac:dyDescent="0.25">
      <c r="A54" s="150" t="s">
        <v>649</v>
      </c>
      <c r="B54" s="576"/>
      <c r="C54" s="577"/>
      <c r="D54" s="576"/>
      <c r="E54" s="145"/>
      <c r="F54" s="1"/>
      <c r="G54" s="145"/>
      <c r="H54" s="1"/>
      <c r="I54" s="145"/>
      <c r="J54" s="315"/>
      <c r="K54" s="1"/>
    </row>
    <row r="55" spans="1:11" x14ac:dyDescent="0.25">
      <c r="A55" s="1" t="s">
        <v>252</v>
      </c>
      <c r="B55" s="576"/>
      <c r="C55" s="577"/>
      <c r="D55" s="576"/>
      <c r="E55" s="145"/>
      <c r="F55" s="1"/>
      <c r="G55" s="145"/>
      <c r="H55" s="1"/>
      <c r="I55" s="145"/>
      <c r="J55" s="315"/>
      <c r="K55" s="1"/>
    </row>
    <row r="56" spans="1:11" x14ac:dyDescent="0.25">
      <c r="A56" s="1"/>
      <c r="B56" s="1"/>
      <c r="C56" s="145"/>
      <c r="D56" s="1"/>
      <c r="E56" s="145"/>
      <c r="F56" s="1"/>
      <c r="G56" s="145"/>
      <c r="H56" s="1"/>
      <c r="I56" s="145"/>
      <c r="J56" s="315"/>
      <c r="K56" s="1"/>
    </row>
    <row r="57" spans="1:11" x14ac:dyDescent="0.25">
      <c r="A57" s="1"/>
      <c r="B57" s="1"/>
      <c r="C57" s="145"/>
      <c r="D57" s="1"/>
      <c r="E57" s="145"/>
      <c r="F57" s="1"/>
      <c r="G57" s="145"/>
      <c r="H57" s="1"/>
      <c r="I57" s="145"/>
      <c r="J57" s="315"/>
      <c r="K57" s="1"/>
    </row>
    <row r="58" spans="1:11" x14ac:dyDescent="0.25">
      <c r="A58" s="1"/>
      <c r="B58" s="1"/>
      <c r="C58" s="145"/>
      <c r="D58" s="1"/>
      <c r="E58" s="145"/>
      <c r="F58" s="1"/>
      <c r="G58" s="145"/>
      <c r="H58" s="1"/>
      <c r="I58" s="145"/>
      <c r="J58" s="315"/>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zoomScaleNormal="100" workbookViewId="0">
      <selection sqref="A1:J1"/>
    </sheetView>
  </sheetViews>
  <sheetFormatPr defaultColWidth="9.109375" defaultRowHeight="13.8" x14ac:dyDescent="0.25"/>
  <cols>
    <col min="1" max="1" width="17.33203125" style="1" customWidth="1"/>
    <col min="2" max="2" width="9.109375" style="1" customWidth="1"/>
    <col min="3" max="3" width="9.6640625" style="1" customWidth="1"/>
    <col min="4" max="9" width="9.109375" style="1" customWidth="1"/>
    <col min="10" max="10" width="13.44140625" style="1" customWidth="1"/>
    <col min="11" max="235" width="11.44140625" style="1" customWidth="1"/>
    <col min="236" max="16384" width="9.109375" style="1"/>
  </cols>
  <sheetData>
    <row r="1" spans="1:10" ht="37.5" customHeight="1" thickBot="1" x14ac:dyDescent="0.3">
      <c r="A1" s="1014" t="s">
        <v>939</v>
      </c>
      <c r="B1" s="922"/>
      <c r="C1" s="922"/>
      <c r="D1" s="922"/>
      <c r="E1" s="922"/>
      <c r="F1" s="922"/>
      <c r="G1" s="922"/>
      <c r="H1" s="923"/>
      <c r="I1" s="923"/>
      <c r="J1" s="1030"/>
    </row>
    <row r="2" spans="1:10" ht="21.75" customHeight="1" x14ac:dyDescent="0.25">
      <c r="A2" s="907" t="s">
        <v>604</v>
      </c>
      <c r="B2" s="918">
        <v>2007</v>
      </c>
      <c r="C2" s="919"/>
      <c r="D2" s="1016">
        <v>2008</v>
      </c>
      <c r="E2" s="1017"/>
      <c r="F2" s="918">
        <v>2009</v>
      </c>
      <c r="G2" s="919"/>
      <c r="H2" s="918">
        <v>2011</v>
      </c>
      <c r="I2" s="919"/>
      <c r="J2" s="907" t="s">
        <v>962</v>
      </c>
    </row>
    <row r="3" spans="1:10" ht="21" customHeight="1" thickBot="1" x14ac:dyDescent="0.3">
      <c r="A3" s="964"/>
      <c r="B3" s="2" t="s">
        <v>530</v>
      </c>
      <c r="C3" s="42" t="s">
        <v>531</v>
      </c>
      <c r="D3" s="97" t="s">
        <v>530</v>
      </c>
      <c r="E3" s="98" t="s">
        <v>531</v>
      </c>
      <c r="F3" s="2" t="s">
        <v>530</v>
      </c>
      <c r="G3" s="42" t="s">
        <v>531</v>
      </c>
      <c r="H3" s="2" t="s">
        <v>530</v>
      </c>
      <c r="I3" s="42" t="s">
        <v>531</v>
      </c>
      <c r="J3" s="908"/>
    </row>
    <row r="4" spans="1:10" x14ac:dyDescent="0.25">
      <c r="A4" s="110" t="s">
        <v>605</v>
      </c>
      <c r="B4" s="106">
        <v>8668</v>
      </c>
      <c r="C4" s="65">
        <f>B4/$B$11</f>
        <v>0.20637112518451503</v>
      </c>
      <c r="D4" s="106">
        <v>8894</v>
      </c>
      <c r="E4" s="65">
        <f>D4/$D$11</f>
        <v>0.20126270054988574</v>
      </c>
      <c r="F4" s="106">
        <v>8993</v>
      </c>
      <c r="G4" s="65">
        <f>ROUND(F4/$F$11,3)</f>
        <v>0.20599999999999999</v>
      </c>
      <c r="H4" s="106">
        <v>8357</v>
      </c>
      <c r="I4" s="65">
        <f>ROUND(H4/$H$11,3)</f>
        <v>0.20200000000000001</v>
      </c>
      <c r="J4" s="782">
        <f>I4-G4</f>
        <v>-3.9999999999999758E-3</v>
      </c>
    </row>
    <row r="5" spans="1:10" x14ac:dyDescent="0.25">
      <c r="A5" s="113" t="s">
        <v>606</v>
      </c>
      <c r="B5" s="81">
        <v>8048</v>
      </c>
      <c r="C5" s="68">
        <f t="shared" ref="C5:C10" si="0">B5/$B$11</f>
        <v>0.19160992333698396</v>
      </c>
      <c r="D5" s="81">
        <v>8821</v>
      </c>
      <c r="E5" s="68">
        <f t="shared" ref="E5:E10" si="1">D5/$D$11</f>
        <v>0.19961078047566247</v>
      </c>
      <c r="F5" s="81">
        <v>8865</v>
      </c>
      <c r="G5" s="68">
        <f t="shared" ref="G5:G10" si="2">ROUND(F5/$F$11,3)</f>
        <v>0.20399999999999999</v>
      </c>
      <c r="H5" s="81">
        <v>8341</v>
      </c>
      <c r="I5" s="68">
        <f t="shared" ref="I5:I10" si="3">ROUND(H5/$H$11,3)</f>
        <v>0.20100000000000001</v>
      </c>
      <c r="J5" s="783">
        <f t="shared" ref="J5:J10" si="4">I5-G5</f>
        <v>-2.9999999999999749E-3</v>
      </c>
    </row>
    <row r="6" spans="1:10" x14ac:dyDescent="0.25">
      <c r="A6" s="113" t="s">
        <v>607</v>
      </c>
      <c r="B6" s="81">
        <v>7236</v>
      </c>
      <c r="C6" s="68">
        <f t="shared" si="0"/>
        <v>0.17227751059473359</v>
      </c>
      <c r="D6" s="81">
        <v>7852</v>
      </c>
      <c r="E6" s="68">
        <f t="shared" si="1"/>
        <v>0.17768323866850716</v>
      </c>
      <c r="F6" s="81">
        <v>7391</v>
      </c>
      <c r="G6" s="68">
        <f t="shared" si="2"/>
        <v>0.17</v>
      </c>
      <c r="H6" s="81">
        <v>7093</v>
      </c>
      <c r="I6" s="68">
        <f t="shared" si="3"/>
        <v>0.17100000000000001</v>
      </c>
      <c r="J6" s="783">
        <f t="shared" si="4"/>
        <v>1.0000000000000009E-3</v>
      </c>
    </row>
    <row r="7" spans="1:10" x14ac:dyDescent="0.25">
      <c r="A7" s="113" t="s">
        <v>608</v>
      </c>
      <c r="B7" s="81">
        <v>7836</v>
      </c>
      <c r="C7" s="68">
        <f t="shared" si="0"/>
        <v>0.18656254464073138</v>
      </c>
      <c r="D7" s="81">
        <v>7952</v>
      </c>
      <c r="E7" s="68">
        <f t="shared" si="1"/>
        <v>0.1799461428797719</v>
      </c>
      <c r="F7" s="81">
        <v>8172</v>
      </c>
      <c r="G7" s="68">
        <f t="shared" si="2"/>
        <v>0.188</v>
      </c>
      <c r="H7" s="81">
        <v>7606</v>
      </c>
      <c r="I7" s="68">
        <f t="shared" si="3"/>
        <v>0.184</v>
      </c>
      <c r="J7" s="783">
        <f t="shared" si="4"/>
        <v>-4.0000000000000036E-3</v>
      </c>
    </row>
    <row r="8" spans="1:10" x14ac:dyDescent="0.25">
      <c r="A8" s="113" t="s">
        <v>609</v>
      </c>
      <c r="B8" s="81">
        <v>6520</v>
      </c>
      <c r="C8" s="68">
        <f t="shared" si="0"/>
        <v>0.15523070329984287</v>
      </c>
      <c r="D8" s="81">
        <v>6705</v>
      </c>
      <c r="E8" s="68">
        <f t="shared" si="1"/>
        <v>0.15172772736530063</v>
      </c>
      <c r="F8" s="81">
        <v>6323</v>
      </c>
      <c r="G8" s="68">
        <f t="shared" si="2"/>
        <v>0.14499999999999999</v>
      </c>
      <c r="H8" s="81">
        <v>6152</v>
      </c>
      <c r="I8" s="68">
        <f t="shared" si="3"/>
        <v>0.14899999999999999</v>
      </c>
      <c r="J8" s="783">
        <f t="shared" si="4"/>
        <v>4.0000000000000036E-3</v>
      </c>
    </row>
    <row r="9" spans="1:10" x14ac:dyDescent="0.25">
      <c r="A9" s="113" t="s">
        <v>610</v>
      </c>
      <c r="B9" s="81">
        <v>1987</v>
      </c>
      <c r="C9" s="68">
        <f t="shared" si="0"/>
        <v>4.7307271082329412E-2</v>
      </c>
      <c r="D9" s="81">
        <v>2070</v>
      </c>
      <c r="E9" s="68">
        <f t="shared" si="1"/>
        <v>4.6842117173180056E-2</v>
      </c>
      <c r="F9" s="81">
        <v>1970</v>
      </c>
      <c r="G9" s="68">
        <f t="shared" si="2"/>
        <v>4.4999999999999998E-2</v>
      </c>
      <c r="H9" s="81">
        <v>1992</v>
      </c>
      <c r="I9" s="68">
        <f t="shared" si="3"/>
        <v>4.8000000000000001E-2</v>
      </c>
      <c r="J9" s="783">
        <f t="shared" si="4"/>
        <v>3.0000000000000027E-3</v>
      </c>
    </row>
    <row r="10" spans="1:10" ht="14.4" thickBot="1" x14ac:dyDescent="0.3">
      <c r="A10" s="113" t="s">
        <v>611</v>
      </c>
      <c r="B10" s="95">
        <v>1707</v>
      </c>
      <c r="C10" s="71">
        <f t="shared" si="0"/>
        <v>4.0640921860863766E-2</v>
      </c>
      <c r="D10" s="95">
        <v>1897</v>
      </c>
      <c r="E10" s="71">
        <f t="shared" si="1"/>
        <v>4.2927292887692065E-2</v>
      </c>
      <c r="F10" s="95">
        <v>1836</v>
      </c>
      <c r="G10" s="71">
        <f t="shared" si="2"/>
        <v>4.2000000000000003E-2</v>
      </c>
      <c r="H10" s="95">
        <v>1882</v>
      </c>
      <c r="I10" s="71">
        <f t="shared" si="3"/>
        <v>4.4999999999999998E-2</v>
      </c>
      <c r="J10" s="784">
        <f t="shared" si="4"/>
        <v>2.9999999999999957E-3</v>
      </c>
    </row>
    <row r="11" spans="1:10" ht="14.4" thickBot="1" x14ac:dyDescent="0.3">
      <c r="A11" s="72" t="s">
        <v>648</v>
      </c>
      <c r="B11" s="104">
        <f>SUM(B4:B10)</f>
        <v>42002</v>
      </c>
      <c r="C11" s="74">
        <f>SUM(C4:C10)</f>
        <v>1</v>
      </c>
      <c r="D11" s="104">
        <f t="shared" ref="D11:I11" si="5">SUM(D4:D10)</f>
        <v>44191</v>
      </c>
      <c r="E11" s="74">
        <f t="shared" si="5"/>
        <v>1</v>
      </c>
      <c r="F11" s="104">
        <f t="shared" si="5"/>
        <v>43550</v>
      </c>
      <c r="G11" s="74">
        <f t="shared" si="5"/>
        <v>1</v>
      </c>
      <c r="H11" s="104">
        <f t="shared" si="5"/>
        <v>41423</v>
      </c>
      <c r="I11" s="74">
        <f t="shared" si="5"/>
        <v>1</v>
      </c>
      <c r="J11" s="126"/>
    </row>
    <row r="14" spans="1:10" ht="14.4" thickBot="1" x14ac:dyDescent="0.3"/>
    <row r="15" spans="1:10" ht="35.1" customHeight="1" thickBot="1" x14ac:dyDescent="0.3">
      <c r="A15" s="948" t="s">
        <v>940</v>
      </c>
      <c r="B15" s="970"/>
      <c r="C15" s="970"/>
      <c r="D15" s="970"/>
      <c r="E15" s="970"/>
      <c r="F15" s="970"/>
      <c r="G15" s="970"/>
      <c r="H15" s="970"/>
      <c r="I15" s="970"/>
      <c r="J15" s="971"/>
    </row>
    <row r="16" spans="1:10" ht="16.5" customHeight="1" thickBot="1" x14ac:dyDescent="0.3">
      <c r="A16" s="907" t="s">
        <v>604</v>
      </c>
      <c r="B16" s="948" t="s">
        <v>465</v>
      </c>
      <c r="C16" s="970"/>
      <c r="D16" s="970"/>
      <c r="E16" s="970"/>
      <c r="F16" s="970"/>
      <c r="G16" s="970"/>
      <c r="H16" s="971"/>
      <c r="I16" s="893" t="s">
        <v>648</v>
      </c>
      <c r="J16" s="967"/>
    </row>
    <row r="17" spans="1:11" ht="14.25" customHeight="1" x14ac:dyDescent="0.25">
      <c r="A17" s="1028"/>
      <c r="B17" s="897" t="s">
        <v>651</v>
      </c>
      <c r="C17" s="1027"/>
      <c r="D17" s="897" t="s">
        <v>652</v>
      </c>
      <c r="E17" s="1027"/>
      <c r="F17" s="897" t="s">
        <v>653</v>
      </c>
      <c r="G17" s="1027"/>
      <c r="H17" s="362" t="s">
        <v>654</v>
      </c>
      <c r="I17" s="968"/>
      <c r="J17" s="969"/>
    </row>
    <row r="18" spans="1:11" ht="14.4" thickBot="1" x14ac:dyDescent="0.3">
      <c r="A18" s="1029"/>
      <c r="B18" s="172" t="s">
        <v>530</v>
      </c>
      <c r="C18" s="171" t="s">
        <v>531</v>
      </c>
      <c r="D18" s="172" t="s">
        <v>530</v>
      </c>
      <c r="E18" s="173" t="s">
        <v>531</v>
      </c>
      <c r="F18" s="170" t="s">
        <v>530</v>
      </c>
      <c r="G18" s="171" t="s">
        <v>531</v>
      </c>
      <c r="H18" s="363" t="s">
        <v>530</v>
      </c>
      <c r="I18" s="172" t="s">
        <v>530</v>
      </c>
      <c r="J18" s="173" t="s">
        <v>531</v>
      </c>
    </row>
    <row r="19" spans="1:11" x14ac:dyDescent="0.25">
      <c r="A19" s="110" t="s">
        <v>605</v>
      </c>
      <c r="B19" s="106">
        <v>3700</v>
      </c>
      <c r="C19" s="65">
        <f>B19/$B$26</f>
        <v>0.18391490207774133</v>
      </c>
      <c r="D19" s="106">
        <v>4179</v>
      </c>
      <c r="E19" s="65">
        <f>D19/$D$26</f>
        <v>0.21925498426023085</v>
      </c>
      <c r="F19" s="106">
        <v>475</v>
      </c>
      <c r="G19" s="65">
        <f>F19/$F$26</f>
        <v>0.21252796420581654</v>
      </c>
      <c r="H19" s="364">
        <v>3</v>
      </c>
      <c r="I19" s="106">
        <f>B19+D19+F19+H19</f>
        <v>8357</v>
      </c>
      <c r="J19" s="65">
        <f>I19/$I$26</f>
        <v>0.20174782125872101</v>
      </c>
    </row>
    <row r="20" spans="1:11" x14ac:dyDescent="0.25">
      <c r="A20" s="113" t="s">
        <v>606</v>
      </c>
      <c r="B20" s="81">
        <v>3925</v>
      </c>
      <c r="C20" s="68">
        <f t="shared" ref="C20:C25" si="6">B20/$B$26</f>
        <v>0.19509891639327964</v>
      </c>
      <c r="D20" s="81">
        <v>3975</v>
      </c>
      <c r="E20" s="68">
        <f t="shared" ref="E20:E25" si="7">D20/$D$26</f>
        <v>0.20855194123819518</v>
      </c>
      <c r="F20" s="81">
        <v>439</v>
      </c>
      <c r="G20" s="68">
        <f t="shared" ref="G20:G25" si="8">F20/$F$26</f>
        <v>0.19642058165548099</v>
      </c>
      <c r="H20" s="359">
        <v>2</v>
      </c>
      <c r="I20" s="81">
        <f t="shared" ref="I20:I25" si="9">B20+D20+F20+H20</f>
        <v>8341</v>
      </c>
      <c r="J20" s="68">
        <f t="shared" ref="J20:J25" si="10">I20/$I$26</f>
        <v>0.20136156241701469</v>
      </c>
    </row>
    <row r="21" spans="1:11" x14ac:dyDescent="0.25">
      <c r="A21" s="113" t="s">
        <v>607</v>
      </c>
      <c r="B21" s="81">
        <v>3328</v>
      </c>
      <c r="C21" s="68">
        <f t="shared" si="6"/>
        <v>0.16542399840938463</v>
      </c>
      <c r="D21" s="81">
        <v>3383</v>
      </c>
      <c r="E21" s="68">
        <f t="shared" si="7"/>
        <v>0.17749213011542497</v>
      </c>
      <c r="F21" s="81">
        <v>381</v>
      </c>
      <c r="G21" s="68">
        <f t="shared" si="8"/>
        <v>0.17046979865771811</v>
      </c>
      <c r="H21" s="359">
        <v>1</v>
      </c>
      <c r="I21" s="81">
        <f t="shared" si="9"/>
        <v>7093</v>
      </c>
      <c r="J21" s="68">
        <f t="shared" si="10"/>
        <v>0.17123337276392342</v>
      </c>
    </row>
    <row r="22" spans="1:11" x14ac:dyDescent="0.25">
      <c r="A22" s="113" t="s">
        <v>608</v>
      </c>
      <c r="B22" s="81">
        <v>3746</v>
      </c>
      <c r="C22" s="68">
        <f t="shared" si="6"/>
        <v>0.18620141167114027</v>
      </c>
      <c r="D22" s="81">
        <v>3485</v>
      </c>
      <c r="E22" s="68">
        <f t="shared" si="7"/>
        <v>0.18284365162644281</v>
      </c>
      <c r="F22" s="81">
        <v>374</v>
      </c>
      <c r="G22" s="68">
        <f t="shared" si="8"/>
        <v>0.16733780760626399</v>
      </c>
      <c r="H22" s="359">
        <v>1</v>
      </c>
      <c r="I22" s="81">
        <f t="shared" si="9"/>
        <v>7606</v>
      </c>
      <c r="J22" s="68">
        <f t="shared" si="10"/>
        <v>0.18361779687613161</v>
      </c>
    </row>
    <row r="23" spans="1:11" x14ac:dyDescent="0.25">
      <c r="A23" s="113" t="s">
        <v>609</v>
      </c>
      <c r="B23" s="81">
        <v>3216</v>
      </c>
      <c r="C23" s="68">
        <f t="shared" si="6"/>
        <v>0.15985684461676111</v>
      </c>
      <c r="D23" s="81">
        <v>2594</v>
      </c>
      <c r="E23" s="68">
        <f t="shared" si="7"/>
        <v>0.13609653725078699</v>
      </c>
      <c r="F23" s="81">
        <v>341</v>
      </c>
      <c r="G23" s="68">
        <f t="shared" si="8"/>
        <v>0.15257270693512304</v>
      </c>
      <c r="H23" s="359">
        <v>1</v>
      </c>
      <c r="I23" s="81">
        <f t="shared" si="9"/>
        <v>6152</v>
      </c>
      <c r="J23" s="68">
        <f t="shared" si="10"/>
        <v>0.14851652463607173</v>
      </c>
    </row>
    <row r="24" spans="1:11" x14ac:dyDescent="0.25">
      <c r="A24" s="113" t="s">
        <v>610</v>
      </c>
      <c r="B24" s="81">
        <v>1144</v>
      </c>
      <c r="C24" s="68">
        <f t="shared" si="6"/>
        <v>5.686449945322597E-2</v>
      </c>
      <c r="D24" s="81">
        <v>725</v>
      </c>
      <c r="E24" s="68">
        <f t="shared" si="7"/>
        <v>3.8037775445960126E-2</v>
      </c>
      <c r="F24" s="81">
        <v>122</v>
      </c>
      <c r="G24" s="68">
        <f t="shared" si="8"/>
        <v>5.458612975391499E-2</v>
      </c>
      <c r="H24" s="359">
        <v>1</v>
      </c>
      <c r="I24" s="81">
        <f t="shared" si="9"/>
        <v>1992</v>
      </c>
      <c r="J24" s="68">
        <f t="shared" si="10"/>
        <v>4.8089225792434152E-2</v>
      </c>
    </row>
    <row r="25" spans="1:11" ht="14.4" thickBot="1" x14ac:dyDescent="0.3">
      <c r="A25" s="113" t="s">
        <v>611</v>
      </c>
      <c r="B25" s="82">
        <v>1059</v>
      </c>
      <c r="C25" s="209">
        <f t="shared" si="6"/>
        <v>5.2639427378467045E-2</v>
      </c>
      <c r="D25" s="82">
        <v>719</v>
      </c>
      <c r="E25" s="209">
        <f t="shared" si="7"/>
        <v>3.7722980062959079E-2</v>
      </c>
      <c r="F25" s="82">
        <v>103</v>
      </c>
      <c r="G25" s="209">
        <f t="shared" si="8"/>
        <v>4.6085011185682326E-2</v>
      </c>
      <c r="H25" s="365">
        <v>1</v>
      </c>
      <c r="I25" s="82">
        <f t="shared" si="9"/>
        <v>1882</v>
      </c>
      <c r="J25" s="71">
        <f t="shared" si="10"/>
        <v>4.543369625570335E-2</v>
      </c>
    </row>
    <row r="26" spans="1:11" ht="14.4" thickBot="1" x14ac:dyDescent="0.3">
      <c r="A26" s="72" t="s">
        <v>648</v>
      </c>
      <c r="B26" s="104">
        <f>SUM(B19:B25)</f>
        <v>20118</v>
      </c>
      <c r="C26" s="74">
        <f>SUM(C19:C25)</f>
        <v>0.99999999999999989</v>
      </c>
      <c r="D26" s="104">
        <f t="shared" ref="D26:G26" si="11">SUM(D19:D25)</f>
        <v>19060</v>
      </c>
      <c r="E26" s="74">
        <f t="shared" si="11"/>
        <v>0.99999999999999989</v>
      </c>
      <c r="F26" s="104">
        <f t="shared" si="11"/>
        <v>2235</v>
      </c>
      <c r="G26" s="74">
        <f t="shared" si="11"/>
        <v>1</v>
      </c>
      <c r="H26" s="366">
        <f>SUM(H19:H25)</f>
        <v>10</v>
      </c>
      <c r="I26" s="104">
        <f>SUM(I19:I25)</f>
        <v>41423</v>
      </c>
      <c r="J26" s="74">
        <f>SUM(J19:J25)</f>
        <v>1</v>
      </c>
    </row>
    <row r="27" spans="1:11" s="96" customFormat="1" x14ac:dyDescent="0.25">
      <c r="A27" s="178" t="s">
        <v>649</v>
      </c>
      <c r="B27" s="121"/>
      <c r="C27" s="121"/>
      <c r="D27" s="121"/>
      <c r="E27" s="121"/>
      <c r="F27" s="121"/>
      <c r="G27" s="1"/>
      <c r="H27" s="1"/>
      <c r="I27" s="1"/>
      <c r="J27" s="1"/>
      <c r="K27" s="1"/>
    </row>
    <row r="28" spans="1:11" s="96" customFormat="1" x14ac:dyDescent="0.25">
      <c r="A28" s="179" t="s">
        <v>650</v>
      </c>
      <c r="B28" s="121"/>
      <c r="C28" s="121"/>
      <c r="D28" s="121"/>
      <c r="E28" s="121"/>
      <c r="F28" s="121"/>
      <c r="G28" s="1"/>
      <c r="H28" s="1"/>
      <c r="I28" s="1"/>
      <c r="J28" s="1"/>
      <c r="K28" s="1"/>
    </row>
    <row r="31" spans="1:11" ht="14.4" thickBot="1" x14ac:dyDescent="0.3">
      <c r="A31"/>
      <c r="B31"/>
      <c r="C31"/>
      <c r="D31"/>
      <c r="E31"/>
      <c r="F31"/>
      <c r="G31"/>
      <c r="H31"/>
      <c r="I31"/>
      <c r="J31"/>
    </row>
    <row r="32" spans="1:11" ht="35.1" customHeight="1" thickBot="1" x14ac:dyDescent="0.3">
      <c r="A32" s="1014" t="s">
        <v>941</v>
      </c>
      <c r="B32" s="922"/>
      <c r="C32" s="922"/>
      <c r="D32" s="922"/>
      <c r="E32" s="922"/>
      <c r="F32" s="922"/>
      <c r="G32" s="922"/>
      <c r="H32" s="923"/>
      <c r="I32" s="923"/>
      <c r="J32" s="1030"/>
    </row>
    <row r="33" spans="1:10" ht="22.5" customHeight="1" x14ac:dyDescent="0.25">
      <c r="A33" s="955" t="s">
        <v>624</v>
      </c>
      <c r="B33" s="918">
        <v>2007</v>
      </c>
      <c r="C33" s="919"/>
      <c r="D33" s="918">
        <v>2008</v>
      </c>
      <c r="E33" s="919"/>
      <c r="F33" s="918">
        <v>2009</v>
      </c>
      <c r="G33" s="919"/>
      <c r="H33" s="918">
        <v>2011</v>
      </c>
      <c r="I33" s="919"/>
      <c r="J33" s="907" t="s">
        <v>962</v>
      </c>
    </row>
    <row r="34" spans="1:10" ht="21.75" customHeight="1" thickBot="1" x14ac:dyDescent="0.3">
      <c r="A34" s="1031"/>
      <c r="B34" s="2" t="s">
        <v>530</v>
      </c>
      <c r="C34" s="77" t="s">
        <v>531</v>
      </c>
      <c r="D34" s="2" t="s">
        <v>530</v>
      </c>
      <c r="E34" s="77" t="s">
        <v>531</v>
      </c>
      <c r="F34" s="2" t="s">
        <v>530</v>
      </c>
      <c r="G34" s="77" t="s">
        <v>531</v>
      </c>
      <c r="H34" s="2" t="s">
        <v>530</v>
      </c>
      <c r="I34" s="77" t="s">
        <v>531</v>
      </c>
      <c r="J34" s="908"/>
    </row>
    <row r="35" spans="1:10" x14ac:dyDescent="0.25">
      <c r="A35" s="110" t="s">
        <v>612</v>
      </c>
      <c r="B35" s="111">
        <v>3892</v>
      </c>
      <c r="C35" s="112">
        <f>B35/$B$47</f>
        <v>9.2662254178372455E-2</v>
      </c>
      <c r="D35" s="111">
        <v>4139</v>
      </c>
      <c r="E35" s="112">
        <f>D35/$D$47</f>
        <v>9.3661605304247469E-2</v>
      </c>
      <c r="F35" s="111">
        <v>4104</v>
      </c>
      <c r="G35" s="112">
        <f>ROUND(F35/$F$47,3)</f>
        <v>9.4E-2</v>
      </c>
      <c r="H35" s="111">
        <v>3737</v>
      </c>
      <c r="I35" s="112">
        <f>ROUND(H35/$H$47,3)</f>
        <v>0.09</v>
      </c>
      <c r="J35" s="790">
        <f>I35-G35</f>
        <v>-4.0000000000000036E-3</v>
      </c>
    </row>
    <row r="36" spans="1:10" x14ac:dyDescent="0.25">
      <c r="A36" s="113" t="s">
        <v>613</v>
      </c>
      <c r="B36" s="114">
        <v>3408</v>
      </c>
      <c r="C36" s="115">
        <f t="shared" ref="C36:C46" si="12">B36/$B$47</f>
        <v>8.1138993381267552E-2</v>
      </c>
      <c r="D36" s="114">
        <v>3844</v>
      </c>
      <c r="E36" s="115">
        <f t="shared" ref="E36:E46" si="13">D36/$D$47</f>
        <v>8.6986037881016498E-2</v>
      </c>
      <c r="F36" s="114">
        <v>3562</v>
      </c>
      <c r="G36" s="115">
        <f t="shared" ref="G36:G46" si="14">ROUND(F36/$F$47,3)</f>
        <v>8.2000000000000003E-2</v>
      </c>
      <c r="H36" s="114">
        <v>3971</v>
      </c>
      <c r="I36" s="115">
        <f t="shared" ref="I36:I46" si="15">ROUND(H36/$H$47,3)</f>
        <v>9.6000000000000002E-2</v>
      </c>
      <c r="J36" s="791">
        <f t="shared" ref="J36:J46" si="16">I36-G36</f>
        <v>1.3999999999999999E-2</v>
      </c>
    </row>
    <row r="37" spans="1:10" x14ac:dyDescent="0.25">
      <c r="A37" s="113" t="s">
        <v>614</v>
      </c>
      <c r="B37" s="114">
        <v>4089</v>
      </c>
      <c r="C37" s="115">
        <f t="shared" si="12"/>
        <v>9.7352507023475074E-2</v>
      </c>
      <c r="D37" s="114">
        <v>3614</v>
      </c>
      <c r="E37" s="115">
        <f t="shared" si="13"/>
        <v>8.1781358195107595E-2</v>
      </c>
      <c r="F37" s="114">
        <v>4208</v>
      </c>
      <c r="G37" s="115">
        <f t="shared" si="14"/>
        <v>9.7000000000000003E-2</v>
      </c>
      <c r="H37" s="114">
        <v>3965</v>
      </c>
      <c r="I37" s="115">
        <f t="shared" si="15"/>
        <v>9.6000000000000002E-2</v>
      </c>
      <c r="J37" s="791">
        <f t="shared" si="16"/>
        <v>-1.0000000000000009E-3</v>
      </c>
    </row>
    <row r="38" spans="1:10" x14ac:dyDescent="0.25">
      <c r="A38" s="113" t="s">
        <v>615</v>
      </c>
      <c r="B38" s="114">
        <v>3316</v>
      </c>
      <c r="C38" s="115">
        <f t="shared" si="12"/>
        <v>7.8948621494214555E-2</v>
      </c>
      <c r="D38" s="114">
        <v>3799</v>
      </c>
      <c r="E38" s="115">
        <f t="shared" si="13"/>
        <v>8.5967730985947372E-2</v>
      </c>
      <c r="F38" s="114">
        <v>3440</v>
      </c>
      <c r="G38" s="115">
        <f t="shared" si="14"/>
        <v>7.9000000000000001E-2</v>
      </c>
      <c r="H38" s="114">
        <v>3083</v>
      </c>
      <c r="I38" s="115">
        <f t="shared" si="15"/>
        <v>7.3999999999999996E-2</v>
      </c>
      <c r="J38" s="791">
        <f t="shared" si="16"/>
        <v>-5.0000000000000044E-3</v>
      </c>
    </row>
    <row r="39" spans="1:10" x14ac:dyDescent="0.25">
      <c r="A39" s="113" t="s">
        <v>616</v>
      </c>
      <c r="B39" s="114">
        <v>3713</v>
      </c>
      <c r="C39" s="115">
        <f t="shared" si="12"/>
        <v>8.8400552354649775E-2</v>
      </c>
      <c r="D39" s="114">
        <v>4078</v>
      </c>
      <c r="E39" s="115">
        <f t="shared" si="13"/>
        <v>9.2281233735375987E-2</v>
      </c>
      <c r="F39" s="114">
        <v>3835</v>
      </c>
      <c r="G39" s="115">
        <f t="shared" si="14"/>
        <v>8.7999999999999995E-2</v>
      </c>
      <c r="H39" s="114">
        <v>4220</v>
      </c>
      <c r="I39" s="115">
        <f t="shared" si="15"/>
        <v>0.10199999999999999</v>
      </c>
      <c r="J39" s="791">
        <f t="shared" si="16"/>
        <v>1.3999999999999999E-2</v>
      </c>
    </row>
    <row r="40" spans="1:10" x14ac:dyDescent="0.25">
      <c r="A40" s="113" t="s">
        <v>617</v>
      </c>
      <c r="B40" s="114">
        <v>4078</v>
      </c>
      <c r="C40" s="115">
        <f t="shared" si="12"/>
        <v>9.709061473263178E-2</v>
      </c>
      <c r="D40" s="114">
        <v>4102</v>
      </c>
      <c r="E40" s="115">
        <f t="shared" si="13"/>
        <v>9.2824330746079514E-2</v>
      </c>
      <c r="F40" s="114">
        <v>3975</v>
      </c>
      <c r="G40" s="115">
        <f t="shared" si="14"/>
        <v>9.0999999999999998E-2</v>
      </c>
      <c r="H40" s="114">
        <v>3481</v>
      </c>
      <c r="I40" s="115">
        <f t="shared" si="15"/>
        <v>8.4000000000000005E-2</v>
      </c>
      <c r="J40" s="791">
        <f t="shared" si="16"/>
        <v>-6.9999999999999923E-3</v>
      </c>
    </row>
    <row r="41" spans="1:10" x14ac:dyDescent="0.25">
      <c r="A41" s="113" t="s">
        <v>618</v>
      </c>
      <c r="B41" s="114">
        <v>2800</v>
      </c>
      <c r="C41" s="115">
        <f t="shared" si="12"/>
        <v>6.666349221465645E-2</v>
      </c>
      <c r="D41" s="114">
        <v>2918</v>
      </c>
      <c r="E41" s="115">
        <f t="shared" si="13"/>
        <v>6.6031544884705029E-2</v>
      </c>
      <c r="F41" s="114">
        <v>2791</v>
      </c>
      <c r="G41" s="115">
        <f t="shared" si="14"/>
        <v>6.4000000000000001E-2</v>
      </c>
      <c r="H41" s="114">
        <v>2495</v>
      </c>
      <c r="I41" s="115">
        <f t="shared" si="15"/>
        <v>0.06</v>
      </c>
      <c r="J41" s="791">
        <f t="shared" si="16"/>
        <v>-4.0000000000000036E-3</v>
      </c>
    </row>
    <row r="42" spans="1:10" x14ac:dyDescent="0.25">
      <c r="A42" s="113" t="s">
        <v>619</v>
      </c>
      <c r="B42" s="114">
        <v>2714</v>
      </c>
      <c r="C42" s="115">
        <f t="shared" si="12"/>
        <v>6.4615970668063419E-2</v>
      </c>
      <c r="D42" s="114">
        <v>2779</v>
      </c>
      <c r="E42" s="115">
        <f t="shared" si="13"/>
        <v>6.288610803104705E-2</v>
      </c>
      <c r="F42" s="114">
        <v>2958</v>
      </c>
      <c r="G42" s="115">
        <f t="shared" si="14"/>
        <v>6.8000000000000005E-2</v>
      </c>
      <c r="H42" s="114">
        <v>2705</v>
      </c>
      <c r="I42" s="115">
        <f t="shared" si="15"/>
        <v>6.5000000000000002E-2</v>
      </c>
      <c r="J42" s="791">
        <f t="shared" si="16"/>
        <v>-3.0000000000000027E-3</v>
      </c>
    </row>
    <row r="43" spans="1:10" x14ac:dyDescent="0.25">
      <c r="A43" s="113" t="s">
        <v>620</v>
      </c>
      <c r="B43" s="114">
        <v>3594</v>
      </c>
      <c r="C43" s="115">
        <f t="shared" si="12"/>
        <v>8.5567353935526877E-2</v>
      </c>
      <c r="D43" s="114">
        <v>4191</v>
      </c>
      <c r="E43" s="115">
        <f t="shared" si="13"/>
        <v>9.4838315494105138E-2</v>
      </c>
      <c r="F43" s="114">
        <v>4103</v>
      </c>
      <c r="G43" s="115">
        <f t="shared" si="14"/>
        <v>9.4E-2</v>
      </c>
      <c r="H43" s="114">
        <v>3825</v>
      </c>
      <c r="I43" s="115">
        <f t="shared" si="15"/>
        <v>9.1999999999999998E-2</v>
      </c>
      <c r="J43" s="791">
        <f t="shared" si="16"/>
        <v>-2.0000000000000018E-3</v>
      </c>
    </row>
    <row r="44" spans="1:10" x14ac:dyDescent="0.25">
      <c r="A44" s="113" t="s">
        <v>621</v>
      </c>
      <c r="B44" s="114">
        <v>4015</v>
      </c>
      <c r="C44" s="115">
        <f t="shared" si="12"/>
        <v>9.5590686157802016E-2</v>
      </c>
      <c r="D44" s="114">
        <v>3994</v>
      </c>
      <c r="E44" s="115">
        <f t="shared" si="13"/>
        <v>9.0380394197913605E-2</v>
      </c>
      <c r="F44" s="114">
        <v>4046</v>
      </c>
      <c r="G44" s="115">
        <f t="shared" si="14"/>
        <v>9.2999999999999999E-2</v>
      </c>
      <c r="H44" s="114">
        <v>3755</v>
      </c>
      <c r="I44" s="115">
        <f t="shared" si="15"/>
        <v>9.0999999999999998E-2</v>
      </c>
      <c r="J44" s="791">
        <f t="shared" si="16"/>
        <v>-2.0000000000000018E-3</v>
      </c>
    </row>
    <row r="45" spans="1:10" x14ac:dyDescent="0.25">
      <c r="A45" s="113" t="s">
        <v>622</v>
      </c>
      <c r="B45" s="114">
        <v>3665</v>
      </c>
      <c r="C45" s="115">
        <f t="shared" si="12"/>
        <v>8.7257749630969952E-2</v>
      </c>
      <c r="D45" s="114">
        <v>3603</v>
      </c>
      <c r="E45" s="115">
        <f t="shared" si="13"/>
        <v>8.1532438731868481E-2</v>
      </c>
      <c r="F45" s="114">
        <v>3409</v>
      </c>
      <c r="G45" s="115">
        <f t="shared" si="14"/>
        <v>7.8E-2</v>
      </c>
      <c r="H45" s="114">
        <v>3286</v>
      </c>
      <c r="I45" s="115">
        <f t="shared" si="15"/>
        <v>7.9000000000000001E-2</v>
      </c>
      <c r="J45" s="791">
        <f t="shared" si="16"/>
        <v>1.0000000000000009E-3</v>
      </c>
    </row>
    <row r="46" spans="1:10" ht="14.4" thickBot="1" x14ac:dyDescent="0.3">
      <c r="A46" s="113" t="s">
        <v>623</v>
      </c>
      <c r="B46" s="129">
        <v>2718</v>
      </c>
      <c r="C46" s="130">
        <f t="shared" si="12"/>
        <v>6.4711204228370081E-2</v>
      </c>
      <c r="D46" s="129">
        <v>3130</v>
      </c>
      <c r="E46" s="117">
        <f t="shared" si="13"/>
        <v>7.0828901812586276E-2</v>
      </c>
      <c r="F46" s="129">
        <v>3119</v>
      </c>
      <c r="G46" s="130">
        <f t="shared" si="14"/>
        <v>7.1999999999999995E-2</v>
      </c>
      <c r="H46" s="129">
        <v>2900</v>
      </c>
      <c r="I46" s="130">
        <f t="shared" si="15"/>
        <v>7.0000000000000007E-2</v>
      </c>
      <c r="J46" s="792">
        <f t="shared" si="16"/>
        <v>-1.9999999999999879E-3</v>
      </c>
    </row>
    <row r="47" spans="1:10" ht="14.4" thickBot="1" x14ac:dyDescent="0.3">
      <c r="A47" s="118" t="s">
        <v>648</v>
      </c>
      <c r="B47" s="119">
        <f>SUM(B35:B46)</f>
        <v>42002</v>
      </c>
      <c r="C47" s="120">
        <f>SUM(C35:C46)</f>
        <v>0.99999999999999989</v>
      </c>
      <c r="D47" s="119">
        <f t="shared" ref="D47:I47" si="17">SUM(D35:D46)</f>
        <v>44191</v>
      </c>
      <c r="E47" s="120">
        <f t="shared" si="17"/>
        <v>1</v>
      </c>
      <c r="F47" s="119">
        <f t="shared" si="17"/>
        <v>43550</v>
      </c>
      <c r="G47" s="120">
        <f t="shared" si="17"/>
        <v>0.99999999999999989</v>
      </c>
      <c r="H47" s="119">
        <f t="shared" si="17"/>
        <v>41423</v>
      </c>
      <c r="I47" s="120">
        <f t="shared" si="17"/>
        <v>0.99899999999999989</v>
      </c>
      <c r="J47" s="793"/>
    </row>
    <row r="50" spans="1:10" ht="14.4" thickBot="1" x14ac:dyDescent="0.3"/>
    <row r="51" spans="1:10" ht="35.1" customHeight="1" thickBot="1" x14ac:dyDescent="0.3">
      <c r="A51" s="948" t="s">
        <v>942</v>
      </c>
      <c r="B51" s="965"/>
      <c r="C51" s="965"/>
      <c r="D51" s="965"/>
      <c r="E51" s="965"/>
      <c r="F51" s="965"/>
      <c r="G51" s="965"/>
      <c r="H51" s="965"/>
      <c r="I51" s="965"/>
      <c r="J51" s="966"/>
    </row>
    <row r="52" spans="1:10" ht="15" customHeight="1" thickBot="1" x14ac:dyDescent="0.3">
      <c r="A52" s="907" t="s">
        <v>624</v>
      </c>
      <c r="B52" s="948" t="s">
        <v>465</v>
      </c>
      <c r="C52" s="976"/>
      <c r="D52" s="976"/>
      <c r="E52" s="976"/>
      <c r="F52" s="976"/>
      <c r="G52" s="976"/>
      <c r="H52" s="977"/>
      <c r="I52" s="893" t="s">
        <v>648</v>
      </c>
      <c r="J52" s="975"/>
    </row>
    <row r="53" spans="1:10" ht="14.25" customHeight="1" x14ac:dyDescent="0.25">
      <c r="A53" s="972"/>
      <c r="B53" s="897" t="s">
        <v>651</v>
      </c>
      <c r="C53" s="978"/>
      <c r="D53" s="897" t="s">
        <v>652</v>
      </c>
      <c r="E53" s="978"/>
      <c r="F53" s="897" t="s">
        <v>653</v>
      </c>
      <c r="G53" s="978"/>
      <c r="H53" s="362" t="s">
        <v>654</v>
      </c>
      <c r="I53" s="959"/>
      <c r="J53" s="960"/>
    </row>
    <row r="54" spans="1:10" ht="14.4" thickBot="1" x14ac:dyDescent="0.3">
      <c r="A54" s="908"/>
      <c r="B54" s="172" t="s">
        <v>530</v>
      </c>
      <c r="C54" s="171" t="s">
        <v>531</v>
      </c>
      <c r="D54" s="172" t="s">
        <v>530</v>
      </c>
      <c r="E54" s="173" t="s">
        <v>531</v>
      </c>
      <c r="F54" s="170" t="s">
        <v>530</v>
      </c>
      <c r="G54" s="171" t="s">
        <v>531</v>
      </c>
      <c r="H54" s="368" t="s">
        <v>530</v>
      </c>
      <c r="I54" s="172" t="s">
        <v>530</v>
      </c>
      <c r="J54" s="173" t="s">
        <v>531</v>
      </c>
    </row>
    <row r="55" spans="1:10" x14ac:dyDescent="0.25">
      <c r="A55" s="110" t="s">
        <v>612</v>
      </c>
      <c r="B55" s="111">
        <v>1492</v>
      </c>
      <c r="C55" s="112">
        <f>B55/$B$67</f>
        <v>7.4162441594591913E-2</v>
      </c>
      <c r="D55" s="111">
        <v>2038</v>
      </c>
      <c r="E55" s="112">
        <f>D55/$D$67</f>
        <v>0.10692549842602309</v>
      </c>
      <c r="F55" s="111">
        <v>206</v>
      </c>
      <c r="G55" s="112">
        <f>F55/$F$67</f>
        <v>9.2170022371364652E-2</v>
      </c>
      <c r="H55" s="355">
        <v>1</v>
      </c>
      <c r="I55" s="369">
        <f>B55+D55+F55+H55</f>
        <v>3737</v>
      </c>
      <c r="J55" s="65">
        <f>I55/$I$67</f>
        <v>9.0215580716027324E-2</v>
      </c>
    </row>
    <row r="56" spans="1:10" x14ac:dyDescent="0.25">
      <c r="A56" s="113" t="s">
        <v>613</v>
      </c>
      <c r="B56" s="114">
        <v>1564</v>
      </c>
      <c r="C56" s="115">
        <f t="shared" ref="C56:C66" si="18">B56/$B$67</f>
        <v>7.7741326175564174E-2</v>
      </c>
      <c r="D56" s="114">
        <v>2217</v>
      </c>
      <c r="E56" s="115">
        <f t="shared" ref="E56:E66" si="19">D56/$D$67</f>
        <v>0.11631689401888773</v>
      </c>
      <c r="F56" s="114">
        <v>189</v>
      </c>
      <c r="G56" s="115">
        <f t="shared" ref="G56:G66" si="20">F56/$F$67</f>
        <v>8.4563758389261751E-2</v>
      </c>
      <c r="H56" s="358">
        <v>1</v>
      </c>
      <c r="I56" s="370">
        <f t="shared" ref="I56:I66" si="21">B56+D56+F56+H56</f>
        <v>3971</v>
      </c>
      <c r="J56" s="68">
        <f t="shared" ref="J56:J66" si="22">I56/$I$67</f>
        <v>9.5864616275981945E-2</v>
      </c>
    </row>
    <row r="57" spans="1:10" x14ac:dyDescent="0.25">
      <c r="A57" s="113" t="s">
        <v>614</v>
      </c>
      <c r="B57" s="114">
        <v>1664</v>
      </c>
      <c r="C57" s="115">
        <f t="shared" si="18"/>
        <v>8.2711999204692313E-2</v>
      </c>
      <c r="D57" s="114">
        <v>2125</v>
      </c>
      <c r="E57" s="115">
        <f t="shared" si="19"/>
        <v>0.1114900314795383</v>
      </c>
      <c r="F57" s="114">
        <v>175</v>
      </c>
      <c r="G57" s="115">
        <f t="shared" si="20"/>
        <v>7.829977628635347E-2</v>
      </c>
      <c r="H57" s="358">
        <v>1</v>
      </c>
      <c r="I57" s="370">
        <f t="shared" si="21"/>
        <v>3965</v>
      </c>
      <c r="J57" s="68">
        <f t="shared" si="22"/>
        <v>9.5719769210342087E-2</v>
      </c>
    </row>
    <row r="58" spans="1:10" x14ac:dyDescent="0.25">
      <c r="A58" s="113" t="s">
        <v>615</v>
      </c>
      <c r="B58" s="114">
        <v>1372</v>
      </c>
      <c r="C58" s="115">
        <f t="shared" si="18"/>
        <v>6.819763395963814E-2</v>
      </c>
      <c r="D58" s="114">
        <v>1556</v>
      </c>
      <c r="E58" s="115">
        <f t="shared" si="19"/>
        <v>8.1636935991605458E-2</v>
      </c>
      <c r="F58" s="114">
        <v>155</v>
      </c>
      <c r="G58" s="115">
        <f t="shared" si="20"/>
        <v>6.9351230425055935E-2</v>
      </c>
      <c r="H58" s="358"/>
      <c r="I58" s="370">
        <f t="shared" si="21"/>
        <v>3083</v>
      </c>
      <c r="J58" s="68">
        <f t="shared" si="22"/>
        <v>7.4427250561282382E-2</v>
      </c>
    </row>
    <row r="59" spans="1:10" x14ac:dyDescent="0.25">
      <c r="A59" s="113" t="s">
        <v>616</v>
      </c>
      <c r="B59" s="114">
        <v>1888</v>
      </c>
      <c r="C59" s="115">
        <f t="shared" si="18"/>
        <v>9.3846306789939354E-2</v>
      </c>
      <c r="D59" s="114">
        <v>2130</v>
      </c>
      <c r="E59" s="115">
        <f t="shared" si="19"/>
        <v>0.11175236096537251</v>
      </c>
      <c r="F59" s="114">
        <v>202</v>
      </c>
      <c r="G59" s="115">
        <f t="shared" si="20"/>
        <v>9.0380313199105139E-2</v>
      </c>
      <c r="H59" s="358"/>
      <c r="I59" s="370">
        <f t="shared" si="21"/>
        <v>4220</v>
      </c>
      <c r="J59" s="68">
        <f t="shared" si="22"/>
        <v>0.10187576950003621</v>
      </c>
    </row>
    <row r="60" spans="1:10" x14ac:dyDescent="0.25">
      <c r="A60" s="113" t="s">
        <v>617</v>
      </c>
      <c r="B60" s="114">
        <v>1743</v>
      </c>
      <c r="C60" s="115">
        <f t="shared" si="18"/>
        <v>8.663883089770355E-2</v>
      </c>
      <c r="D60" s="114">
        <v>1546</v>
      </c>
      <c r="E60" s="115">
        <f t="shared" si="19"/>
        <v>8.1112277019937035E-2</v>
      </c>
      <c r="F60" s="114">
        <v>191</v>
      </c>
      <c r="G60" s="115">
        <f t="shared" si="20"/>
        <v>8.5458612975391493E-2</v>
      </c>
      <c r="H60" s="358">
        <v>1</v>
      </c>
      <c r="I60" s="370">
        <f t="shared" si="21"/>
        <v>3481</v>
      </c>
      <c r="J60" s="68">
        <f t="shared" si="22"/>
        <v>8.4035439248726557E-2</v>
      </c>
    </row>
    <row r="61" spans="1:10" x14ac:dyDescent="0.25">
      <c r="A61" s="113" t="s">
        <v>618</v>
      </c>
      <c r="B61" s="114">
        <v>1310</v>
      </c>
      <c r="C61" s="115">
        <f t="shared" si="18"/>
        <v>6.5115816681578689E-2</v>
      </c>
      <c r="D61" s="114">
        <v>1028</v>
      </c>
      <c r="E61" s="115">
        <f t="shared" si="19"/>
        <v>5.3934942287513117E-2</v>
      </c>
      <c r="F61" s="114">
        <v>157</v>
      </c>
      <c r="G61" s="115">
        <f t="shared" si="20"/>
        <v>7.0246085011185677E-2</v>
      </c>
      <c r="H61" s="358"/>
      <c r="I61" s="370">
        <f t="shared" si="21"/>
        <v>2495</v>
      </c>
      <c r="J61" s="68">
        <f t="shared" si="22"/>
        <v>6.0232238128575914E-2</v>
      </c>
    </row>
    <row r="62" spans="1:10" x14ac:dyDescent="0.25">
      <c r="A62" s="113" t="s">
        <v>619</v>
      </c>
      <c r="B62" s="114">
        <v>1307</v>
      </c>
      <c r="C62" s="115">
        <f t="shared" si="18"/>
        <v>6.4966696490704842E-2</v>
      </c>
      <c r="D62" s="114">
        <v>1198</v>
      </c>
      <c r="E62" s="115">
        <f t="shared" si="19"/>
        <v>6.2854144805876186E-2</v>
      </c>
      <c r="F62" s="114">
        <v>197</v>
      </c>
      <c r="G62" s="115">
        <f t="shared" si="20"/>
        <v>8.8143176733780762E-2</v>
      </c>
      <c r="H62" s="358">
        <v>3</v>
      </c>
      <c r="I62" s="370">
        <f t="shared" si="21"/>
        <v>2705</v>
      </c>
      <c r="J62" s="68">
        <f t="shared" si="22"/>
        <v>6.5301885425971082E-2</v>
      </c>
    </row>
    <row r="63" spans="1:10" x14ac:dyDescent="0.25">
      <c r="A63" s="113" t="s">
        <v>620</v>
      </c>
      <c r="B63" s="114">
        <v>1842</v>
      </c>
      <c r="C63" s="115">
        <f t="shared" si="18"/>
        <v>9.1559797196540407E-2</v>
      </c>
      <c r="D63" s="114">
        <v>1684</v>
      </c>
      <c r="E63" s="115">
        <f t="shared" si="19"/>
        <v>8.8352570828961169E-2</v>
      </c>
      <c r="F63" s="114">
        <v>297</v>
      </c>
      <c r="G63" s="115">
        <f t="shared" si="20"/>
        <v>0.13288590604026845</v>
      </c>
      <c r="H63" s="358">
        <v>2</v>
      </c>
      <c r="I63" s="370">
        <f t="shared" si="21"/>
        <v>3825</v>
      </c>
      <c r="J63" s="68">
        <f t="shared" si="22"/>
        <v>9.2340004345411966E-2</v>
      </c>
    </row>
    <row r="64" spans="1:10" x14ac:dyDescent="0.25">
      <c r="A64" s="113" t="s">
        <v>621</v>
      </c>
      <c r="B64" s="114">
        <v>1907</v>
      </c>
      <c r="C64" s="115">
        <f t="shared" si="18"/>
        <v>9.4790734665473705E-2</v>
      </c>
      <c r="D64" s="114">
        <v>1559</v>
      </c>
      <c r="E64" s="115">
        <f t="shared" si="19"/>
        <v>8.1794333683105985E-2</v>
      </c>
      <c r="F64" s="114">
        <v>289</v>
      </c>
      <c r="G64" s="115">
        <f t="shared" si="20"/>
        <v>0.12930648769574943</v>
      </c>
      <c r="H64" s="358"/>
      <c r="I64" s="370">
        <f t="shared" si="21"/>
        <v>3755</v>
      </c>
      <c r="J64" s="68">
        <f t="shared" si="22"/>
        <v>9.0650121912946913E-2</v>
      </c>
    </row>
    <row r="65" spans="1:10" x14ac:dyDescent="0.25">
      <c r="A65" s="113" t="s">
        <v>622</v>
      </c>
      <c r="B65" s="114">
        <v>1934</v>
      </c>
      <c r="C65" s="115">
        <f t="shared" si="18"/>
        <v>9.6132816383338301E-2</v>
      </c>
      <c r="D65" s="114">
        <v>1204</v>
      </c>
      <c r="E65" s="115">
        <f t="shared" si="19"/>
        <v>6.3168940188877226E-2</v>
      </c>
      <c r="F65" s="114">
        <v>148</v>
      </c>
      <c r="G65" s="115">
        <f t="shared" si="20"/>
        <v>6.6219239373601788E-2</v>
      </c>
      <c r="H65" s="358"/>
      <c r="I65" s="370">
        <f t="shared" si="21"/>
        <v>3286</v>
      </c>
      <c r="J65" s="68">
        <f t="shared" si="22"/>
        <v>7.9327909615431041E-2</v>
      </c>
    </row>
    <row r="66" spans="1:10" ht="14.4" thickBot="1" x14ac:dyDescent="0.3">
      <c r="A66" s="113" t="s">
        <v>623</v>
      </c>
      <c r="B66" s="116">
        <v>2095</v>
      </c>
      <c r="C66" s="117">
        <f t="shared" si="18"/>
        <v>0.10413559996023461</v>
      </c>
      <c r="D66" s="116">
        <v>775</v>
      </c>
      <c r="E66" s="117">
        <f t="shared" si="19"/>
        <v>4.0661070304302202E-2</v>
      </c>
      <c r="F66" s="116">
        <v>29</v>
      </c>
      <c r="G66" s="117">
        <f t="shared" si="20"/>
        <v>1.2975391498881432E-2</v>
      </c>
      <c r="H66" s="356">
        <v>1</v>
      </c>
      <c r="I66" s="371">
        <f t="shared" si="21"/>
        <v>2900</v>
      </c>
      <c r="J66" s="71">
        <f t="shared" si="22"/>
        <v>7.0009415059266597E-2</v>
      </c>
    </row>
    <row r="67" spans="1:10" ht="14.4" thickBot="1" x14ac:dyDescent="0.3">
      <c r="A67" s="118" t="s">
        <v>648</v>
      </c>
      <c r="B67" s="119">
        <f>SUM(B55:B66)</f>
        <v>20118</v>
      </c>
      <c r="C67" s="120">
        <f>SUM(C55:C66)</f>
        <v>0.99999999999999989</v>
      </c>
      <c r="D67" s="119">
        <f t="shared" ref="D67:G67" si="23">SUM(D55:D66)</f>
        <v>19060</v>
      </c>
      <c r="E67" s="120">
        <f t="shared" si="23"/>
        <v>1</v>
      </c>
      <c r="F67" s="119">
        <f t="shared" si="23"/>
        <v>2235</v>
      </c>
      <c r="G67" s="120">
        <f t="shared" si="23"/>
        <v>1</v>
      </c>
      <c r="H67" s="119">
        <f t="shared" ref="H67" si="24">SUM(H55:H66)</f>
        <v>10</v>
      </c>
      <c r="I67" s="119">
        <f t="shared" ref="I67:J67" si="25">SUM(I55:I66)</f>
        <v>41423</v>
      </c>
      <c r="J67" s="120">
        <f t="shared" si="25"/>
        <v>1</v>
      </c>
    </row>
    <row r="68" spans="1:10" x14ac:dyDescent="0.25">
      <c r="A68" s="739" t="s">
        <v>649</v>
      </c>
    </row>
    <row r="69" spans="1:10" x14ac:dyDescent="0.25">
      <c r="A69" s="740" t="s">
        <v>650</v>
      </c>
    </row>
  </sheetData>
  <mergeCells count="28">
    <mergeCell ref="A52:A54"/>
    <mergeCell ref="B53:C53"/>
    <mergeCell ref="D53:E53"/>
    <mergeCell ref="F53:G53"/>
    <mergeCell ref="B52:H52"/>
    <mergeCell ref="A1:J1"/>
    <mergeCell ref="B2:C2"/>
    <mergeCell ref="F2:G2"/>
    <mergeCell ref="A2:A3"/>
    <mergeCell ref="J2:J3"/>
    <mergeCell ref="D2:E2"/>
    <mergeCell ref="H2:I2"/>
    <mergeCell ref="A15:J15"/>
    <mergeCell ref="B16:H16"/>
    <mergeCell ref="I52:J53"/>
    <mergeCell ref="B17:C17"/>
    <mergeCell ref="D17:E17"/>
    <mergeCell ref="F17:G17"/>
    <mergeCell ref="A16:A18"/>
    <mergeCell ref="A32:J32"/>
    <mergeCell ref="I16:J17"/>
    <mergeCell ref="A51:J51"/>
    <mergeCell ref="A33:A34"/>
    <mergeCell ref="B33:C33"/>
    <mergeCell ref="F33:G33"/>
    <mergeCell ref="J33:J34"/>
    <mergeCell ref="H33:I33"/>
    <mergeCell ref="D33:E33"/>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sqref="A1:J1"/>
    </sheetView>
  </sheetViews>
  <sheetFormatPr defaultColWidth="9.109375" defaultRowHeight="13.2" x14ac:dyDescent="0.25"/>
  <cols>
    <col min="1" max="1" width="26.88671875" customWidth="1"/>
    <col min="2" max="2" width="10.88671875" customWidth="1"/>
    <col min="3" max="3" width="9.109375" customWidth="1"/>
    <col min="4" max="4" width="10.88671875" customWidth="1"/>
    <col min="5" max="5" width="9.109375" customWidth="1"/>
    <col min="6" max="6" width="10.88671875" customWidth="1"/>
    <col min="7" max="9" width="9.109375" customWidth="1"/>
    <col min="10" max="10" width="12.44140625" customWidth="1"/>
    <col min="11" max="11" width="4.5546875" customWidth="1"/>
    <col min="12" max="241" width="11.44140625" customWidth="1"/>
  </cols>
  <sheetData>
    <row r="1" spans="1:10" s="1" customFormat="1" ht="35.1" customHeight="1" thickBot="1" x14ac:dyDescent="0.3">
      <c r="A1" s="948" t="s">
        <v>943</v>
      </c>
      <c r="B1" s="949"/>
      <c r="C1" s="949"/>
      <c r="D1" s="949"/>
      <c r="E1" s="949"/>
      <c r="F1" s="949"/>
      <c r="G1" s="949"/>
      <c r="H1" s="949"/>
      <c r="I1" s="949"/>
      <c r="J1" s="950"/>
    </row>
    <row r="2" spans="1:10" s="1" customFormat="1" ht="14.25" customHeight="1" x14ac:dyDescent="0.25">
      <c r="A2" s="907" t="s">
        <v>640</v>
      </c>
      <c r="B2" s="917">
        <v>2007</v>
      </c>
      <c r="C2" s="924"/>
      <c r="D2" s="917">
        <v>2008</v>
      </c>
      <c r="E2" s="924"/>
      <c r="F2" s="917">
        <v>2009</v>
      </c>
      <c r="G2" s="924"/>
      <c r="H2" s="917">
        <v>2011</v>
      </c>
      <c r="I2" s="924"/>
      <c r="J2" s="907" t="s">
        <v>962</v>
      </c>
    </row>
    <row r="3" spans="1:10" s="1" customFormat="1" ht="30" customHeight="1" thickBot="1" x14ac:dyDescent="0.3">
      <c r="A3" s="964"/>
      <c r="B3" s="2" t="s">
        <v>530</v>
      </c>
      <c r="C3" s="77" t="s">
        <v>531</v>
      </c>
      <c r="D3" s="2" t="s">
        <v>530</v>
      </c>
      <c r="E3" s="77" t="s">
        <v>531</v>
      </c>
      <c r="F3" s="2" t="s">
        <v>530</v>
      </c>
      <c r="G3" s="77" t="s">
        <v>531</v>
      </c>
      <c r="H3" s="2" t="s">
        <v>530</v>
      </c>
      <c r="I3" s="77" t="s">
        <v>531</v>
      </c>
      <c r="J3" s="964"/>
    </row>
    <row r="4" spans="1:10" s="1" customFormat="1" ht="14.4" thickBot="1" x14ac:dyDescent="0.3">
      <c r="A4" s="501" t="s">
        <v>625</v>
      </c>
      <c r="B4" s="99">
        <v>6164</v>
      </c>
      <c r="C4" s="46">
        <f t="shared" ref="C4:C19" si="0">B4/$B$20</f>
        <v>0.14675491643255084</v>
      </c>
      <c r="D4" s="99">
        <v>6330</v>
      </c>
      <c r="E4" s="46">
        <f>D4/$D$20</f>
        <v>0.14324183657305786</v>
      </c>
      <c r="F4" s="99">
        <v>5873</v>
      </c>
      <c r="G4" s="46">
        <f>ROUND(F4/$F$20,3)</f>
        <v>0.13500000000000001</v>
      </c>
      <c r="H4" s="99">
        <v>5782</v>
      </c>
      <c r="I4" s="46">
        <f>ROUND(H4/$H$20,3)</f>
        <v>0.14000000000000001</v>
      </c>
      <c r="J4" s="794">
        <f>I4-G4</f>
        <v>5.0000000000000044E-3</v>
      </c>
    </row>
    <row r="5" spans="1:10" s="1" customFormat="1" ht="13.8" x14ac:dyDescent="0.25">
      <c r="A5" s="502" t="s">
        <v>626</v>
      </c>
      <c r="B5" s="100">
        <v>5854</v>
      </c>
      <c r="C5" s="101">
        <f t="shared" si="0"/>
        <v>0.13937431550878529</v>
      </c>
      <c r="D5" s="100">
        <v>6323</v>
      </c>
      <c r="E5" s="101">
        <f t="shared" ref="E5:E19" si="1">D5/$D$20</f>
        <v>0.14308343327826933</v>
      </c>
      <c r="F5" s="100">
        <v>6158</v>
      </c>
      <c r="G5" s="101">
        <f t="shared" ref="G5:G19" si="2">ROUND(F5/$F$20,3)</f>
        <v>0.14099999999999999</v>
      </c>
      <c r="H5" s="100">
        <v>5834</v>
      </c>
      <c r="I5" s="101">
        <f t="shared" ref="I5:I19" si="3">ROUND(H5/$H$20,3)</f>
        <v>0.14099999999999999</v>
      </c>
      <c r="J5" s="795">
        <f t="shared" ref="J5:J19" si="4">I5-G5</f>
        <v>0</v>
      </c>
    </row>
    <row r="6" spans="1:10" s="1" customFormat="1" ht="13.8" x14ac:dyDescent="0.25">
      <c r="A6" s="503" t="s">
        <v>627</v>
      </c>
      <c r="B6" s="102">
        <v>2567</v>
      </c>
      <c r="C6" s="15">
        <f t="shared" si="0"/>
        <v>6.1116137326793961E-2</v>
      </c>
      <c r="D6" s="102">
        <v>2854</v>
      </c>
      <c r="E6" s="15">
        <f t="shared" si="1"/>
        <v>6.4583286189495603E-2</v>
      </c>
      <c r="F6" s="102">
        <v>2800</v>
      </c>
      <c r="G6" s="15">
        <f t="shared" si="2"/>
        <v>6.4000000000000001E-2</v>
      </c>
      <c r="H6" s="102">
        <v>2333</v>
      </c>
      <c r="I6" s="15">
        <f t="shared" si="3"/>
        <v>5.6000000000000001E-2</v>
      </c>
      <c r="J6" s="726">
        <f t="shared" si="4"/>
        <v>-8.0000000000000002E-3</v>
      </c>
    </row>
    <row r="7" spans="1:10" s="1" customFormat="1" ht="13.8" x14ac:dyDescent="0.25">
      <c r="A7" s="504" t="s">
        <v>628</v>
      </c>
      <c r="B7" s="102">
        <v>4783</v>
      </c>
      <c r="C7" s="15">
        <f t="shared" si="0"/>
        <v>0.11387552973667921</v>
      </c>
      <c r="D7" s="102">
        <v>5218</v>
      </c>
      <c r="E7" s="15">
        <f t="shared" si="1"/>
        <v>0.11807834174379399</v>
      </c>
      <c r="F7" s="102">
        <v>5000</v>
      </c>
      <c r="G7" s="15">
        <f t="shared" si="2"/>
        <v>0.115</v>
      </c>
      <c r="H7" s="102">
        <v>4767</v>
      </c>
      <c r="I7" s="15">
        <f t="shared" si="3"/>
        <v>0.115</v>
      </c>
      <c r="J7" s="726">
        <f t="shared" si="4"/>
        <v>0</v>
      </c>
    </row>
    <row r="8" spans="1:10" s="1" customFormat="1" ht="13.8" x14ac:dyDescent="0.25">
      <c r="A8" s="504" t="s">
        <v>629</v>
      </c>
      <c r="B8" s="102">
        <v>2392</v>
      </c>
      <c r="C8" s="15">
        <f t="shared" si="0"/>
        <v>5.6949669063377936E-2</v>
      </c>
      <c r="D8" s="102">
        <v>2444</v>
      </c>
      <c r="E8" s="15">
        <f t="shared" si="1"/>
        <v>5.5305378923310174E-2</v>
      </c>
      <c r="F8" s="102">
        <v>2495</v>
      </c>
      <c r="G8" s="15">
        <f t="shared" si="2"/>
        <v>5.7000000000000002E-2</v>
      </c>
      <c r="H8" s="102">
        <v>2432</v>
      </c>
      <c r="I8" s="15">
        <f t="shared" si="3"/>
        <v>5.8999999999999997E-2</v>
      </c>
      <c r="J8" s="726">
        <f t="shared" si="4"/>
        <v>1.9999999999999948E-3</v>
      </c>
    </row>
    <row r="9" spans="1:10" s="1" customFormat="1" ht="14.4" thickBot="1" x14ac:dyDescent="0.3">
      <c r="A9" s="503" t="s">
        <v>630</v>
      </c>
      <c r="B9" s="93">
        <v>3876</v>
      </c>
      <c r="C9" s="20">
        <f t="shared" si="0"/>
        <v>9.2281319937145848E-2</v>
      </c>
      <c r="D9" s="93">
        <v>4152</v>
      </c>
      <c r="E9" s="20">
        <f t="shared" si="1"/>
        <v>9.3955782851711883E-2</v>
      </c>
      <c r="F9" s="93">
        <v>4003</v>
      </c>
      <c r="G9" s="20">
        <f t="shared" si="2"/>
        <v>9.1999999999999998E-2</v>
      </c>
      <c r="H9" s="93">
        <v>4064</v>
      </c>
      <c r="I9" s="20">
        <f t="shared" si="3"/>
        <v>9.8000000000000004E-2</v>
      </c>
      <c r="J9" s="727">
        <f t="shared" si="4"/>
        <v>6.0000000000000053E-3</v>
      </c>
    </row>
    <row r="10" spans="1:10" s="1" customFormat="1" ht="14.4" thickBot="1" x14ac:dyDescent="0.3">
      <c r="A10" s="501" t="s">
        <v>631</v>
      </c>
      <c r="B10" s="99">
        <f>SUM(B5:B9)</f>
        <v>19472</v>
      </c>
      <c r="C10" s="46">
        <f t="shared" si="0"/>
        <v>0.46359697157278223</v>
      </c>
      <c r="D10" s="99">
        <f>SUM(D5:D9)</f>
        <v>20991</v>
      </c>
      <c r="E10" s="46">
        <f t="shared" si="1"/>
        <v>0.47500622298658096</v>
      </c>
      <c r="F10" s="99">
        <f>SUM(F5:F9)</f>
        <v>20456</v>
      </c>
      <c r="G10" s="46">
        <f t="shared" si="2"/>
        <v>0.47</v>
      </c>
      <c r="H10" s="99">
        <f>SUM(H5:H9)</f>
        <v>19430</v>
      </c>
      <c r="I10" s="46">
        <f t="shared" si="3"/>
        <v>0.46899999999999997</v>
      </c>
      <c r="J10" s="794">
        <f t="shared" si="4"/>
        <v>-1.0000000000000009E-3</v>
      </c>
    </row>
    <row r="11" spans="1:10" s="1" customFormat="1" ht="13.8" x14ac:dyDescent="0.25">
      <c r="A11" s="505" t="s">
        <v>632</v>
      </c>
      <c r="B11" s="100">
        <v>1170</v>
      </c>
      <c r="C11" s="101">
        <f t="shared" si="0"/>
        <v>2.7855816389695729E-2</v>
      </c>
      <c r="D11" s="100">
        <v>1105</v>
      </c>
      <c r="E11" s="101">
        <f t="shared" si="1"/>
        <v>2.5005091534475346E-2</v>
      </c>
      <c r="F11" s="100">
        <v>1082</v>
      </c>
      <c r="G11" s="101">
        <f t="shared" si="2"/>
        <v>2.5000000000000001E-2</v>
      </c>
      <c r="H11" s="100">
        <v>1082</v>
      </c>
      <c r="I11" s="101">
        <f t="shared" si="3"/>
        <v>2.5999999999999999E-2</v>
      </c>
      <c r="J11" s="795">
        <f t="shared" si="4"/>
        <v>9.9999999999999742E-4</v>
      </c>
    </row>
    <row r="12" spans="1:10" s="1" customFormat="1" ht="13.8" x14ac:dyDescent="0.25">
      <c r="A12" s="502" t="s">
        <v>633</v>
      </c>
      <c r="B12" s="102">
        <v>6135</v>
      </c>
      <c r="C12" s="15">
        <f t="shared" si="0"/>
        <v>0.14606447312032761</v>
      </c>
      <c r="D12" s="102">
        <v>6356</v>
      </c>
      <c r="E12" s="15">
        <f t="shared" si="1"/>
        <v>0.14383019166798669</v>
      </c>
      <c r="F12" s="102">
        <v>6006</v>
      </c>
      <c r="G12" s="15">
        <f t="shared" si="2"/>
        <v>0.13800000000000001</v>
      </c>
      <c r="H12" s="102">
        <v>5436</v>
      </c>
      <c r="I12" s="15">
        <f t="shared" si="3"/>
        <v>0.13100000000000001</v>
      </c>
      <c r="J12" s="726">
        <f t="shared" si="4"/>
        <v>-7.0000000000000062E-3</v>
      </c>
    </row>
    <row r="13" spans="1:10" s="1" customFormat="1" ht="13.8" x14ac:dyDescent="0.25">
      <c r="A13" s="503" t="s">
        <v>634</v>
      </c>
      <c r="B13" s="102">
        <v>5570</v>
      </c>
      <c r="C13" s="15">
        <f t="shared" si="0"/>
        <v>0.13261273272701299</v>
      </c>
      <c r="D13" s="102">
        <v>5977</v>
      </c>
      <c r="E13" s="15">
        <f t="shared" si="1"/>
        <v>0.13525378470729335</v>
      </c>
      <c r="F13" s="102">
        <v>5787</v>
      </c>
      <c r="G13" s="15">
        <f t="shared" si="2"/>
        <v>0.13300000000000001</v>
      </c>
      <c r="H13" s="102">
        <v>5119</v>
      </c>
      <c r="I13" s="15">
        <f t="shared" si="3"/>
        <v>0.124</v>
      </c>
      <c r="J13" s="726">
        <f t="shared" si="4"/>
        <v>-9.000000000000008E-3</v>
      </c>
    </row>
    <row r="14" spans="1:10" s="1" customFormat="1" ht="13.8" x14ac:dyDescent="0.25">
      <c r="A14" s="504" t="s">
        <v>635</v>
      </c>
      <c r="B14" s="102">
        <v>1055</v>
      </c>
      <c r="C14" s="15">
        <f t="shared" si="0"/>
        <v>2.5117851530879483E-2</v>
      </c>
      <c r="D14" s="102">
        <v>1166</v>
      </c>
      <c r="E14" s="15">
        <f t="shared" si="1"/>
        <v>2.6385463103346836E-2</v>
      </c>
      <c r="F14" s="102">
        <v>1156</v>
      </c>
      <c r="G14" s="15">
        <f t="shared" si="2"/>
        <v>2.7E-2</v>
      </c>
      <c r="H14" s="102">
        <v>1104</v>
      </c>
      <c r="I14" s="15">
        <f t="shared" si="3"/>
        <v>2.7E-2</v>
      </c>
      <c r="J14" s="726">
        <f t="shared" si="4"/>
        <v>0</v>
      </c>
    </row>
    <row r="15" spans="1:10" s="1" customFormat="1" ht="14.4" thickBot="1" x14ac:dyDescent="0.3">
      <c r="A15" s="503" t="s">
        <v>636</v>
      </c>
      <c r="B15" s="93">
        <v>1984</v>
      </c>
      <c r="C15" s="20">
        <f t="shared" si="0"/>
        <v>4.7235845912099422E-2</v>
      </c>
      <c r="D15" s="93">
        <v>2049</v>
      </c>
      <c r="E15" s="20">
        <f t="shared" si="1"/>
        <v>4.6366907288814464E-2</v>
      </c>
      <c r="F15" s="93">
        <v>1989</v>
      </c>
      <c r="G15" s="20">
        <f t="shared" si="2"/>
        <v>4.5999999999999999E-2</v>
      </c>
      <c r="H15" s="93">
        <v>1956</v>
      </c>
      <c r="I15" s="20">
        <f t="shared" si="3"/>
        <v>4.7E-2</v>
      </c>
      <c r="J15" s="727">
        <f t="shared" si="4"/>
        <v>1.0000000000000009E-3</v>
      </c>
    </row>
    <row r="16" spans="1:10" s="1" customFormat="1" ht="14.4" thickBot="1" x14ac:dyDescent="0.3">
      <c r="A16" s="501" t="s">
        <v>637</v>
      </c>
      <c r="B16" s="99">
        <f>SUM(B11:B15)</f>
        <v>15914</v>
      </c>
      <c r="C16" s="46">
        <f t="shared" si="0"/>
        <v>0.37888671968001525</v>
      </c>
      <c r="D16" s="99">
        <f>SUM(D11:D15)</f>
        <v>16653</v>
      </c>
      <c r="E16" s="46">
        <f t="shared" si="1"/>
        <v>0.37684143830191669</v>
      </c>
      <c r="F16" s="99">
        <f>SUM(F11:F15)</f>
        <v>16020</v>
      </c>
      <c r="G16" s="46">
        <f t="shared" si="2"/>
        <v>0.36799999999999999</v>
      </c>
      <c r="H16" s="99">
        <f>SUM(H11:H15)</f>
        <v>14697</v>
      </c>
      <c r="I16" s="46">
        <f t="shared" si="3"/>
        <v>0.35499999999999998</v>
      </c>
      <c r="J16" s="794">
        <f t="shared" si="4"/>
        <v>-1.3000000000000012E-2</v>
      </c>
    </row>
    <row r="17" spans="1:10" s="1" customFormat="1" ht="13.8" x14ac:dyDescent="0.25">
      <c r="A17" s="506" t="s">
        <v>638</v>
      </c>
      <c r="B17" s="100">
        <v>171</v>
      </c>
      <c r="C17" s="101">
        <f t="shared" si="0"/>
        <v>4.0712347031093754E-3</v>
      </c>
      <c r="D17" s="100">
        <v>167</v>
      </c>
      <c r="E17" s="101">
        <f t="shared" si="1"/>
        <v>3.779050032812111E-3</v>
      </c>
      <c r="F17" s="100">
        <v>0</v>
      </c>
      <c r="G17" s="101">
        <f t="shared" si="2"/>
        <v>0</v>
      </c>
      <c r="H17" s="100">
        <v>188</v>
      </c>
      <c r="I17" s="101">
        <f t="shared" si="3"/>
        <v>5.0000000000000001E-3</v>
      </c>
      <c r="J17" s="795">
        <f t="shared" si="4"/>
        <v>5.0000000000000001E-3</v>
      </c>
    </row>
    <row r="18" spans="1:10" s="1" customFormat="1" ht="13.8" x14ac:dyDescent="0.25">
      <c r="A18" s="503" t="s">
        <v>639</v>
      </c>
      <c r="B18" s="102">
        <v>75</v>
      </c>
      <c r="C18" s="15">
        <f t="shared" si="0"/>
        <v>1.7856292557497263E-3</v>
      </c>
      <c r="D18" s="102">
        <v>0</v>
      </c>
      <c r="E18" s="15">
        <f t="shared" si="1"/>
        <v>0</v>
      </c>
      <c r="F18" s="102">
        <v>0</v>
      </c>
      <c r="G18" s="15">
        <f t="shared" si="2"/>
        <v>0</v>
      </c>
      <c r="H18" s="102"/>
      <c r="I18" s="15">
        <f t="shared" si="3"/>
        <v>0</v>
      </c>
      <c r="J18" s="726">
        <f t="shared" si="4"/>
        <v>0</v>
      </c>
    </row>
    <row r="19" spans="1:10" s="1" customFormat="1" ht="14.4" thickBot="1" x14ac:dyDescent="0.3">
      <c r="A19" s="507" t="s">
        <v>285</v>
      </c>
      <c r="B19" s="93">
        <v>206</v>
      </c>
      <c r="C19" s="20">
        <f t="shared" si="0"/>
        <v>4.9045283557925812E-3</v>
      </c>
      <c r="D19" s="93">
        <v>50</v>
      </c>
      <c r="E19" s="20">
        <f t="shared" si="1"/>
        <v>1.1314521056323685E-3</v>
      </c>
      <c r="F19" s="93">
        <v>1201</v>
      </c>
      <c r="G19" s="20">
        <f t="shared" si="2"/>
        <v>2.8000000000000001E-2</v>
      </c>
      <c r="H19" s="93">
        <v>1326</v>
      </c>
      <c r="I19" s="20">
        <f t="shared" si="3"/>
        <v>3.2000000000000001E-2</v>
      </c>
      <c r="J19" s="726">
        <f t="shared" si="4"/>
        <v>4.0000000000000001E-3</v>
      </c>
    </row>
    <row r="20" spans="1:10" s="1" customFormat="1" ht="14.4" thickBot="1" x14ac:dyDescent="0.3">
      <c r="A20" s="103" t="s">
        <v>648</v>
      </c>
      <c r="B20" s="104">
        <f>B4+B10+B16+SUM(B17:B19)</f>
        <v>42002</v>
      </c>
      <c r="C20" s="74">
        <f>C4+C10+C16+SUM(C17:C19)</f>
        <v>1</v>
      </c>
      <c r="D20" s="104">
        <f t="shared" ref="D20:I20" si="5">D4+D10+D16+SUM(D17:D19)</f>
        <v>44191</v>
      </c>
      <c r="E20" s="74">
        <f t="shared" si="5"/>
        <v>0.99999999999999989</v>
      </c>
      <c r="F20" s="104">
        <f t="shared" si="5"/>
        <v>43550</v>
      </c>
      <c r="G20" s="74">
        <f t="shared" si="5"/>
        <v>1.0009999999999999</v>
      </c>
      <c r="H20" s="104">
        <f t="shared" si="5"/>
        <v>41423</v>
      </c>
      <c r="I20" s="74">
        <f t="shared" si="5"/>
        <v>1.0009999999999999</v>
      </c>
      <c r="J20" s="774"/>
    </row>
    <row r="22" spans="1:10" ht="13.8" x14ac:dyDescent="0.25">
      <c r="A22" s="492"/>
    </row>
    <row r="23" spans="1:10" ht="13.8" thickBot="1" x14ac:dyDescent="0.3"/>
    <row r="24" spans="1:10" ht="35.1" customHeight="1" thickBot="1" x14ac:dyDescent="0.3">
      <c r="A24" s="948" t="s">
        <v>944</v>
      </c>
      <c r="B24" s="949"/>
      <c r="C24" s="949"/>
      <c r="D24" s="949"/>
      <c r="E24" s="949"/>
      <c r="F24" s="949"/>
      <c r="G24" s="949"/>
      <c r="H24" s="949"/>
      <c r="I24" s="949"/>
      <c r="J24" s="950"/>
    </row>
    <row r="25" spans="1:10" ht="17.25" customHeight="1" thickBot="1" x14ac:dyDescent="0.3">
      <c r="A25" s="907" t="s">
        <v>640</v>
      </c>
      <c r="B25" s="948" t="s">
        <v>465</v>
      </c>
      <c r="C25" s="949"/>
      <c r="D25" s="949"/>
      <c r="E25" s="949"/>
      <c r="F25" s="949"/>
      <c r="G25" s="949"/>
      <c r="H25" s="950"/>
      <c r="I25" s="893" t="s">
        <v>648</v>
      </c>
      <c r="J25" s="894"/>
    </row>
    <row r="26" spans="1:10" ht="14.25" customHeight="1" x14ac:dyDescent="0.25">
      <c r="A26" s="963"/>
      <c r="B26" s="897" t="s">
        <v>651</v>
      </c>
      <c r="C26" s="898"/>
      <c r="D26" s="897" t="s">
        <v>652</v>
      </c>
      <c r="E26" s="898"/>
      <c r="F26" s="897" t="s">
        <v>653</v>
      </c>
      <c r="G26" s="898"/>
      <c r="H26" s="362" t="s">
        <v>654</v>
      </c>
      <c r="I26" s="895"/>
      <c r="J26" s="896"/>
    </row>
    <row r="27" spans="1:10" ht="13.5" customHeight="1" thickBot="1" x14ac:dyDescent="0.3">
      <c r="A27" s="964"/>
      <c r="B27" s="172" t="s">
        <v>530</v>
      </c>
      <c r="C27" s="171" t="s">
        <v>531</v>
      </c>
      <c r="D27" s="172" t="s">
        <v>530</v>
      </c>
      <c r="E27" s="173" t="s">
        <v>531</v>
      </c>
      <c r="F27" s="170" t="s">
        <v>530</v>
      </c>
      <c r="G27" s="171" t="s">
        <v>531</v>
      </c>
      <c r="H27" s="368" t="s">
        <v>530</v>
      </c>
      <c r="I27" s="172" t="s">
        <v>530</v>
      </c>
      <c r="J27" s="173" t="s">
        <v>531</v>
      </c>
    </row>
    <row r="28" spans="1:10" ht="14.4" thickBot="1" x14ac:dyDescent="0.3">
      <c r="A28" s="501" t="s">
        <v>625</v>
      </c>
      <c r="B28" s="99">
        <v>2583</v>
      </c>
      <c r="C28" s="46">
        <f>B28/$B$43</f>
        <v>0.12839248434237996</v>
      </c>
      <c r="D28" s="99">
        <v>2792</v>
      </c>
      <c r="E28" s="46">
        <f>D28/$D$43</f>
        <v>0.14648478488982161</v>
      </c>
      <c r="F28" s="99">
        <v>406</v>
      </c>
      <c r="G28" s="46">
        <f>F28/$F$43</f>
        <v>0.18165548098434003</v>
      </c>
      <c r="H28" s="99">
        <v>1</v>
      </c>
      <c r="I28" s="99">
        <f>B28+D28+F28+H28</f>
        <v>5782</v>
      </c>
      <c r="J28" s="46">
        <f>I28/$I$43</f>
        <v>0.13958428892161359</v>
      </c>
    </row>
    <row r="29" spans="1:10" ht="13.8" x14ac:dyDescent="0.25">
      <c r="A29" s="502" t="s">
        <v>626</v>
      </c>
      <c r="B29" s="100">
        <v>3095</v>
      </c>
      <c r="C29" s="101">
        <f t="shared" ref="C29:C42" si="6">B29/$B$43</f>
        <v>0.15384233025151606</v>
      </c>
      <c r="D29" s="100">
        <v>2417</v>
      </c>
      <c r="E29" s="101">
        <f t="shared" ref="E29:E42" si="7">D29/$D$43</f>
        <v>0.12681007345225603</v>
      </c>
      <c r="F29" s="100">
        <v>321</v>
      </c>
      <c r="G29" s="101">
        <f t="shared" ref="G29:G42" si="8">F29/$F$43</f>
        <v>0.1436241610738255</v>
      </c>
      <c r="H29" s="374">
        <v>1</v>
      </c>
      <c r="I29" s="100">
        <f t="shared" ref="I29:I42" si="9">B29+D29+F29+H29</f>
        <v>5834</v>
      </c>
      <c r="J29" s="101">
        <f t="shared" ref="J29:J42" si="10">I29/$I$43</f>
        <v>0.14083963015715906</v>
      </c>
    </row>
    <row r="30" spans="1:10" ht="13.8" x14ac:dyDescent="0.25">
      <c r="A30" s="503" t="s">
        <v>627</v>
      </c>
      <c r="B30" s="102">
        <v>1208</v>
      </c>
      <c r="C30" s="15">
        <f t="shared" si="6"/>
        <v>6.0045730191867978E-2</v>
      </c>
      <c r="D30" s="102">
        <v>1023</v>
      </c>
      <c r="E30" s="15">
        <f t="shared" si="7"/>
        <v>5.3672612801678905E-2</v>
      </c>
      <c r="F30" s="102">
        <v>101</v>
      </c>
      <c r="G30" s="15">
        <f t="shared" si="8"/>
        <v>4.5190156599552569E-2</v>
      </c>
      <c r="H30" s="375">
        <v>1</v>
      </c>
      <c r="I30" s="102">
        <f t="shared" si="9"/>
        <v>2333</v>
      </c>
      <c r="J30" s="15">
        <f t="shared" si="10"/>
        <v>5.632136735629964E-2</v>
      </c>
    </row>
    <row r="31" spans="1:10" ht="13.8" x14ac:dyDescent="0.25">
      <c r="A31" s="504" t="s">
        <v>628</v>
      </c>
      <c r="B31" s="102">
        <v>2534</v>
      </c>
      <c r="C31" s="15">
        <f t="shared" si="6"/>
        <v>0.12595685455810718</v>
      </c>
      <c r="D31" s="102">
        <v>2080</v>
      </c>
      <c r="E31" s="15">
        <f t="shared" si="7"/>
        <v>0.10912906610703044</v>
      </c>
      <c r="F31" s="102">
        <v>153</v>
      </c>
      <c r="G31" s="15">
        <f t="shared" si="8"/>
        <v>6.8456375838926178E-2</v>
      </c>
      <c r="H31" s="375"/>
      <c r="I31" s="102">
        <f t="shared" si="9"/>
        <v>4767</v>
      </c>
      <c r="J31" s="15">
        <f t="shared" si="10"/>
        <v>0.11508099365087029</v>
      </c>
    </row>
    <row r="32" spans="1:10" ht="13.8" x14ac:dyDescent="0.25">
      <c r="A32" s="504" t="s">
        <v>629</v>
      </c>
      <c r="B32" s="102">
        <v>1193</v>
      </c>
      <c r="C32" s="15">
        <f t="shared" si="6"/>
        <v>5.9300129237498757E-2</v>
      </c>
      <c r="D32" s="102">
        <v>1079</v>
      </c>
      <c r="E32" s="15">
        <f t="shared" si="7"/>
        <v>5.6610703043022036E-2</v>
      </c>
      <c r="F32" s="102">
        <v>160</v>
      </c>
      <c r="G32" s="15">
        <f t="shared" si="8"/>
        <v>7.1588366890380312E-2</v>
      </c>
      <c r="H32" s="375"/>
      <c r="I32" s="102">
        <f t="shared" si="9"/>
        <v>2432</v>
      </c>
      <c r="J32" s="15">
        <f t="shared" si="10"/>
        <v>5.8711343939357362E-2</v>
      </c>
    </row>
    <row r="33" spans="1:10" ht="14.4" thickBot="1" x14ac:dyDescent="0.3">
      <c r="A33" s="503" t="s">
        <v>630</v>
      </c>
      <c r="B33" s="93">
        <v>2451</v>
      </c>
      <c r="C33" s="20">
        <f t="shared" si="6"/>
        <v>0.12183119594393081</v>
      </c>
      <c r="D33" s="93">
        <v>1520</v>
      </c>
      <c r="E33" s="20">
        <f t="shared" si="7"/>
        <v>7.9748163693599161E-2</v>
      </c>
      <c r="F33" s="93">
        <v>91</v>
      </c>
      <c r="G33" s="20">
        <f t="shared" si="8"/>
        <v>4.0715883668903802E-2</v>
      </c>
      <c r="H33" s="376">
        <v>2</v>
      </c>
      <c r="I33" s="93">
        <f t="shared" si="9"/>
        <v>4064</v>
      </c>
      <c r="J33" s="20">
        <f t="shared" si="10"/>
        <v>9.8109745793399802E-2</v>
      </c>
    </row>
    <row r="34" spans="1:10" ht="14.4" thickBot="1" x14ac:dyDescent="0.3">
      <c r="A34" s="501" t="s">
        <v>631</v>
      </c>
      <c r="B34" s="99">
        <f>SUM(B29:B33)</f>
        <v>10481</v>
      </c>
      <c r="C34" s="46">
        <f t="shared" si="6"/>
        <v>0.52097624018292077</v>
      </c>
      <c r="D34" s="99">
        <f>SUM(D29:D33)</f>
        <v>8119</v>
      </c>
      <c r="E34" s="46">
        <f t="shared" si="7"/>
        <v>0.42597061909758654</v>
      </c>
      <c r="F34" s="99">
        <f>SUM(F29:F33)</f>
        <v>826</v>
      </c>
      <c r="G34" s="46">
        <f t="shared" si="8"/>
        <v>0.36957494407158836</v>
      </c>
      <c r="H34" s="99">
        <f>SUM(H29:H33)</f>
        <v>4</v>
      </c>
      <c r="I34" s="99">
        <f t="shared" si="9"/>
        <v>19430</v>
      </c>
      <c r="J34" s="46">
        <f t="shared" si="10"/>
        <v>0.46906308089708615</v>
      </c>
    </row>
    <row r="35" spans="1:10" ht="13.8" x14ac:dyDescent="0.25">
      <c r="A35" s="505" t="s">
        <v>632</v>
      </c>
      <c r="B35" s="100">
        <v>443</v>
      </c>
      <c r="C35" s="101">
        <f t="shared" si="6"/>
        <v>2.2020081519037678E-2</v>
      </c>
      <c r="D35" s="100">
        <v>560</v>
      </c>
      <c r="E35" s="101">
        <f t="shared" si="7"/>
        <v>2.9380902413431269E-2</v>
      </c>
      <c r="F35" s="100">
        <v>78</v>
      </c>
      <c r="G35" s="101">
        <f t="shared" si="8"/>
        <v>3.4899328859060399E-2</v>
      </c>
      <c r="H35" s="374">
        <v>1</v>
      </c>
      <c r="I35" s="100">
        <f t="shared" si="9"/>
        <v>1082</v>
      </c>
      <c r="J35" s="101">
        <f t="shared" si="10"/>
        <v>2.6120754170388432E-2</v>
      </c>
    </row>
    <row r="36" spans="1:10" ht="13.8" x14ac:dyDescent="0.25">
      <c r="A36" s="502" t="s">
        <v>633</v>
      </c>
      <c r="B36" s="102">
        <v>2284</v>
      </c>
      <c r="C36" s="15">
        <f t="shared" si="6"/>
        <v>0.11353017198528681</v>
      </c>
      <c r="D36" s="102">
        <v>2795</v>
      </c>
      <c r="E36" s="15">
        <f t="shared" si="7"/>
        <v>0.14664218258132214</v>
      </c>
      <c r="F36" s="102">
        <v>356</v>
      </c>
      <c r="G36" s="15">
        <f t="shared" si="8"/>
        <v>0.15928411633109621</v>
      </c>
      <c r="H36" s="375">
        <v>1</v>
      </c>
      <c r="I36" s="102">
        <f t="shared" si="9"/>
        <v>5436</v>
      </c>
      <c r="J36" s="15">
        <f t="shared" si="10"/>
        <v>0.13123144146971488</v>
      </c>
    </row>
    <row r="37" spans="1:10" ht="13.8" x14ac:dyDescent="0.25">
      <c r="A37" s="503" t="s">
        <v>634</v>
      </c>
      <c r="B37" s="102">
        <v>2518</v>
      </c>
      <c r="C37" s="15">
        <f t="shared" si="6"/>
        <v>0.12516154687344666</v>
      </c>
      <c r="D37" s="102">
        <v>2205</v>
      </c>
      <c r="E37" s="15">
        <f t="shared" si="7"/>
        <v>0.11568730325288562</v>
      </c>
      <c r="F37" s="102">
        <v>393</v>
      </c>
      <c r="G37" s="15">
        <f t="shared" si="8"/>
        <v>0.17583892617449665</v>
      </c>
      <c r="H37" s="375">
        <v>3</v>
      </c>
      <c r="I37" s="102">
        <f t="shared" si="9"/>
        <v>5119</v>
      </c>
      <c r="J37" s="15">
        <f t="shared" si="10"/>
        <v>0.12357868816840885</v>
      </c>
    </row>
    <row r="38" spans="1:10" ht="13.8" x14ac:dyDescent="0.25">
      <c r="A38" s="504" t="s">
        <v>635</v>
      </c>
      <c r="B38" s="102">
        <v>535</v>
      </c>
      <c r="C38" s="15">
        <f t="shared" si="6"/>
        <v>2.6593100705835569E-2</v>
      </c>
      <c r="D38" s="102">
        <v>518</v>
      </c>
      <c r="E38" s="15">
        <f t="shared" si="7"/>
        <v>2.7177334732423925E-2</v>
      </c>
      <c r="F38" s="102">
        <v>51</v>
      </c>
      <c r="G38" s="15">
        <f t="shared" si="8"/>
        <v>2.2818791946308724E-2</v>
      </c>
      <c r="H38" s="375"/>
      <c r="I38" s="102">
        <f t="shared" si="9"/>
        <v>1104</v>
      </c>
      <c r="J38" s="15">
        <f t="shared" si="10"/>
        <v>2.6651860077734593E-2</v>
      </c>
    </row>
    <row r="39" spans="1:10" ht="14.4" thickBot="1" x14ac:dyDescent="0.3">
      <c r="A39" s="503" t="s">
        <v>636</v>
      </c>
      <c r="B39" s="93">
        <v>857</v>
      </c>
      <c r="C39" s="20">
        <f t="shared" si="6"/>
        <v>4.2598667859628195E-2</v>
      </c>
      <c r="D39" s="93">
        <v>992</v>
      </c>
      <c r="E39" s="20">
        <f t="shared" si="7"/>
        <v>5.204616998950682E-2</v>
      </c>
      <c r="F39" s="93">
        <v>107</v>
      </c>
      <c r="G39" s="20">
        <f t="shared" si="8"/>
        <v>4.7874720357941832E-2</v>
      </c>
      <c r="H39" s="376"/>
      <c r="I39" s="93">
        <f t="shared" si="9"/>
        <v>1956</v>
      </c>
      <c r="J39" s="20">
        <f t="shared" si="10"/>
        <v>4.7220143398594983E-2</v>
      </c>
    </row>
    <row r="40" spans="1:10" ht="14.4" thickBot="1" x14ac:dyDescent="0.3">
      <c r="A40" s="501" t="s">
        <v>637</v>
      </c>
      <c r="B40" s="99">
        <f>SUM(B35:B39)</f>
        <v>6637</v>
      </c>
      <c r="C40" s="46">
        <f t="shared" si="6"/>
        <v>0.32990356894323491</v>
      </c>
      <c r="D40" s="99">
        <f>SUM(D35:D39)</f>
        <v>7070</v>
      </c>
      <c r="E40" s="46">
        <f t="shared" si="7"/>
        <v>0.3709338929695698</v>
      </c>
      <c r="F40" s="99">
        <f>SUM(F35:F39)</f>
        <v>985</v>
      </c>
      <c r="G40" s="46">
        <f t="shared" si="8"/>
        <v>0.4407158836689038</v>
      </c>
      <c r="H40" s="99">
        <f>SUM(H35:H39)</f>
        <v>5</v>
      </c>
      <c r="I40" s="99">
        <f t="shared" si="9"/>
        <v>14697</v>
      </c>
      <c r="J40" s="46">
        <f t="shared" si="10"/>
        <v>0.35480288728484177</v>
      </c>
    </row>
    <row r="41" spans="1:10" ht="13.8" x14ac:dyDescent="0.25">
      <c r="A41" s="506" t="s">
        <v>638</v>
      </c>
      <c r="B41" s="100">
        <v>94</v>
      </c>
      <c r="C41" s="101">
        <f t="shared" si="6"/>
        <v>4.6724326473804555E-3</v>
      </c>
      <c r="D41" s="100">
        <v>86</v>
      </c>
      <c r="E41" s="101">
        <f t="shared" si="7"/>
        <v>4.5120671563483733E-3</v>
      </c>
      <c r="F41" s="100">
        <v>8</v>
      </c>
      <c r="G41" s="101">
        <f t="shared" si="8"/>
        <v>3.5794183445190158E-3</v>
      </c>
      <c r="H41" s="374"/>
      <c r="I41" s="100">
        <f t="shared" si="9"/>
        <v>188</v>
      </c>
      <c r="J41" s="101">
        <f t="shared" si="10"/>
        <v>4.5385413900490062E-3</v>
      </c>
    </row>
    <row r="42" spans="1:10" ht="14.4" thickBot="1" x14ac:dyDescent="0.3">
      <c r="A42" s="507" t="s">
        <v>285</v>
      </c>
      <c r="B42" s="93">
        <v>323</v>
      </c>
      <c r="C42" s="20">
        <f t="shared" si="6"/>
        <v>1.6055273884083905E-2</v>
      </c>
      <c r="D42" s="93">
        <v>993</v>
      </c>
      <c r="E42" s="20">
        <f t="shared" si="7"/>
        <v>5.2098635886673662E-2</v>
      </c>
      <c r="F42" s="93">
        <v>10</v>
      </c>
      <c r="G42" s="20">
        <f t="shared" si="8"/>
        <v>4.4742729306487695E-3</v>
      </c>
      <c r="H42" s="376"/>
      <c r="I42" s="93">
        <f t="shared" si="9"/>
        <v>1326</v>
      </c>
      <c r="J42" s="20">
        <f t="shared" si="10"/>
        <v>3.201120150640948E-2</v>
      </c>
    </row>
    <row r="43" spans="1:10" ht="14.4" thickBot="1" x14ac:dyDescent="0.3">
      <c r="A43" s="103" t="s">
        <v>648</v>
      </c>
      <c r="B43" s="104">
        <f>B28+B34+B40+SUM(B41:B42)</f>
        <v>20118</v>
      </c>
      <c r="C43" s="74">
        <f>C28+C34+C40+SUM(C41:C42)</f>
        <v>1</v>
      </c>
      <c r="D43" s="104">
        <f t="shared" ref="D43:J43" si="11">D28+D34+D40+SUM(D41:D42)</f>
        <v>19060</v>
      </c>
      <c r="E43" s="74">
        <f t="shared" si="11"/>
        <v>1</v>
      </c>
      <c r="F43" s="104">
        <f t="shared" si="11"/>
        <v>2235</v>
      </c>
      <c r="G43" s="74">
        <f t="shared" si="11"/>
        <v>0.99999999999999989</v>
      </c>
      <c r="H43" s="104">
        <f t="shared" si="11"/>
        <v>10</v>
      </c>
      <c r="I43" s="104">
        <f t="shared" si="11"/>
        <v>41423</v>
      </c>
      <c r="J43" s="74">
        <f t="shared" si="11"/>
        <v>1</v>
      </c>
    </row>
    <row r="44" spans="1:10" ht="13.8" x14ac:dyDescent="0.25">
      <c r="A44" s="178" t="s">
        <v>649</v>
      </c>
      <c r="B44" s="121"/>
      <c r="C44" s="121"/>
      <c r="D44" s="121"/>
      <c r="E44" s="121"/>
      <c r="F44" s="121"/>
    </row>
    <row r="45" spans="1:10" ht="13.8" x14ac:dyDescent="0.25">
      <c r="A45" s="179" t="s">
        <v>650</v>
      </c>
      <c r="B45" s="121"/>
      <c r="C45" s="121"/>
      <c r="D45" s="121"/>
      <c r="E45" s="121"/>
      <c r="F45" s="121"/>
    </row>
  </sheetData>
  <mergeCells count="14">
    <mergeCell ref="A25:A27"/>
    <mergeCell ref="B26:C26"/>
    <mergeCell ref="D26:E26"/>
    <mergeCell ref="F26:G26"/>
    <mergeCell ref="A24:J24"/>
    <mergeCell ref="B25:H25"/>
    <mergeCell ref="I25:J26"/>
    <mergeCell ref="F2:G2"/>
    <mergeCell ref="J2:J3"/>
    <mergeCell ref="D2:E2"/>
    <mergeCell ref="A1:J1"/>
    <mergeCell ref="A2:A3"/>
    <mergeCell ref="B2:C2"/>
    <mergeCell ref="H2:I2"/>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zoomScaleNormal="100" workbookViewId="0">
      <selection sqref="A1:K1"/>
    </sheetView>
  </sheetViews>
  <sheetFormatPr defaultColWidth="9.109375" defaultRowHeight="13.8" x14ac:dyDescent="0.25"/>
  <cols>
    <col min="1" max="1" width="9" style="35" customWidth="1"/>
    <col min="2" max="2" width="50.6640625" style="1" customWidth="1"/>
    <col min="3" max="10" width="10.6640625" style="1" customWidth="1"/>
    <col min="11" max="11" width="17.5546875" style="1" customWidth="1"/>
    <col min="12" max="243" width="11.44140625" style="1" customWidth="1"/>
    <col min="244" max="16384" width="9.109375" style="1"/>
  </cols>
  <sheetData>
    <row r="1" spans="1:13" ht="35.1" customHeight="1" thickBot="1" x14ac:dyDescent="0.3">
      <c r="A1" s="948" t="s">
        <v>955</v>
      </c>
      <c r="B1" s="949"/>
      <c r="C1" s="949"/>
      <c r="D1" s="949"/>
      <c r="E1" s="949"/>
      <c r="F1" s="949"/>
      <c r="G1" s="949"/>
      <c r="H1" s="949"/>
      <c r="I1" s="949"/>
      <c r="J1" s="949"/>
      <c r="K1" s="950"/>
    </row>
    <row r="2" spans="1:13" ht="15" customHeight="1" x14ac:dyDescent="0.25">
      <c r="A2" s="912" t="s">
        <v>705</v>
      </c>
      <c r="B2" s="914" t="s">
        <v>704</v>
      </c>
      <c r="C2" s="917">
        <v>2007</v>
      </c>
      <c r="D2" s="924"/>
      <c r="E2" s="917">
        <v>2008</v>
      </c>
      <c r="F2" s="924"/>
      <c r="G2" s="917">
        <v>2009</v>
      </c>
      <c r="H2" s="924"/>
      <c r="I2" s="917">
        <v>2011</v>
      </c>
      <c r="J2" s="924"/>
      <c r="K2" s="907" t="s">
        <v>962</v>
      </c>
    </row>
    <row r="3" spans="1:13" ht="14.25" customHeight="1" thickBot="1" x14ac:dyDescent="0.3">
      <c r="A3" s="913"/>
      <c r="B3" s="915"/>
      <c r="C3" s="2" t="s">
        <v>530</v>
      </c>
      <c r="D3" s="3" t="s">
        <v>531</v>
      </c>
      <c r="E3" s="2" t="s">
        <v>530</v>
      </c>
      <c r="F3" s="36" t="s">
        <v>531</v>
      </c>
      <c r="G3" s="2" t="s">
        <v>530</v>
      </c>
      <c r="H3" s="36" t="s">
        <v>531</v>
      </c>
      <c r="I3" s="2" t="s">
        <v>530</v>
      </c>
      <c r="J3" s="36" t="s">
        <v>531</v>
      </c>
      <c r="K3" s="964"/>
      <c r="M3" s="765"/>
    </row>
    <row r="4" spans="1:13" ht="14.4" thickBot="1" x14ac:dyDescent="0.3">
      <c r="A4" s="4">
        <v>0</v>
      </c>
      <c r="B4" s="5" t="s">
        <v>655</v>
      </c>
      <c r="C4" s="6">
        <v>491</v>
      </c>
      <c r="D4" s="7">
        <f>ROUND(C4/$C$54,3)</f>
        <v>5.8000000000000003E-2</v>
      </c>
      <c r="E4" s="6">
        <v>590</v>
      </c>
      <c r="F4" s="7">
        <f>ROUND(E4/$E$54,3)</f>
        <v>5.8999999999999997E-2</v>
      </c>
      <c r="G4" s="6">
        <v>501</v>
      </c>
      <c r="H4" s="7">
        <f>ROUND(G4/$G$54,3)</f>
        <v>4.7E-2</v>
      </c>
      <c r="I4" s="6">
        <v>422</v>
      </c>
      <c r="J4" s="7">
        <f>ROUND(I4/$I$54,3)</f>
        <v>4.1000000000000002E-2</v>
      </c>
      <c r="K4" s="796">
        <f>J4-H4</f>
        <v>-5.9999999999999984E-3</v>
      </c>
      <c r="M4" s="704"/>
    </row>
    <row r="5" spans="1:13" x14ac:dyDescent="0.25">
      <c r="A5" s="9">
        <v>10</v>
      </c>
      <c r="B5" s="10" t="s">
        <v>656</v>
      </c>
      <c r="C5" s="6">
        <v>503</v>
      </c>
      <c r="D5" s="7">
        <f t="shared" ref="D5:D53" si="0">ROUND(C5/$C$54,3)</f>
        <v>5.8999999999999997E-2</v>
      </c>
      <c r="E5" s="6">
        <v>530</v>
      </c>
      <c r="F5" s="7">
        <f t="shared" ref="F5:F53" si="1">ROUND(E5/$E$54,3)</f>
        <v>5.2999999999999999E-2</v>
      </c>
      <c r="G5" s="6">
        <v>422</v>
      </c>
      <c r="H5" s="7">
        <f t="shared" ref="H5:H53" si="2">ROUND(G5/$G$54,3)</f>
        <v>0.04</v>
      </c>
      <c r="I5" s="6">
        <v>549</v>
      </c>
      <c r="J5" s="7">
        <f t="shared" ref="J5:J53" si="3">ROUND(I5/$I$54,3)</f>
        <v>5.3999999999999999E-2</v>
      </c>
      <c r="K5" s="796">
        <f t="shared" ref="K5:K53" si="4">J5-H5</f>
        <v>1.3999999999999999E-2</v>
      </c>
      <c r="M5" s="704"/>
    </row>
    <row r="6" spans="1:13" x14ac:dyDescent="0.25">
      <c r="A6" s="11">
        <v>11</v>
      </c>
      <c r="B6" s="12" t="s">
        <v>657</v>
      </c>
      <c r="C6" s="13">
        <v>1946</v>
      </c>
      <c r="D6" s="14">
        <f t="shared" si="0"/>
        <v>0.22900000000000001</v>
      </c>
      <c r="E6" s="13">
        <v>2620</v>
      </c>
      <c r="F6" s="14">
        <f t="shared" si="1"/>
        <v>0.26</v>
      </c>
      <c r="G6" s="13">
        <v>3025</v>
      </c>
      <c r="H6" s="14">
        <f t="shared" si="2"/>
        <v>0.28599999999999998</v>
      </c>
      <c r="I6" s="13">
        <v>2887</v>
      </c>
      <c r="J6" s="14">
        <f t="shared" si="3"/>
        <v>0.28299999999999997</v>
      </c>
      <c r="K6" s="797">
        <f t="shared" si="4"/>
        <v>-3.0000000000000027E-3</v>
      </c>
      <c r="M6" s="704"/>
    </row>
    <row r="7" spans="1:13" x14ac:dyDescent="0.25">
      <c r="A7" s="11">
        <v>12</v>
      </c>
      <c r="B7" s="12" t="s">
        <v>658</v>
      </c>
      <c r="C7" s="13">
        <v>256</v>
      </c>
      <c r="D7" s="14">
        <f t="shared" si="0"/>
        <v>0.03</v>
      </c>
      <c r="E7" s="13">
        <v>229</v>
      </c>
      <c r="F7" s="14">
        <f t="shared" si="1"/>
        <v>2.3E-2</v>
      </c>
      <c r="G7" s="13">
        <v>271</v>
      </c>
      <c r="H7" s="14">
        <f t="shared" si="2"/>
        <v>2.5999999999999999E-2</v>
      </c>
      <c r="I7" s="13">
        <v>229</v>
      </c>
      <c r="J7" s="14">
        <f t="shared" si="3"/>
        <v>2.1999999999999999E-2</v>
      </c>
      <c r="K7" s="797">
        <f t="shared" si="4"/>
        <v>-4.0000000000000001E-3</v>
      </c>
      <c r="M7" s="704"/>
    </row>
    <row r="8" spans="1:13" x14ac:dyDescent="0.25">
      <c r="A8" s="11">
        <v>13</v>
      </c>
      <c r="B8" s="12" t="s">
        <v>659</v>
      </c>
      <c r="C8" s="13">
        <v>9</v>
      </c>
      <c r="D8" s="14">
        <f t="shared" si="0"/>
        <v>1E-3</v>
      </c>
      <c r="E8" s="13">
        <v>11</v>
      </c>
      <c r="F8" s="14">
        <f t="shared" si="1"/>
        <v>1E-3</v>
      </c>
      <c r="G8" s="13">
        <v>14</v>
      </c>
      <c r="H8" s="14">
        <f t="shared" si="2"/>
        <v>1E-3</v>
      </c>
      <c r="I8" s="13">
        <v>10</v>
      </c>
      <c r="J8" s="14">
        <f t="shared" si="3"/>
        <v>1E-3</v>
      </c>
      <c r="K8" s="797">
        <f t="shared" si="4"/>
        <v>0</v>
      </c>
      <c r="M8" s="704"/>
    </row>
    <row r="9" spans="1:13" ht="28.2" thickBot="1" x14ac:dyDescent="0.3">
      <c r="A9" s="16">
        <v>19</v>
      </c>
      <c r="B9" s="17" t="s">
        <v>660</v>
      </c>
      <c r="C9" s="18">
        <v>92</v>
      </c>
      <c r="D9" s="19">
        <f t="shared" si="0"/>
        <v>1.0999999999999999E-2</v>
      </c>
      <c r="E9" s="18">
        <v>113</v>
      </c>
      <c r="F9" s="19">
        <f t="shared" si="1"/>
        <v>1.0999999999999999E-2</v>
      </c>
      <c r="G9" s="18">
        <v>127</v>
      </c>
      <c r="H9" s="19">
        <f t="shared" si="2"/>
        <v>1.2E-2</v>
      </c>
      <c r="I9" s="18">
        <v>85</v>
      </c>
      <c r="J9" s="19">
        <f t="shared" si="3"/>
        <v>8.0000000000000002E-3</v>
      </c>
      <c r="K9" s="798">
        <f t="shared" si="4"/>
        <v>-4.0000000000000001E-3</v>
      </c>
      <c r="M9" s="704"/>
    </row>
    <row r="10" spans="1:13" x14ac:dyDescent="0.25">
      <c r="A10" s="21">
        <v>20</v>
      </c>
      <c r="B10" s="22" t="s">
        <v>661</v>
      </c>
      <c r="C10" s="23">
        <v>315</v>
      </c>
      <c r="D10" s="7">
        <f t="shared" si="0"/>
        <v>3.6999999999999998E-2</v>
      </c>
      <c r="E10" s="23">
        <v>395</v>
      </c>
      <c r="F10" s="7">
        <f t="shared" si="1"/>
        <v>3.9E-2</v>
      </c>
      <c r="G10" s="23">
        <v>379</v>
      </c>
      <c r="H10" s="7">
        <f t="shared" si="2"/>
        <v>3.5999999999999997E-2</v>
      </c>
      <c r="I10" s="23">
        <v>379</v>
      </c>
      <c r="J10" s="7">
        <f t="shared" si="3"/>
        <v>3.6999999999999998E-2</v>
      </c>
      <c r="K10" s="796">
        <f t="shared" si="4"/>
        <v>1.0000000000000009E-3</v>
      </c>
      <c r="M10" s="704"/>
    </row>
    <row r="11" spans="1:13" x14ac:dyDescent="0.25">
      <c r="A11" s="11">
        <v>21</v>
      </c>
      <c r="B11" s="12" t="s">
        <v>662</v>
      </c>
      <c r="C11" s="13">
        <v>296</v>
      </c>
      <c r="D11" s="14">
        <f t="shared" si="0"/>
        <v>3.5000000000000003E-2</v>
      </c>
      <c r="E11" s="13">
        <v>348</v>
      </c>
      <c r="F11" s="14">
        <f t="shared" si="1"/>
        <v>3.5000000000000003E-2</v>
      </c>
      <c r="G11" s="13">
        <v>391</v>
      </c>
      <c r="H11" s="14">
        <f t="shared" si="2"/>
        <v>3.6999999999999998E-2</v>
      </c>
      <c r="I11" s="13">
        <v>402</v>
      </c>
      <c r="J11" s="14">
        <f t="shared" si="3"/>
        <v>3.9E-2</v>
      </c>
      <c r="K11" s="797">
        <f t="shared" si="4"/>
        <v>2.0000000000000018E-3</v>
      </c>
      <c r="M11" s="704"/>
    </row>
    <row r="12" spans="1:13" x14ac:dyDescent="0.25">
      <c r="A12" s="11">
        <v>22</v>
      </c>
      <c r="B12" s="12" t="s">
        <v>663</v>
      </c>
      <c r="C12" s="13">
        <v>34</v>
      </c>
      <c r="D12" s="14">
        <f t="shared" si="0"/>
        <v>4.0000000000000001E-3</v>
      </c>
      <c r="E12" s="13">
        <v>56</v>
      </c>
      <c r="F12" s="14">
        <f t="shared" si="1"/>
        <v>6.0000000000000001E-3</v>
      </c>
      <c r="G12" s="13">
        <v>32</v>
      </c>
      <c r="H12" s="14">
        <f t="shared" si="2"/>
        <v>3.0000000000000001E-3</v>
      </c>
      <c r="I12" s="13">
        <v>57</v>
      </c>
      <c r="J12" s="14">
        <f t="shared" si="3"/>
        <v>6.0000000000000001E-3</v>
      </c>
      <c r="K12" s="797">
        <f t="shared" si="4"/>
        <v>3.0000000000000001E-3</v>
      </c>
      <c r="M12" s="704"/>
    </row>
    <row r="13" spans="1:13" ht="14.4" thickBot="1" x14ac:dyDescent="0.3">
      <c r="A13" s="24">
        <v>29</v>
      </c>
      <c r="B13" s="25" t="s">
        <v>664</v>
      </c>
      <c r="C13" s="18">
        <v>43</v>
      </c>
      <c r="D13" s="19">
        <f t="shared" si="0"/>
        <v>5.0000000000000001E-3</v>
      </c>
      <c r="E13" s="18">
        <v>61</v>
      </c>
      <c r="F13" s="19">
        <f t="shared" si="1"/>
        <v>6.0000000000000001E-3</v>
      </c>
      <c r="G13" s="18">
        <v>65</v>
      </c>
      <c r="H13" s="19">
        <f t="shared" si="2"/>
        <v>6.0000000000000001E-3</v>
      </c>
      <c r="I13" s="18">
        <v>44</v>
      </c>
      <c r="J13" s="19">
        <f t="shared" si="3"/>
        <v>4.0000000000000001E-3</v>
      </c>
      <c r="K13" s="798">
        <f t="shared" si="4"/>
        <v>-2E-3</v>
      </c>
      <c r="M13" s="704"/>
    </row>
    <row r="14" spans="1:13" ht="27" customHeight="1" x14ac:dyDescent="0.25">
      <c r="A14" s="9">
        <v>30</v>
      </c>
      <c r="B14" s="10" t="s">
        <v>665</v>
      </c>
      <c r="C14" s="6">
        <v>612</v>
      </c>
      <c r="D14" s="7">
        <f t="shared" si="0"/>
        <v>7.1999999999999995E-2</v>
      </c>
      <c r="E14" s="6">
        <v>780</v>
      </c>
      <c r="F14" s="7">
        <f t="shared" si="1"/>
        <v>7.6999999999999999E-2</v>
      </c>
      <c r="G14" s="6">
        <v>784</v>
      </c>
      <c r="H14" s="7">
        <f t="shared" si="2"/>
        <v>7.3999999999999996E-2</v>
      </c>
      <c r="I14" s="6">
        <v>925</v>
      </c>
      <c r="J14" s="7">
        <f t="shared" si="3"/>
        <v>9.0999999999999998E-2</v>
      </c>
      <c r="K14" s="796">
        <f t="shared" si="4"/>
        <v>1.7000000000000001E-2</v>
      </c>
      <c r="M14" s="704"/>
    </row>
    <row r="15" spans="1:13" x14ac:dyDescent="0.25">
      <c r="A15" s="11">
        <v>31</v>
      </c>
      <c r="B15" s="12" t="s">
        <v>666</v>
      </c>
      <c r="C15" s="13">
        <v>148</v>
      </c>
      <c r="D15" s="14">
        <f t="shared" si="0"/>
        <v>1.7000000000000001E-2</v>
      </c>
      <c r="E15" s="13">
        <v>143</v>
      </c>
      <c r="F15" s="14">
        <f t="shared" si="1"/>
        <v>1.4E-2</v>
      </c>
      <c r="G15" s="13">
        <v>173</v>
      </c>
      <c r="H15" s="14">
        <f t="shared" si="2"/>
        <v>1.6E-2</v>
      </c>
      <c r="I15" s="13">
        <v>120</v>
      </c>
      <c r="J15" s="14">
        <f t="shared" si="3"/>
        <v>1.2E-2</v>
      </c>
      <c r="K15" s="797">
        <f t="shared" si="4"/>
        <v>-4.0000000000000001E-3</v>
      </c>
      <c r="M15" s="704"/>
    </row>
    <row r="16" spans="1:13" x14ac:dyDescent="0.25">
      <c r="A16" s="11">
        <v>32</v>
      </c>
      <c r="B16" s="12" t="s">
        <v>667</v>
      </c>
      <c r="C16" s="13">
        <v>1421</v>
      </c>
      <c r="D16" s="14">
        <f t="shared" si="0"/>
        <v>0.16700000000000001</v>
      </c>
      <c r="E16" s="13">
        <v>1653</v>
      </c>
      <c r="F16" s="14">
        <f t="shared" si="1"/>
        <v>0.16400000000000001</v>
      </c>
      <c r="G16" s="13">
        <v>1935</v>
      </c>
      <c r="H16" s="14">
        <f t="shared" si="2"/>
        <v>0.183</v>
      </c>
      <c r="I16" s="13">
        <v>1938</v>
      </c>
      <c r="J16" s="14">
        <f t="shared" si="3"/>
        <v>0.19</v>
      </c>
      <c r="K16" s="797">
        <f t="shared" si="4"/>
        <v>7.0000000000000062E-3</v>
      </c>
      <c r="M16" s="704"/>
    </row>
    <row r="17" spans="1:13" ht="28.2" thickBot="1" x14ac:dyDescent="0.3">
      <c r="A17" s="16">
        <v>39</v>
      </c>
      <c r="B17" s="17" t="s">
        <v>668</v>
      </c>
      <c r="C17" s="18">
        <v>240</v>
      </c>
      <c r="D17" s="19">
        <f t="shared" si="0"/>
        <v>2.8000000000000001E-2</v>
      </c>
      <c r="E17" s="18">
        <v>284</v>
      </c>
      <c r="F17" s="19">
        <f t="shared" si="1"/>
        <v>2.8000000000000001E-2</v>
      </c>
      <c r="G17" s="18">
        <v>356</v>
      </c>
      <c r="H17" s="19">
        <f t="shared" si="2"/>
        <v>3.4000000000000002E-2</v>
      </c>
      <c r="I17" s="18">
        <v>394</v>
      </c>
      <c r="J17" s="19">
        <f t="shared" si="3"/>
        <v>3.9E-2</v>
      </c>
      <c r="K17" s="798">
        <f t="shared" si="4"/>
        <v>4.9999999999999975E-3</v>
      </c>
      <c r="M17" s="704"/>
    </row>
    <row r="18" spans="1:13" x14ac:dyDescent="0.25">
      <c r="A18" s="21">
        <v>40</v>
      </c>
      <c r="B18" s="22" t="s">
        <v>669</v>
      </c>
      <c r="C18" s="23">
        <v>1</v>
      </c>
      <c r="D18" s="7">
        <f t="shared" si="0"/>
        <v>0</v>
      </c>
      <c r="E18" s="23">
        <v>1</v>
      </c>
      <c r="F18" s="7">
        <f t="shared" si="1"/>
        <v>0</v>
      </c>
      <c r="G18" s="23">
        <v>0</v>
      </c>
      <c r="H18" s="7">
        <f t="shared" si="2"/>
        <v>0</v>
      </c>
      <c r="I18" s="23">
        <v>1</v>
      </c>
      <c r="J18" s="7">
        <f t="shared" si="3"/>
        <v>0</v>
      </c>
      <c r="K18" s="796">
        <f t="shared" si="4"/>
        <v>0</v>
      </c>
      <c r="M18" s="704"/>
    </row>
    <row r="19" spans="1:13" ht="14.4" thickBot="1" x14ac:dyDescent="0.3">
      <c r="A19" s="24">
        <v>41</v>
      </c>
      <c r="B19" s="25" t="s">
        <v>670</v>
      </c>
      <c r="C19" s="18">
        <v>2</v>
      </c>
      <c r="D19" s="19">
        <f t="shared" si="0"/>
        <v>0</v>
      </c>
      <c r="E19" s="18">
        <v>0</v>
      </c>
      <c r="F19" s="19">
        <f t="shared" si="1"/>
        <v>0</v>
      </c>
      <c r="G19" s="18">
        <v>1</v>
      </c>
      <c r="H19" s="19">
        <f t="shared" si="2"/>
        <v>0</v>
      </c>
      <c r="I19" s="18">
        <v>2</v>
      </c>
      <c r="J19" s="19">
        <f t="shared" si="3"/>
        <v>0</v>
      </c>
      <c r="K19" s="798">
        <f t="shared" si="4"/>
        <v>0</v>
      </c>
      <c r="M19" s="704"/>
    </row>
    <row r="20" spans="1:13" x14ac:dyDescent="0.25">
      <c r="A20" s="9">
        <v>50</v>
      </c>
      <c r="B20" s="10" t="s">
        <v>671</v>
      </c>
      <c r="C20" s="6">
        <v>611</v>
      </c>
      <c r="D20" s="7">
        <f t="shared" si="0"/>
        <v>7.1999999999999995E-2</v>
      </c>
      <c r="E20" s="6">
        <v>498</v>
      </c>
      <c r="F20" s="7">
        <f t="shared" si="1"/>
        <v>4.9000000000000002E-2</v>
      </c>
      <c r="G20" s="6">
        <v>485</v>
      </c>
      <c r="H20" s="7">
        <f t="shared" si="2"/>
        <v>4.5999999999999999E-2</v>
      </c>
      <c r="I20" s="6">
        <v>339</v>
      </c>
      <c r="J20" s="7">
        <f t="shared" si="3"/>
        <v>3.3000000000000002E-2</v>
      </c>
      <c r="K20" s="796">
        <f t="shared" si="4"/>
        <v>-1.2999999999999998E-2</v>
      </c>
      <c r="M20" s="704"/>
    </row>
    <row r="21" spans="1:13" x14ac:dyDescent="0.25">
      <c r="A21" s="11">
        <v>51</v>
      </c>
      <c r="B21" s="12" t="s">
        <v>671</v>
      </c>
      <c r="C21" s="13">
        <v>209</v>
      </c>
      <c r="D21" s="14">
        <f t="shared" si="0"/>
        <v>2.5000000000000001E-2</v>
      </c>
      <c r="E21" s="13">
        <v>282</v>
      </c>
      <c r="F21" s="14">
        <f t="shared" si="1"/>
        <v>2.8000000000000001E-2</v>
      </c>
      <c r="G21" s="13">
        <v>320</v>
      </c>
      <c r="H21" s="14">
        <f t="shared" si="2"/>
        <v>0.03</v>
      </c>
      <c r="I21" s="13">
        <v>235</v>
      </c>
      <c r="J21" s="14">
        <f t="shared" si="3"/>
        <v>2.3E-2</v>
      </c>
      <c r="K21" s="797">
        <f t="shared" si="4"/>
        <v>-6.9999999999999993E-3</v>
      </c>
      <c r="M21" s="704"/>
    </row>
    <row r="22" spans="1:13" x14ac:dyDescent="0.25">
      <c r="A22" s="11">
        <v>52</v>
      </c>
      <c r="B22" s="12" t="s">
        <v>672</v>
      </c>
      <c r="C22" s="13">
        <v>303</v>
      </c>
      <c r="D22" s="14">
        <f t="shared" si="0"/>
        <v>3.5999999999999997E-2</v>
      </c>
      <c r="E22" s="13">
        <v>398</v>
      </c>
      <c r="F22" s="14">
        <f t="shared" si="1"/>
        <v>3.9E-2</v>
      </c>
      <c r="G22" s="13">
        <v>368</v>
      </c>
      <c r="H22" s="14">
        <f t="shared" si="2"/>
        <v>3.5000000000000003E-2</v>
      </c>
      <c r="I22" s="13">
        <v>260</v>
      </c>
      <c r="J22" s="14">
        <f t="shared" si="3"/>
        <v>2.5999999999999999E-2</v>
      </c>
      <c r="K22" s="797">
        <f t="shared" si="4"/>
        <v>-9.0000000000000045E-3</v>
      </c>
      <c r="M22" s="704"/>
    </row>
    <row r="23" spans="1:13" ht="41.4" x14ac:dyDescent="0.25">
      <c r="A23" s="11">
        <v>53</v>
      </c>
      <c r="B23" s="12" t="s">
        <v>673</v>
      </c>
      <c r="C23" s="13">
        <v>5</v>
      </c>
      <c r="D23" s="14">
        <f t="shared" si="0"/>
        <v>1E-3</v>
      </c>
      <c r="E23" s="13">
        <v>33</v>
      </c>
      <c r="F23" s="14">
        <f t="shared" si="1"/>
        <v>3.0000000000000001E-3</v>
      </c>
      <c r="G23" s="13">
        <v>6</v>
      </c>
      <c r="H23" s="14">
        <f t="shared" si="2"/>
        <v>1E-3</v>
      </c>
      <c r="I23" s="13">
        <v>5</v>
      </c>
      <c r="J23" s="14">
        <f t="shared" si="3"/>
        <v>0</v>
      </c>
      <c r="K23" s="797">
        <f t="shared" si="4"/>
        <v>-1E-3</v>
      </c>
      <c r="M23" s="704"/>
    </row>
    <row r="24" spans="1:13" x14ac:dyDescent="0.25">
      <c r="A24" s="11">
        <v>54</v>
      </c>
      <c r="B24" s="12" t="s">
        <v>674</v>
      </c>
      <c r="C24" s="13">
        <v>0</v>
      </c>
      <c r="D24" s="14">
        <f t="shared" si="0"/>
        <v>0</v>
      </c>
      <c r="E24" s="13">
        <v>1</v>
      </c>
      <c r="F24" s="14">
        <f t="shared" si="1"/>
        <v>0</v>
      </c>
      <c r="G24" s="13">
        <v>0</v>
      </c>
      <c r="H24" s="14">
        <f t="shared" si="2"/>
        <v>0</v>
      </c>
      <c r="I24" s="13">
        <v>1</v>
      </c>
      <c r="J24" s="14">
        <f t="shared" si="3"/>
        <v>0</v>
      </c>
      <c r="K24" s="797">
        <f t="shared" si="4"/>
        <v>0</v>
      </c>
      <c r="M24" s="704"/>
    </row>
    <row r="25" spans="1:13" ht="28.2" thickBot="1" x14ac:dyDescent="0.3">
      <c r="A25" s="16">
        <v>59</v>
      </c>
      <c r="B25" s="17" t="s">
        <v>675</v>
      </c>
      <c r="C25" s="18">
        <v>22</v>
      </c>
      <c r="D25" s="19">
        <f t="shared" si="0"/>
        <v>3.0000000000000001E-3</v>
      </c>
      <c r="E25" s="18">
        <v>45</v>
      </c>
      <c r="F25" s="19">
        <f t="shared" si="1"/>
        <v>4.0000000000000001E-3</v>
      </c>
      <c r="G25" s="18">
        <v>58</v>
      </c>
      <c r="H25" s="19">
        <f t="shared" si="2"/>
        <v>5.0000000000000001E-3</v>
      </c>
      <c r="I25" s="18">
        <v>66</v>
      </c>
      <c r="J25" s="19">
        <f t="shared" si="3"/>
        <v>6.0000000000000001E-3</v>
      </c>
      <c r="K25" s="798">
        <f t="shared" si="4"/>
        <v>1E-3</v>
      </c>
      <c r="M25" s="704"/>
    </row>
    <row r="26" spans="1:13" ht="27.6" x14ac:dyDescent="0.25">
      <c r="A26" s="21">
        <v>60</v>
      </c>
      <c r="B26" s="22" t="s">
        <v>676</v>
      </c>
      <c r="C26" s="23">
        <v>1</v>
      </c>
      <c r="D26" s="7">
        <f t="shared" si="0"/>
        <v>0</v>
      </c>
      <c r="E26" s="23">
        <v>3</v>
      </c>
      <c r="F26" s="7">
        <f t="shared" si="1"/>
        <v>0</v>
      </c>
      <c r="G26" s="23">
        <v>4</v>
      </c>
      <c r="H26" s="7">
        <f t="shared" si="2"/>
        <v>0</v>
      </c>
      <c r="I26" s="23">
        <v>2</v>
      </c>
      <c r="J26" s="7">
        <f t="shared" si="3"/>
        <v>0</v>
      </c>
      <c r="K26" s="796">
        <f t="shared" si="4"/>
        <v>0</v>
      </c>
      <c r="M26" s="704"/>
    </row>
    <row r="27" spans="1:13" ht="27.6" x14ac:dyDescent="0.25">
      <c r="A27" s="11">
        <v>61</v>
      </c>
      <c r="B27" s="12" t="s">
        <v>677</v>
      </c>
      <c r="C27" s="13">
        <v>7</v>
      </c>
      <c r="D27" s="14">
        <f t="shared" si="0"/>
        <v>1E-3</v>
      </c>
      <c r="E27" s="13">
        <v>8</v>
      </c>
      <c r="F27" s="14">
        <f t="shared" si="1"/>
        <v>1E-3</v>
      </c>
      <c r="G27" s="13">
        <v>5</v>
      </c>
      <c r="H27" s="14">
        <f t="shared" si="2"/>
        <v>0</v>
      </c>
      <c r="I27" s="13">
        <v>1</v>
      </c>
      <c r="J27" s="14">
        <f t="shared" si="3"/>
        <v>0</v>
      </c>
      <c r="K27" s="797">
        <f t="shared" si="4"/>
        <v>0</v>
      </c>
      <c r="M27" s="704"/>
    </row>
    <row r="28" spans="1:13" x14ac:dyDescent="0.25">
      <c r="A28" s="11">
        <v>62</v>
      </c>
      <c r="B28" s="12" t="s">
        <v>678</v>
      </c>
      <c r="C28" s="13">
        <v>2</v>
      </c>
      <c r="D28" s="14">
        <f t="shared" si="0"/>
        <v>0</v>
      </c>
      <c r="E28" s="13">
        <v>3</v>
      </c>
      <c r="F28" s="14">
        <f t="shared" si="1"/>
        <v>0</v>
      </c>
      <c r="G28" s="13">
        <v>2</v>
      </c>
      <c r="H28" s="14">
        <f t="shared" si="2"/>
        <v>0</v>
      </c>
      <c r="I28" s="13">
        <v>3</v>
      </c>
      <c r="J28" s="14">
        <f t="shared" si="3"/>
        <v>0</v>
      </c>
      <c r="K28" s="797">
        <f t="shared" si="4"/>
        <v>0</v>
      </c>
      <c r="M28" s="704"/>
    </row>
    <row r="29" spans="1:13" x14ac:dyDescent="0.25">
      <c r="A29" s="11">
        <v>63</v>
      </c>
      <c r="B29" s="12" t="s">
        <v>679</v>
      </c>
      <c r="C29" s="13">
        <v>1</v>
      </c>
      <c r="D29" s="14">
        <f t="shared" si="0"/>
        <v>0</v>
      </c>
      <c r="E29" s="13">
        <v>0</v>
      </c>
      <c r="F29" s="14">
        <f t="shared" si="1"/>
        <v>0</v>
      </c>
      <c r="G29" s="13">
        <v>1</v>
      </c>
      <c r="H29" s="14">
        <f t="shared" si="2"/>
        <v>0</v>
      </c>
      <c r="I29" s="13">
        <v>1</v>
      </c>
      <c r="J29" s="14">
        <f t="shared" si="3"/>
        <v>0</v>
      </c>
      <c r="K29" s="797">
        <f t="shared" si="4"/>
        <v>0</v>
      </c>
      <c r="M29" s="704"/>
    </row>
    <row r="30" spans="1:13" ht="28.2" thickBot="1" x14ac:dyDescent="0.3">
      <c r="A30" s="24">
        <v>69</v>
      </c>
      <c r="B30" s="25" t="s">
        <v>680</v>
      </c>
      <c r="C30" s="18">
        <v>0</v>
      </c>
      <c r="D30" s="19">
        <f t="shared" si="0"/>
        <v>0</v>
      </c>
      <c r="E30" s="18">
        <v>1</v>
      </c>
      <c r="F30" s="19">
        <f t="shared" si="1"/>
        <v>0</v>
      </c>
      <c r="G30" s="18">
        <v>2</v>
      </c>
      <c r="H30" s="19">
        <f t="shared" si="2"/>
        <v>0</v>
      </c>
      <c r="I30" s="18">
        <v>3</v>
      </c>
      <c r="J30" s="19">
        <f t="shared" si="3"/>
        <v>0</v>
      </c>
      <c r="K30" s="798">
        <f t="shared" si="4"/>
        <v>0</v>
      </c>
      <c r="M30" s="704"/>
    </row>
    <row r="31" spans="1:13" x14ac:dyDescent="0.25">
      <c r="A31" s="9">
        <v>70</v>
      </c>
      <c r="B31" s="10" t="s">
        <v>681</v>
      </c>
      <c r="C31" s="6">
        <v>0</v>
      </c>
      <c r="D31" s="7">
        <f t="shared" si="0"/>
        <v>0</v>
      </c>
      <c r="E31" s="6">
        <v>2</v>
      </c>
      <c r="F31" s="7">
        <f t="shared" si="1"/>
        <v>0</v>
      </c>
      <c r="G31" s="6">
        <v>4</v>
      </c>
      <c r="H31" s="7">
        <f t="shared" si="2"/>
        <v>0</v>
      </c>
      <c r="I31" s="6">
        <v>1</v>
      </c>
      <c r="J31" s="7">
        <f t="shared" si="3"/>
        <v>0</v>
      </c>
      <c r="K31" s="796">
        <f t="shared" si="4"/>
        <v>0</v>
      </c>
      <c r="M31" s="704"/>
    </row>
    <row r="32" spans="1:13" x14ac:dyDescent="0.25">
      <c r="A32" s="11">
        <v>71</v>
      </c>
      <c r="B32" s="12" t="s">
        <v>682</v>
      </c>
      <c r="C32" s="13">
        <v>5</v>
      </c>
      <c r="D32" s="14">
        <f t="shared" si="0"/>
        <v>1E-3</v>
      </c>
      <c r="E32" s="13">
        <v>3</v>
      </c>
      <c r="F32" s="14">
        <f t="shared" si="1"/>
        <v>0</v>
      </c>
      <c r="G32" s="13">
        <v>5</v>
      </c>
      <c r="H32" s="14">
        <f t="shared" si="2"/>
        <v>0</v>
      </c>
      <c r="I32" s="13">
        <v>4</v>
      </c>
      <c r="J32" s="14">
        <f t="shared" si="3"/>
        <v>0</v>
      </c>
      <c r="K32" s="797">
        <f t="shared" si="4"/>
        <v>0</v>
      </c>
      <c r="M32" s="704"/>
    </row>
    <row r="33" spans="1:13" x14ac:dyDescent="0.25">
      <c r="A33" s="11">
        <v>72</v>
      </c>
      <c r="B33" s="12" t="s">
        <v>683</v>
      </c>
      <c r="C33" s="13">
        <v>3</v>
      </c>
      <c r="D33" s="14">
        <f t="shared" si="0"/>
        <v>0</v>
      </c>
      <c r="E33" s="13">
        <v>2</v>
      </c>
      <c r="F33" s="14">
        <f t="shared" si="1"/>
        <v>0</v>
      </c>
      <c r="G33" s="13">
        <v>6</v>
      </c>
      <c r="H33" s="14">
        <f t="shared" si="2"/>
        <v>1E-3</v>
      </c>
      <c r="I33" s="13">
        <v>1</v>
      </c>
      <c r="J33" s="14">
        <f t="shared" si="3"/>
        <v>0</v>
      </c>
      <c r="K33" s="797">
        <f t="shared" si="4"/>
        <v>-1E-3</v>
      </c>
      <c r="M33" s="704"/>
    </row>
    <row r="34" spans="1:13" ht="14.4" thickBot="1" x14ac:dyDescent="0.3">
      <c r="A34" s="16">
        <v>79</v>
      </c>
      <c r="B34" s="17" t="s">
        <v>684</v>
      </c>
      <c r="C34" s="18">
        <v>4</v>
      </c>
      <c r="D34" s="19">
        <f t="shared" si="0"/>
        <v>0</v>
      </c>
      <c r="E34" s="18">
        <v>1</v>
      </c>
      <c r="F34" s="19">
        <f t="shared" si="1"/>
        <v>0</v>
      </c>
      <c r="G34" s="18">
        <v>2</v>
      </c>
      <c r="H34" s="19">
        <f t="shared" si="2"/>
        <v>0</v>
      </c>
      <c r="I34" s="18">
        <v>2</v>
      </c>
      <c r="J34" s="19">
        <f t="shared" si="3"/>
        <v>0</v>
      </c>
      <c r="K34" s="798">
        <f t="shared" si="4"/>
        <v>0</v>
      </c>
      <c r="M34" s="704"/>
    </row>
    <row r="35" spans="1:13" x14ac:dyDescent="0.25">
      <c r="A35" s="21">
        <v>80</v>
      </c>
      <c r="B35" s="22" t="s">
        <v>685</v>
      </c>
      <c r="C35" s="23">
        <v>0</v>
      </c>
      <c r="D35" s="7">
        <f t="shared" si="0"/>
        <v>0</v>
      </c>
      <c r="E35" s="23">
        <v>0</v>
      </c>
      <c r="F35" s="7">
        <f t="shared" si="1"/>
        <v>0</v>
      </c>
      <c r="G35" s="23">
        <v>1</v>
      </c>
      <c r="H35" s="7">
        <f t="shared" si="2"/>
        <v>0</v>
      </c>
      <c r="I35" s="23"/>
      <c r="J35" s="7">
        <f t="shared" si="3"/>
        <v>0</v>
      </c>
      <c r="K35" s="796">
        <f t="shared" si="4"/>
        <v>0</v>
      </c>
    </row>
    <row r="36" spans="1:13" x14ac:dyDescent="0.25">
      <c r="A36" s="11">
        <v>81</v>
      </c>
      <c r="B36" s="12" t="s">
        <v>686</v>
      </c>
      <c r="C36" s="13">
        <v>0</v>
      </c>
      <c r="D36" s="14">
        <f t="shared" si="0"/>
        <v>0</v>
      </c>
      <c r="E36" s="13">
        <v>0</v>
      </c>
      <c r="F36" s="14">
        <f t="shared" si="1"/>
        <v>0</v>
      </c>
      <c r="G36" s="13">
        <v>0</v>
      </c>
      <c r="H36" s="14">
        <f t="shared" si="2"/>
        <v>0</v>
      </c>
      <c r="I36" s="13"/>
      <c r="J36" s="14">
        <f t="shared" si="3"/>
        <v>0</v>
      </c>
      <c r="K36" s="797">
        <f t="shared" si="4"/>
        <v>0</v>
      </c>
    </row>
    <row r="37" spans="1:13" x14ac:dyDescent="0.25">
      <c r="A37" s="11">
        <v>82</v>
      </c>
      <c r="B37" s="12" t="s">
        <v>687</v>
      </c>
      <c r="C37" s="13">
        <v>0</v>
      </c>
      <c r="D37" s="14">
        <f t="shared" si="0"/>
        <v>0</v>
      </c>
      <c r="E37" s="13">
        <v>0</v>
      </c>
      <c r="F37" s="14">
        <f t="shared" si="1"/>
        <v>0</v>
      </c>
      <c r="G37" s="13">
        <v>0</v>
      </c>
      <c r="H37" s="14">
        <f t="shared" si="2"/>
        <v>0</v>
      </c>
      <c r="I37" s="13"/>
      <c r="J37" s="14">
        <f t="shared" si="3"/>
        <v>0</v>
      </c>
      <c r="K37" s="797">
        <f t="shared" si="4"/>
        <v>0</v>
      </c>
    </row>
    <row r="38" spans="1:13" ht="14.4" thickBot="1" x14ac:dyDescent="0.3">
      <c r="A38" s="24">
        <v>89</v>
      </c>
      <c r="B38" s="25" t="s">
        <v>688</v>
      </c>
      <c r="C38" s="18">
        <v>0</v>
      </c>
      <c r="D38" s="19">
        <f t="shared" si="0"/>
        <v>0</v>
      </c>
      <c r="E38" s="18">
        <v>0</v>
      </c>
      <c r="F38" s="19">
        <f t="shared" si="1"/>
        <v>0</v>
      </c>
      <c r="G38" s="18">
        <v>0</v>
      </c>
      <c r="H38" s="19">
        <f t="shared" si="2"/>
        <v>0</v>
      </c>
      <c r="I38" s="18"/>
      <c r="J38" s="19">
        <f t="shared" si="3"/>
        <v>0</v>
      </c>
      <c r="K38" s="798">
        <f t="shared" si="4"/>
        <v>0</v>
      </c>
    </row>
    <row r="39" spans="1:13" x14ac:dyDescent="0.25">
      <c r="A39" s="9">
        <v>90</v>
      </c>
      <c r="B39" s="10" t="s">
        <v>689</v>
      </c>
      <c r="C39" s="6">
        <v>0</v>
      </c>
      <c r="D39" s="7">
        <f t="shared" si="0"/>
        <v>0</v>
      </c>
      <c r="E39" s="6">
        <v>3</v>
      </c>
      <c r="F39" s="7">
        <f t="shared" si="1"/>
        <v>0</v>
      </c>
      <c r="G39" s="6">
        <v>1</v>
      </c>
      <c r="H39" s="7">
        <f t="shared" si="2"/>
        <v>0</v>
      </c>
      <c r="I39" s="6">
        <v>3</v>
      </c>
      <c r="J39" s="7">
        <f t="shared" si="3"/>
        <v>0</v>
      </c>
      <c r="K39" s="796">
        <f t="shared" si="4"/>
        <v>0</v>
      </c>
      <c r="M39" s="704"/>
    </row>
    <row r="40" spans="1:13" x14ac:dyDescent="0.25">
      <c r="A40" s="11">
        <v>91</v>
      </c>
      <c r="B40" s="12" t="s">
        <v>690</v>
      </c>
      <c r="C40" s="13">
        <v>0</v>
      </c>
      <c r="D40" s="14">
        <f t="shared" si="0"/>
        <v>0</v>
      </c>
      <c r="E40" s="13">
        <v>0</v>
      </c>
      <c r="F40" s="14">
        <f t="shared" si="1"/>
        <v>0</v>
      </c>
      <c r="G40" s="13">
        <v>0</v>
      </c>
      <c r="H40" s="14">
        <f t="shared" si="2"/>
        <v>0</v>
      </c>
      <c r="I40" s="13">
        <v>1</v>
      </c>
      <c r="J40" s="14">
        <f t="shared" si="3"/>
        <v>0</v>
      </c>
      <c r="K40" s="797">
        <f t="shared" si="4"/>
        <v>0</v>
      </c>
      <c r="M40" s="704"/>
    </row>
    <row r="41" spans="1:13" x14ac:dyDescent="0.25">
      <c r="A41" s="11">
        <v>92</v>
      </c>
      <c r="B41" s="12" t="s">
        <v>691</v>
      </c>
      <c r="C41" s="13">
        <v>1</v>
      </c>
      <c r="D41" s="14">
        <f t="shared" si="0"/>
        <v>0</v>
      </c>
      <c r="E41" s="13">
        <v>4</v>
      </c>
      <c r="F41" s="14">
        <f t="shared" si="1"/>
        <v>0</v>
      </c>
      <c r="G41" s="13">
        <v>2</v>
      </c>
      <c r="H41" s="14">
        <f t="shared" si="2"/>
        <v>0</v>
      </c>
      <c r="I41" s="13"/>
      <c r="J41" s="14">
        <f t="shared" si="3"/>
        <v>0</v>
      </c>
      <c r="K41" s="797">
        <f t="shared" si="4"/>
        <v>0</v>
      </c>
    </row>
    <row r="42" spans="1:13" ht="28.2" thickBot="1" x14ac:dyDescent="0.3">
      <c r="A42" s="16">
        <v>99</v>
      </c>
      <c r="B42" s="17" t="s">
        <v>692</v>
      </c>
      <c r="C42" s="18">
        <v>5</v>
      </c>
      <c r="D42" s="19">
        <f t="shared" si="0"/>
        <v>1E-3</v>
      </c>
      <c r="E42" s="18">
        <v>9</v>
      </c>
      <c r="F42" s="19">
        <f t="shared" si="1"/>
        <v>1E-3</v>
      </c>
      <c r="G42" s="18">
        <v>5</v>
      </c>
      <c r="H42" s="19">
        <f t="shared" si="2"/>
        <v>0</v>
      </c>
      <c r="I42" s="18">
        <v>6</v>
      </c>
      <c r="J42" s="19">
        <f t="shared" si="3"/>
        <v>1E-3</v>
      </c>
      <c r="K42" s="798">
        <f t="shared" si="4"/>
        <v>1E-3</v>
      </c>
      <c r="M42" s="704"/>
    </row>
    <row r="43" spans="1:13" ht="27.6" x14ac:dyDescent="0.25">
      <c r="A43" s="21">
        <v>100</v>
      </c>
      <c r="B43" s="22" t="s">
        <v>693</v>
      </c>
      <c r="C43" s="23">
        <v>0</v>
      </c>
      <c r="D43" s="7">
        <f t="shared" si="0"/>
        <v>0</v>
      </c>
      <c r="E43" s="23">
        <v>0</v>
      </c>
      <c r="F43" s="7">
        <f t="shared" si="1"/>
        <v>0</v>
      </c>
      <c r="G43" s="23">
        <v>1</v>
      </c>
      <c r="H43" s="7">
        <f t="shared" si="2"/>
        <v>0</v>
      </c>
      <c r="I43" s="23">
        <v>1</v>
      </c>
      <c r="J43" s="7">
        <f t="shared" si="3"/>
        <v>0</v>
      </c>
      <c r="K43" s="796">
        <f t="shared" si="4"/>
        <v>0</v>
      </c>
      <c r="M43" s="704"/>
    </row>
    <row r="44" spans="1:13" x14ac:dyDescent="0.25">
      <c r="A44" s="11">
        <v>101</v>
      </c>
      <c r="B44" s="12" t="s">
        <v>694</v>
      </c>
      <c r="C44" s="13">
        <v>0</v>
      </c>
      <c r="D44" s="14">
        <f t="shared" si="0"/>
        <v>0</v>
      </c>
      <c r="E44" s="13">
        <v>1</v>
      </c>
      <c r="F44" s="14">
        <f t="shared" si="1"/>
        <v>0</v>
      </c>
      <c r="G44" s="13">
        <v>0</v>
      </c>
      <c r="H44" s="14">
        <f t="shared" si="2"/>
        <v>0</v>
      </c>
      <c r="I44" s="13">
        <v>2</v>
      </c>
      <c r="J44" s="14">
        <f t="shared" si="3"/>
        <v>0</v>
      </c>
      <c r="K44" s="797">
        <f t="shared" si="4"/>
        <v>0</v>
      </c>
      <c r="M44" s="704"/>
    </row>
    <row r="45" spans="1:13" x14ac:dyDescent="0.25">
      <c r="A45" s="11">
        <v>102</v>
      </c>
      <c r="B45" s="12" t="s">
        <v>695</v>
      </c>
      <c r="C45" s="13">
        <v>0</v>
      </c>
      <c r="D45" s="14">
        <f t="shared" si="0"/>
        <v>0</v>
      </c>
      <c r="E45" s="13">
        <v>0</v>
      </c>
      <c r="F45" s="14">
        <f t="shared" si="1"/>
        <v>0</v>
      </c>
      <c r="G45" s="13">
        <v>0</v>
      </c>
      <c r="H45" s="14">
        <f t="shared" si="2"/>
        <v>0</v>
      </c>
      <c r="I45" s="13"/>
      <c r="J45" s="14">
        <f t="shared" si="3"/>
        <v>0</v>
      </c>
      <c r="K45" s="797">
        <f t="shared" si="4"/>
        <v>0</v>
      </c>
    </row>
    <row r="46" spans="1:13" x14ac:dyDescent="0.25">
      <c r="A46" s="11">
        <v>103</v>
      </c>
      <c r="B46" s="12" t="s">
        <v>696</v>
      </c>
      <c r="C46" s="13">
        <v>2</v>
      </c>
      <c r="D46" s="14">
        <f t="shared" si="0"/>
        <v>0</v>
      </c>
      <c r="E46" s="13">
        <v>0</v>
      </c>
      <c r="F46" s="14">
        <f t="shared" si="1"/>
        <v>0</v>
      </c>
      <c r="G46" s="13">
        <v>0</v>
      </c>
      <c r="H46" s="14">
        <f t="shared" si="2"/>
        <v>0</v>
      </c>
      <c r="I46" s="13"/>
      <c r="J46" s="14">
        <f t="shared" si="3"/>
        <v>0</v>
      </c>
      <c r="K46" s="797">
        <f t="shared" si="4"/>
        <v>0</v>
      </c>
    </row>
    <row r="47" spans="1:13" ht="28.2" thickBot="1" x14ac:dyDescent="0.3">
      <c r="A47" s="24">
        <v>109</v>
      </c>
      <c r="B47" s="25" t="s">
        <v>697</v>
      </c>
      <c r="C47" s="18">
        <v>0</v>
      </c>
      <c r="D47" s="19">
        <f t="shared" si="0"/>
        <v>0</v>
      </c>
      <c r="E47" s="18">
        <v>0</v>
      </c>
      <c r="F47" s="19">
        <f t="shared" si="1"/>
        <v>0</v>
      </c>
      <c r="G47" s="18">
        <v>0</v>
      </c>
      <c r="H47" s="19">
        <f t="shared" si="2"/>
        <v>0</v>
      </c>
      <c r="I47" s="18"/>
      <c r="J47" s="19">
        <f t="shared" si="3"/>
        <v>0</v>
      </c>
      <c r="K47" s="798">
        <f t="shared" si="4"/>
        <v>0</v>
      </c>
    </row>
    <row r="48" spans="1:13" x14ac:dyDescent="0.25">
      <c r="A48" s="9">
        <v>110</v>
      </c>
      <c r="B48" s="10" t="s">
        <v>698</v>
      </c>
      <c r="C48" s="6">
        <v>69</v>
      </c>
      <c r="D48" s="7">
        <f t="shared" si="0"/>
        <v>8.0000000000000002E-3</v>
      </c>
      <c r="E48" s="6">
        <v>75</v>
      </c>
      <c r="F48" s="7">
        <f t="shared" si="1"/>
        <v>7.0000000000000001E-3</v>
      </c>
      <c r="G48" s="6">
        <v>66</v>
      </c>
      <c r="H48" s="7">
        <f t="shared" si="2"/>
        <v>6.0000000000000001E-3</v>
      </c>
      <c r="I48" s="6">
        <v>65</v>
      </c>
      <c r="J48" s="7">
        <f t="shared" si="3"/>
        <v>6.0000000000000001E-3</v>
      </c>
      <c r="K48" s="796">
        <f t="shared" si="4"/>
        <v>0</v>
      </c>
      <c r="M48" s="704"/>
    </row>
    <row r="49" spans="1:13" x14ac:dyDescent="0.25">
      <c r="A49" s="11">
        <v>111</v>
      </c>
      <c r="B49" s="12" t="s">
        <v>699</v>
      </c>
      <c r="C49" s="13">
        <v>57</v>
      </c>
      <c r="D49" s="14">
        <f t="shared" si="0"/>
        <v>7.0000000000000001E-3</v>
      </c>
      <c r="E49" s="13">
        <v>71</v>
      </c>
      <c r="F49" s="14">
        <f t="shared" si="1"/>
        <v>7.0000000000000001E-3</v>
      </c>
      <c r="G49" s="13">
        <v>64</v>
      </c>
      <c r="H49" s="14">
        <f t="shared" si="2"/>
        <v>6.0000000000000001E-3</v>
      </c>
      <c r="I49" s="13">
        <v>73</v>
      </c>
      <c r="J49" s="14">
        <f t="shared" si="3"/>
        <v>7.0000000000000001E-3</v>
      </c>
      <c r="K49" s="797">
        <f t="shared" si="4"/>
        <v>1E-3</v>
      </c>
      <c r="M49" s="704"/>
    </row>
    <row r="50" spans="1:13" x14ac:dyDescent="0.25">
      <c r="A50" s="11">
        <v>112</v>
      </c>
      <c r="B50" s="12" t="s">
        <v>700</v>
      </c>
      <c r="C50" s="13">
        <v>47</v>
      </c>
      <c r="D50" s="14">
        <f t="shared" si="0"/>
        <v>6.0000000000000001E-3</v>
      </c>
      <c r="E50" s="13">
        <v>57</v>
      </c>
      <c r="F50" s="14">
        <f t="shared" si="1"/>
        <v>6.0000000000000001E-3</v>
      </c>
      <c r="G50" s="13">
        <v>56</v>
      </c>
      <c r="H50" s="14">
        <f t="shared" si="2"/>
        <v>5.0000000000000001E-3</v>
      </c>
      <c r="I50" s="13">
        <v>36</v>
      </c>
      <c r="J50" s="14">
        <f t="shared" si="3"/>
        <v>4.0000000000000001E-3</v>
      </c>
      <c r="K50" s="797">
        <f t="shared" si="4"/>
        <v>-1E-3</v>
      </c>
      <c r="M50" s="704"/>
    </row>
    <row r="51" spans="1:13" ht="14.4" thickBot="1" x14ac:dyDescent="0.3">
      <c r="A51" s="16">
        <v>119</v>
      </c>
      <c r="B51" s="17" t="s">
        <v>701</v>
      </c>
      <c r="C51" s="18">
        <v>15</v>
      </c>
      <c r="D51" s="19">
        <f t="shared" si="0"/>
        <v>2E-3</v>
      </c>
      <c r="E51" s="18">
        <v>21</v>
      </c>
      <c r="F51" s="19">
        <f t="shared" si="1"/>
        <v>2E-3</v>
      </c>
      <c r="G51" s="18">
        <v>24</v>
      </c>
      <c r="H51" s="19">
        <f t="shared" si="2"/>
        <v>2E-3</v>
      </c>
      <c r="I51" s="18">
        <v>17</v>
      </c>
      <c r="J51" s="19">
        <f t="shared" si="3"/>
        <v>2E-3</v>
      </c>
      <c r="K51" s="798">
        <f t="shared" si="4"/>
        <v>0</v>
      </c>
      <c r="M51" s="704"/>
    </row>
    <row r="52" spans="1:13" ht="14.4" thickBot="1" x14ac:dyDescent="0.3">
      <c r="A52" s="26">
        <v>120</v>
      </c>
      <c r="B52" s="27" t="s">
        <v>702</v>
      </c>
      <c r="C52" s="23">
        <v>501</v>
      </c>
      <c r="D52" s="7">
        <f t="shared" si="0"/>
        <v>5.8999999999999997E-2</v>
      </c>
      <c r="E52" s="23">
        <v>527</v>
      </c>
      <c r="F52" s="7">
        <f t="shared" si="1"/>
        <v>5.1999999999999998E-2</v>
      </c>
      <c r="G52" s="23">
        <v>418</v>
      </c>
      <c r="H52" s="7">
        <f t="shared" si="2"/>
        <v>3.9E-2</v>
      </c>
      <c r="I52" s="23">
        <v>380</v>
      </c>
      <c r="J52" s="7">
        <f t="shared" si="3"/>
        <v>3.6999999999999998E-2</v>
      </c>
      <c r="K52" s="796">
        <f t="shared" si="4"/>
        <v>-2.0000000000000018E-3</v>
      </c>
      <c r="M52" s="704"/>
    </row>
    <row r="53" spans="1:13" ht="28.2" thickBot="1" x14ac:dyDescent="0.3">
      <c r="A53" s="28">
        <v>999</v>
      </c>
      <c r="B53" s="29" t="s">
        <v>703</v>
      </c>
      <c r="C53" s="30">
        <v>219</v>
      </c>
      <c r="D53" s="7">
        <f t="shared" si="0"/>
        <v>2.5999999999999999E-2</v>
      </c>
      <c r="E53" s="30">
        <v>217</v>
      </c>
      <c r="F53" s="7">
        <f t="shared" si="1"/>
        <v>2.1999999999999999E-2</v>
      </c>
      <c r="G53" s="30">
        <v>204</v>
      </c>
      <c r="H53" s="7">
        <f t="shared" si="2"/>
        <v>1.9E-2</v>
      </c>
      <c r="I53" s="30">
        <v>239</v>
      </c>
      <c r="J53" s="7">
        <f t="shared" si="3"/>
        <v>2.3E-2</v>
      </c>
      <c r="K53" s="796">
        <f t="shared" si="4"/>
        <v>4.0000000000000001E-3</v>
      </c>
      <c r="M53" s="704"/>
    </row>
    <row r="54" spans="1:13" s="34" customFormat="1" ht="14.4" thickBot="1" x14ac:dyDescent="0.3">
      <c r="A54" s="880" t="s">
        <v>648</v>
      </c>
      <c r="B54" s="887"/>
      <c r="C54" s="31">
        <f>SUM(C4:C53)</f>
        <v>8498</v>
      </c>
      <c r="D54" s="32">
        <f>SUM(D4:D53)</f>
        <v>1.0010000000000001</v>
      </c>
      <c r="E54" s="31">
        <f t="shared" ref="E54:J54" si="5">SUM(E4:E53)</f>
        <v>10079</v>
      </c>
      <c r="F54" s="32">
        <f t="shared" si="5"/>
        <v>0.99700000000000022</v>
      </c>
      <c r="G54" s="31">
        <f t="shared" si="5"/>
        <v>10586</v>
      </c>
      <c r="H54" s="32">
        <f t="shared" si="5"/>
        <v>0.99600000000000011</v>
      </c>
      <c r="I54" s="31">
        <f t="shared" si="5"/>
        <v>10191</v>
      </c>
      <c r="J54" s="32">
        <f t="shared" si="5"/>
        <v>0.99500000000000022</v>
      </c>
      <c r="K54" s="799"/>
      <c r="L54" s="1"/>
    </row>
  </sheetData>
  <mergeCells count="9">
    <mergeCell ref="A54:B54"/>
    <mergeCell ref="C2:D2"/>
    <mergeCell ref="G2:H2"/>
    <mergeCell ref="A1:K1"/>
    <mergeCell ref="A2:A3"/>
    <mergeCell ref="B2:B3"/>
    <mergeCell ref="K2:K3"/>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election sqref="A1:K1"/>
    </sheetView>
  </sheetViews>
  <sheetFormatPr defaultColWidth="9.109375" defaultRowHeight="13.8" x14ac:dyDescent="0.25"/>
  <cols>
    <col min="1" max="1" width="9" style="35" customWidth="1"/>
    <col min="2" max="2" width="40.6640625" style="1" customWidth="1"/>
    <col min="3" max="8" width="9.6640625" style="1" customWidth="1"/>
    <col min="9" max="9" width="10.33203125" style="1" customWidth="1"/>
    <col min="10" max="10" width="10.6640625" style="34" customWidth="1"/>
    <col min="11" max="11" width="10.6640625" style="1" customWidth="1"/>
    <col min="12" max="12" width="4.109375" style="1" customWidth="1"/>
    <col min="13" max="234" width="11.44140625" style="1" customWidth="1"/>
    <col min="235" max="16384" width="9.109375" style="1"/>
  </cols>
  <sheetData>
    <row r="1" spans="1:11" ht="35.1" customHeight="1" thickBot="1" x14ac:dyDescent="0.3">
      <c r="A1" s="948" t="s">
        <v>956</v>
      </c>
      <c r="B1" s="949"/>
      <c r="C1" s="949"/>
      <c r="D1" s="949"/>
      <c r="E1" s="949"/>
      <c r="F1" s="949"/>
      <c r="G1" s="949"/>
      <c r="H1" s="949"/>
      <c r="I1" s="949"/>
      <c r="J1" s="949"/>
      <c r="K1" s="950"/>
    </row>
    <row r="2" spans="1:11" ht="14.4" thickBot="1" x14ac:dyDescent="0.3">
      <c r="A2" s="912" t="s">
        <v>705</v>
      </c>
      <c r="B2" s="914" t="s">
        <v>44</v>
      </c>
      <c r="C2" s="948" t="s">
        <v>465</v>
      </c>
      <c r="D2" s="949"/>
      <c r="E2" s="949"/>
      <c r="F2" s="949"/>
      <c r="G2" s="949"/>
      <c r="H2" s="949"/>
      <c r="I2" s="949"/>
      <c r="J2" s="893" t="s">
        <v>648</v>
      </c>
      <c r="K2" s="894"/>
    </row>
    <row r="3" spans="1:11" ht="14.25" customHeight="1" x14ac:dyDescent="0.25">
      <c r="A3" s="926"/>
      <c r="B3" s="981"/>
      <c r="C3" s="897" t="s">
        <v>651</v>
      </c>
      <c r="D3" s="898"/>
      <c r="E3" s="897" t="s">
        <v>652</v>
      </c>
      <c r="F3" s="898"/>
      <c r="G3" s="897" t="s">
        <v>653</v>
      </c>
      <c r="H3" s="898"/>
      <c r="I3" s="362" t="s">
        <v>654</v>
      </c>
      <c r="J3" s="895"/>
      <c r="K3" s="896"/>
    </row>
    <row r="4" spans="1:11" ht="14.4" thickBot="1" x14ac:dyDescent="0.3">
      <c r="A4" s="927"/>
      <c r="B4" s="982"/>
      <c r="C4" s="172" t="s">
        <v>530</v>
      </c>
      <c r="D4" s="171" t="s">
        <v>531</v>
      </c>
      <c r="E4" s="172" t="s">
        <v>530</v>
      </c>
      <c r="F4" s="173" t="s">
        <v>531</v>
      </c>
      <c r="G4" s="170" t="s">
        <v>530</v>
      </c>
      <c r="H4" s="171" t="s">
        <v>531</v>
      </c>
      <c r="I4" s="172" t="s">
        <v>530</v>
      </c>
      <c r="J4" s="172" t="s">
        <v>530</v>
      </c>
      <c r="K4" s="173" t="s">
        <v>531</v>
      </c>
    </row>
    <row r="5" spans="1:11" ht="28.2" thickBot="1" x14ac:dyDescent="0.3">
      <c r="A5" s="4">
        <v>0</v>
      </c>
      <c r="B5" s="5" t="s">
        <v>655</v>
      </c>
      <c r="C5" s="215">
        <v>212</v>
      </c>
      <c r="D5" s="7">
        <f>C5/$C$55</f>
        <v>5.1808406647116327E-2</v>
      </c>
      <c r="E5" s="216">
        <v>183</v>
      </c>
      <c r="F5" s="7">
        <f>E5/$E$55</f>
        <v>3.3901444979622081E-2</v>
      </c>
      <c r="G5" s="251">
        <v>22</v>
      </c>
      <c r="H5" s="7">
        <f>G5/$G$55</f>
        <v>3.1976744186046513E-2</v>
      </c>
      <c r="I5" s="242">
        <v>5</v>
      </c>
      <c r="J5" s="219">
        <f>C5+E5+G5+I5</f>
        <v>422</v>
      </c>
      <c r="K5" s="220">
        <f>J5/$J$55</f>
        <v>4.1409086448827397E-2</v>
      </c>
    </row>
    <row r="6" spans="1:11" x14ac:dyDescent="0.25">
      <c r="A6" s="9">
        <v>10</v>
      </c>
      <c r="B6" s="10" t="s">
        <v>656</v>
      </c>
      <c r="C6" s="221">
        <v>288</v>
      </c>
      <c r="D6" s="224">
        <f t="shared" ref="D6:D54" si="0">C6/$C$55</f>
        <v>7.0381231671554259E-2</v>
      </c>
      <c r="E6" s="222">
        <v>231</v>
      </c>
      <c r="F6" s="223">
        <f t="shared" ref="F6:F54" si="1">E6/$E$55</f>
        <v>4.2793627269359022E-2</v>
      </c>
      <c r="G6" s="252">
        <v>30</v>
      </c>
      <c r="H6" s="224">
        <f t="shared" ref="H6:H54" si="2">G6/$G$55</f>
        <v>4.3604651162790699E-2</v>
      </c>
      <c r="I6" s="244"/>
      <c r="J6" s="225">
        <f t="shared" ref="J6:J54" si="3">C6+E6+G6+I6</f>
        <v>549</v>
      </c>
      <c r="K6" s="226">
        <f t="shared" ref="K6:K54" si="4">J6/$J$55</f>
        <v>5.3871062702384453E-2</v>
      </c>
    </row>
    <row r="7" spans="1:11" x14ac:dyDescent="0.25">
      <c r="A7" s="11">
        <v>11</v>
      </c>
      <c r="B7" s="12" t="s">
        <v>657</v>
      </c>
      <c r="C7" s="227">
        <v>1382</v>
      </c>
      <c r="D7" s="230">
        <f t="shared" si="0"/>
        <v>0.33773216031280545</v>
      </c>
      <c r="E7" s="228">
        <v>1440</v>
      </c>
      <c r="F7" s="229">
        <f t="shared" si="1"/>
        <v>0.26676546869210821</v>
      </c>
      <c r="G7" s="253">
        <v>65</v>
      </c>
      <c r="H7" s="230">
        <f t="shared" si="2"/>
        <v>9.4476744186046513E-2</v>
      </c>
      <c r="I7" s="246"/>
      <c r="J7" s="231">
        <f t="shared" si="3"/>
        <v>2887</v>
      </c>
      <c r="K7" s="230">
        <f t="shared" si="4"/>
        <v>0.28328917672456089</v>
      </c>
    </row>
    <row r="8" spans="1:11" x14ac:dyDescent="0.25">
      <c r="A8" s="11">
        <v>12</v>
      </c>
      <c r="B8" s="12" t="s">
        <v>658</v>
      </c>
      <c r="C8" s="227">
        <v>106</v>
      </c>
      <c r="D8" s="230">
        <f t="shared" si="0"/>
        <v>2.5904203323558164E-2</v>
      </c>
      <c r="E8" s="228">
        <v>113</v>
      </c>
      <c r="F8" s="229">
        <f t="shared" si="1"/>
        <v>2.0933679140422379E-2</v>
      </c>
      <c r="G8" s="253">
        <v>10</v>
      </c>
      <c r="H8" s="230">
        <f t="shared" si="2"/>
        <v>1.4534883720930232E-2</v>
      </c>
      <c r="I8" s="246"/>
      <c r="J8" s="231">
        <f t="shared" si="3"/>
        <v>229</v>
      </c>
      <c r="K8" s="230">
        <f t="shared" si="4"/>
        <v>2.2470807575311551E-2</v>
      </c>
    </row>
    <row r="9" spans="1:11" ht="28.5" customHeight="1" x14ac:dyDescent="0.25">
      <c r="A9" s="11">
        <v>13</v>
      </c>
      <c r="B9" s="12" t="s">
        <v>659</v>
      </c>
      <c r="C9" s="227">
        <v>6</v>
      </c>
      <c r="D9" s="230">
        <f t="shared" si="0"/>
        <v>1.4662756598240469E-3</v>
      </c>
      <c r="E9" s="228">
        <v>3</v>
      </c>
      <c r="F9" s="229">
        <f t="shared" si="1"/>
        <v>5.5576139310855872E-4</v>
      </c>
      <c r="G9" s="253">
        <v>1</v>
      </c>
      <c r="H9" s="230">
        <f t="shared" si="2"/>
        <v>1.4534883720930232E-3</v>
      </c>
      <c r="I9" s="246"/>
      <c r="J9" s="231">
        <f t="shared" si="3"/>
        <v>10</v>
      </c>
      <c r="K9" s="230">
        <f t="shared" si="4"/>
        <v>9.8125797272102843E-4</v>
      </c>
    </row>
    <row r="10" spans="1:11" ht="28.2" thickBot="1" x14ac:dyDescent="0.3">
      <c r="A10" s="16">
        <v>19</v>
      </c>
      <c r="B10" s="17" t="s">
        <v>660</v>
      </c>
      <c r="C10" s="232">
        <v>34</v>
      </c>
      <c r="D10" s="235">
        <f t="shared" si="0"/>
        <v>8.3088954056695988E-3</v>
      </c>
      <c r="E10" s="233">
        <v>47</v>
      </c>
      <c r="F10" s="234">
        <f t="shared" si="1"/>
        <v>8.7069284920340863E-3</v>
      </c>
      <c r="G10" s="254">
        <v>4</v>
      </c>
      <c r="H10" s="235">
        <f t="shared" si="2"/>
        <v>5.8139534883720929E-3</v>
      </c>
      <c r="I10" s="248"/>
      <c r="J10" s="236">
        <f t="shared" si="3"/>
        <v>85</v>
      </c>
      <c r="K10" s="235">
        <f t="shared" si="4"/>
        <v>8.3406927681287414E-3</v>
      </c>
    </row>
    <row r="11" spans="1:11" x14ac:dyDescent="0.25">
      <c r="A11" s="21">
        <v>20</v>
      </c>
      <c r="B11" s="22" t="s">
        <v>661</v>
      </c>
      <c r="C11" s="221">
        <v>64</v>
      </c>
      <c r="D11" s="224">
        <f t="shared" si="0"/>
        <v>1.5640273704789834E-2</v>
      </c>
      <c r="E11" s="222">
        <v>209</v>
      </c>
      <c r="F11" s="223">
        <f t="shared" si="1"/>
        <v>3.8718043719896261E-2</v>
      </c>
      <c r="G11" s="252">
        <v>106</v>
      </c>
      <c r="H11" s="224">
        <f t="shared" si="2"/>
        <v>0.15406976744186046</v>
      </c>
      <c r="I11" s="244"/>
      <c r="J11" s="225">
        <f t="shared" si="3"/>
        <v>379</v>
      </c>
      <c r="K11" s="226">
        <f t="shared" si="4"/>
        <v>3.7189677166126978E-2</v>
      </c>
    </row>
    <row r="12" spans="1:11" x14ac:dyDescent="0.25">
      <c r="A12" s="11">
        <v>21</v>
      </c>
      <c r="B12" s="12" t="s">
        <v>662</v>
      </c>
      <c r="C12" s="227">
        <v>85</v>
      </c>
      <c r="D12" s="230">
        <f t="shared" si="0"/>
        <v>2.0772238514173997E-2</v>
      </c>
      <c r="E12" s="228">
        <v>243</v>
      </c>
      <c r="F12" s="229">
        <f t="shared" si="1"/>
        <v>4.5016672841793254E-2</v>
      </c>
      <c r="G12" s="253">
        <v>73</v>
      </c>
      <c r="H12" s="230">
        <f t="shared" si="2"/>
        <v>0.10610465116279069</v>
      </c>
      <c r="I12" s="246">
        <v>1</v>
      </c>
      <c r="J12" s="231">
        <f t="shared" si="3"/>
        <v>402</v>
      </c>
      <c r="K12" s="230">
        <f t="shared" si="4"/>
        <v>3.9446570503385341E-2</v>
      </c>
    </row>
    <row r="13" spans="1:11" x14ac:dyDescent="0.25">
      <c r="A13" s="11">
        <v>22</v>
      </c>
      <c r="B13" s="12" t="s">
        <v>663</v>
      </c>
      <c r="C13" s="227">
        <v>8</v>
      </c>
      <c r="D13" s="230">
        <f t="shared" si="0"/>
        <v>1.9550342130987292E-3</v>
      </c>
      <c r="E13" s="228">
        <v>36</v>
      </c>
      <c r="F13" s="229">
        <f t="shared" si="1"/>
        <v>6.6691367173027051E-3</v>
      </c>
      <c r="G13" s="253">
        <v>13</v>
      </c>
      <c r="H13" s="230">
        <f t="shared" si="2"/>
        <v>1.8895348837209301E-2</v>
      </c>
      <c r="I13" s="246"/>
      <c r="J13" s="231">
        <f t="shared" si="3"/>
        <v>57</v>
      </c>
      <c r="K13" s="230">
        <f t="shared" si="4"/>
        <v>5.5931704445098618E-3</v>
      </c>
    </row>
    <row r="14" spans="1:11" ht="14.4" thickBot="1" x14ac:dyDescent="0.3">
      <c r="A14" s="24">
        <v>29</v>
      </c>
      <c r="B14" s="25" t="s">
        <v>664</v>
      </c>
      <c r="C14" s="232">
        <v>9</v>
      </c>
      <c r="D14" s="235">
        <f t="shared" si="0"/>
        <v>2.1994134897360706E-3</v>
      </c>
      <c r="E14" s="233">
        <v>29</v>
      </c>
      <c r="F14" s="234">
        <f t="shared" si="1"/>
        <v>5.3723601333827342E-3</v>
      </c>
      <c r="G14" s="254">
        <v>6</v>
      </c>
      <c r="H14" s="235">
        <f t="shared" si="2"/>
        <v>8.7209302325581394E-3</v>
      </c>
      <c r="I14" s="248"/>
      <c r="J14" s="236">
        <f t="shared" si="3"/>
        <v>44</v>
      </c>
      <c r="K14" s="235">
        <f t="shared" si="4"/>
        <v>4.3175350799725251E-3</v>
      </c>
    </row>
    <row r="15" spans="1:11" ht="27.75" customHeight="1" x14ac:dyDescent="0.25">
      <c r="A15" s="9">
        <v>30</v>
      </c>
      <c r="B15" s="10" t="s">
        <v>665</v>
      </c>
      <c r="C15" s="221">
        <v>312</v>
      </c>
      <c r="D15" s="224">
        <f t="shared" si="0"/>
        <v>7.6246334310850442E-2</v>
      </c>
      <c r="E15" s="222">
        <v>533</v>
      </c>
      <c r="F15" s="223">
        <f t="shared" si="1"/>
        <v>9.8740274175620604E-2</v>
      </c>
      <c r="G15" s="252">
        <v>80</v>
      </c>
      <c r="H15" s="224">
        <f t="shared" si="2"/>
        <v>0.11627906976744186</v>
      </c>
      <c r="I15" s="244"/>
      <c r="J15" s="225">
        <f t="shared" si="3"/>
        <v>925</v>
      </c>
      <c r="K15" s="226">
        <f t="shared" si="4"/>
        <v>9.0766362476695117E-2</v>
      </c>
    </row>
    <row r="16" spans="1:11" x14ac:dyDescent="0.25">
      <c r="A16" s="11">
        <v>31</v>
      </c>
      <c r="B16" s="12" t="s">
        <v>666</v>
      </c>
      <c r="C16" s="227">
        <v>39</v>
      </c>
      <c r="D16" s="230">
        <f t="shared" si="0"/>
        <v>9.5307917888563052E-3</v>
      </c>
      <c r="E16" s="228">
        <v>67</v>
      </c>
      <c r="F16" s="229">
        <f t="shared" si="1"/>
        <v>1.2412004446091146E-2</v>
      </c>
      <c r="G16" s="253">
        <v>14</v>
      </c>
      <c r="H16" s="230">
        <f t="shared" si="2"/>
        <v>2.0348837209302327E-2</v>
      </c>
      <c r="I16" s="246"/>
      <c r="J16" s="231">
        <f t="shared" si="3"/>
        <v>120</v>
      </c>
      <c r="K16" s="230">
        <f t="shared" si="4"/>
        <v>1.1775095672652341E-2</v>
      </c>
    </row>
    <row r="17" spans="1:11" x14ac:dyDescent="0.25">
      <c r="A17" s="11">
        <v>32</v>
      </c>
      <c r="B17" s="12" t="s">
        <v>667</v>
      </c>
      <c r="C17" s="227">
        <v>701</v>
      </c>
      <c r="D17" s="230">
        <f t="shared" si="0"/>
        <v>0.17130987292277614</v>
      </c>
      <c r="E17" s="228">
        <v>1145</v>
      </c>
      <c r="F17" s="229">
        <f t="shared" si="1"/>
        <v>0.21211559836976657</v>
      </c>
      <c r="G17" s="253">
        <v>92</v>
      </c>
      <c r="H17" s="230">
        <f t="shared" si="2"/>
        <v>0.13372093023255813</v>
      </c>
      <c r="I17" s="246"/>
      <c r="J17" s="231">
        <f t="shared" si="3"/>
        <v>1938</v>
      </c>
      <c r="K17" s="230">
        <f t="shared" si="4"/>
        <v>0.19016779511333529</v>
      </c>
    </row>
    <row r="18" spans="1:11" ht="28.2" thickBot="1" x14ac:dyDescent="0.3">
      <c r="A18" s="16">
        <v>39</v>
      </c>
      <c r="B18" s="17" t="s">
        <v>668</v>
      </c>
      <c r="C18" s="232">
        <v>165</v>
      </c>
      <c r="D18" s="235">
        <f t="shared" si="0"/>
        <v>4.0322580645161289E-2</v>
      </c>
      <c r="E18" s="233">
        <v>201</v>
      </c>
      <c r="F18" s="234">
        <f t="shared" si="1"/>
        <v>3.7236013338273435E-2</v>
      </c>
      <c r="G18" s="254">
        <v>28</v>
      </c>
      <c r="H18" s="235">
        <f t="shared" si="2"/>
        <v>4.0697674418604654E-2</v>
      </c>
      <c r="I18" s="248"/>
      <c r="J18" s="236">
        <f t="shared" si="3"/>
        <v>394</v>
      </c>
      <c r="K18" s="235">
        <f t="shared" si="4"/>
        <v>3.866156412520852E-2</v>
      </c>
    </row>
    <row r="19" spans="1:11" x14ac:dyDescent="0.25">
      <c r="A19" s="21">
        <v>40</v>
      </c>
      <c r="B19" s="22" t="s">
        <v>669</v>
      </c>
      <c r="C19" s="221"/>
      <c r="D19" s="224">
        <f t="shared" si="0"/>
        <v>0</v>
      </c>
      <c r="E19" s="222">
        <v>1</v>
      </c>
      <c r="F19" s="223">
        <f t="shared" si="1"/>
        <v>1.8525379770285291E-4</v>
      </c>
      <c r="G19" s="252"/>
      <c r="H19" s="224">
        <f t="shared" si="2"/>
        <v>0</v>
      </c>
      <c r="I19" s="244"/>
      <c r="J19" s="225">
        <f t="shared" si="3"/>
        <v>1</v>
      </c>
      <c r="K19" s="226">
        <f t="shared" si="4"/>
        <v>9.8125797272102829E-5</v>
      </c>
    </row>
    <row r="20" spans="1:11" ht="14.4" thickBot="1" x14ac:dyDescent="0.3">
      <c r="A20" s="24">
        <v>41</v>
      </c>
      <c r="B20" s="25" t="s">
        <v>670</v>
      </c>
      <c r="C20" s="232">
        <v>1</v>
      </c>
      <c r="D20" s="235">
        <f t="shared" si="0"/>
        <v>2.4437927663734115E-4</v>
      </c>
      <c r="E20" s="233"/>
      <c r="F20" s="234">
        <f t="shared" si="1"/>
        <v>0</v>
      </c>
      <c r="G20" s="254">
        <v>1</v>
      </c>
      <c r="H20" s="235">
        <f t="shared" si="2"/>
        <v>1.4534883720930232E-3</v>
      </c>
      <c r="I20" s="248"/>
      <c r="J20" s="236">
        <f t="shared" si="3"/>
        <v>2</v>
      </c>
      <c r="K20" s="235">
        <f t="shared" si="4"/>
        <v>1.9625159454420566E-4</v>
      </c>
    </row>
    <row r="21" spans="1:11" x14ac:dyDescent="0.25">
      <c r="A21" s="9">
        <v>50</v>
      </c>
      <c r="B21" s="10" t="s">
        <v>671</v>
      </c>
      <c r="C21" s="221">
        <v>150</v>
      </c>
      <c r="D21" s="224">
        <f t="shared" si="0"/>
        <v>3.6656891495601175E-2</v>
      </c>
      <c r="E21" s="222">
        <v>156</v>
      </c>
      <c r="F21" s="223">
        <f t="shared" si="1"/>
        <v>2.8899592441645052E-2</v>
      </c>
      <c r="G21" s="252">
        <v>32</v>
      </c>
      <c r="H21" s="224">
        <f t="shared" si="2"/>
        <v>4.6511627906976744E-2</v>
      </c>
      <c r="I21" s="244">
        <v>1</v>
      </c>
      <c r="J21" s="225">
        <f t="shared" si="3"/>
        <v>339</v>
      </c>
      <c r="K21" s="226">
        <f t="shared" si="4"/>
        <v>3.3264645275242859E-2</v>
      </c>
    </row>
    <row r="22" spans="1:11" x14ac:dyDescent="0.25">
      <c r="A22" s="11">
        <v>51</v>
      </c>
      <c r="B22" s="12" t="s">
        <v>671</v>
      </c>
      <c r="C22" s="227">
        <v>63</v>
      </c>
      <c r="D22" s="230">
        <f t="shared" si="0"/>
        <v>1.5395894428152493E-2</v>
      </c>
      <c r="E22" s="228">
        <v>159</v>
      </c>
      <c r="F22" s="229">
        <f t="shared" si="1"/>
        <v>2.9455353834753614E-2</v>
      </c>
      <c r="G22" s="253">
        <v>13</v>
      </c>
      <c r="H22" s="230">
        <f t="shared" si="2"/>
        <v>1.8895348837209301E-2</v>
      </c>
      <c r="I22" s="246"/>
      <c r="J22" s="231">
        <f t="shared" si="3"/>
        <v>235</v>
      </c>
      <c r="K22" s="230">
        <f t="shared" si="4"/>
        <v>2.3059562358944165E-2</v>
      </c>
    </row>
    <row r="23" spans="1:11" x14ac:dyDescent="0.25">
      <c r="A23" s="11">
        <v>52</v>
      </c>
      <c r="B23" s="12" t="s">
        <v>672</v>
      </c>
      <c r="C23" s="227">
        <v>124</v>
      </c>
      <c r="D23" s="230">
        <f t="shared" si="0"/>
        <v>3.0303030303030304E-2</v>
      </c>
      <c r="E23" s="228">
        <v>114</v>
      </c>
      <c r="F23" s="229">
        <f t="shared" si="1"/>
        <v>2.111893293812523E-2</v>
      </c>
      <c r="G23" s="253">
        <v>22</v>
      </c>
      <c r="H23" s="230">
        <f t="shared" si="2"/>
        <v>3.1976744186046513E-2</v>
      </c>
      <c r="I23" s="246"/>
      <c r="J23" s="231">
        <f t="shared" si="3"/>
        <v>260</v>
      </c>
      <c r="K23" s="230">
        <f t="shared" si="4"/>
        <v>2.5512707290746738E-2</v>
      </c>
    </row>
    <row r="24" spans="1:11" ht="41.4" x14ac:dyDescent="0.25">
      <c r="A24" s="11">
        <v>53</v>
      </c>
      <c r="B24" s="12" t="s">
        <v>673</v>
      </c>
      <c r="C24" s="227">
        <v>1</v>
      </c>
      <c r="D24" s="230">
        <f t="shared" si="0"/>
        <v>2.4437927663734115E-4</v>
      </c>
      <c r="E24" s="228">
        <v>1</v>
      </c>
      <c r="F24" s="229">
        <f t="shared" si="1"/>
        <v>1.8525379770285291E-4</v>
      </c>
      <c r="G24" s="253">
        <v>2</v>
      </c>
      <c r="H24" s="230">
        <f t="shared" si="2"/>
        <v>2.9069767441860465E-3</v>
      </c>
      <c r="I24" s="246">
        <v>1</v>
      </c>
      <c r="J24" s="231">
        <f t="shared" si="3"/>
        <v>5</v>
      </c>
      <c r="K24" s="230">
        <f t="shared" si="4"/>
        <v>4.9062898636051421E-4</v>
      </c>
    </row>
    <row r="25" spans="1:11" x14ac:dyDescent="0.25">
      <c r="A25" s="11">
        <v>54</v>
      </c>
      <c r="B25" s="12" t="s">
        <v>674</v>
      </c>
      <c r="C25" s="227">
        <v>1</v>
      </c>
      <c r="D25" s="230">
        <f t="shared" si="0"/>
        <v>2.4437927663734115E-4</v>
      </c>
      <c r="E25" s="228"/>
      <c r="F25" s="229">
        <f t="shared" si="1"/>
        <v>0</v>
      </c>
      <c r="G25" s="253"/>
      <c r="H25" s="230">
        <f t="shared" si="2"/>
        <v>0</v>
      </c>
      <c r="I25" s="246"/>
      <c r="J25" s="231">
        <f t="shared" si="3"/>
        <v>1</v>
      </c>
      <c r="K25" s="230">
        <f t="shared" si="4"/>
        <v>9.8125797272102829E-5</v>
      </c>
    </row>
    <row r="26" spans="1:11" ht="28.2" thickBot="1" x14ac:dyDescent="0.3">
      <c r="A26" s="16">
        <v>59</v>
      </c>
      <c r="B26" s="17" t="s">
        <v>675</v>
      </c>
      <c r="C26" s="232">
        <v>29</v>
      </c>
      <c r="D26" s="235">
        <f t="shared" si="0"/>
        <v>7.0869990224828932E-3</v>
      </c>
      <c r="E26" s="233">
        <v>31</v>
      </c>
      <c r="F26" s="234">
        <f t="shared" si="1"/>
        <v>5.7428677287884398E-3</v>
      </c>
      <c r="G26" s="254">
        <v>6</v>
      </c>
      <c r="H26" s="235">
        <f t="shared" si="2"/>
        <v>8.7209302325581394E-3</v>
      </c>
      <c r="I26" s="248"/>
      <c r="J26" s="236">
        <f t="shared" si="3"/>
        <v>66</v>
      </c>
      <c r="K26" s="235">
        <f t="shared" si="4"/>
        <v>6.4763026199587872E-3</v>
      </c>
    </row>
    <row r="27" spans="1:11" ht="27.6" x14ac:dyDescent="0.25">
      <c r="A27" s="21">
        <v>60</v>
      </c>
      <c r="B27" s="22" t="s">
        <v>676</v>
      </c>
      <c r="C27" s="221"/>
      <c r="D27" s="224">
        <f t="shared" si="0"/>
        <v>0</v>
      </c>
      <c r="E27" s="222">
        <v>2</v>
      </c>
      <c r="F27" s="223">
        <f t="shared" si="1"/>
        <v>3.7050759540570581E-4</v>
      </c>
      <c r="G27" s="252"/>
      <c r="H27" s="224">
        <f t="shared" si="2"/>
        <v>0</v>
      </c>
      <c r="I27" s="244"/>
      <c r="J27" s="225">
        <f t="shared" si="3"/>
        <v>2</v>
      </c>
      <c r="K27" s="226">
        <f t="shared" si="4"/>
        <v>1.9625159454420566E-4</v>
      </c>
    </row>
    <row r="28" spans="1:11" ht="42.75" customHeight="1" x14ac:dyDescent="0.25">
      <c r="A28" s="11">
        <v>61</v>
      </c>
      <c r="B28" s="12" t="s">
        <v>677</v>
      </c>
      <c r="C28" s="227"/>
      <c r="D28" s="230">
        <f t="shared" si="0"/>
        <v>0</v>
      </c>
      <c r="E28" s="228">
        <v>1</v>
      </c>
      <c r="F28" s="229">
        <f t="shared" si="1"/>
        <v>1.8525379770285291E-4</v>
      </c>
      <c r="G28" s="253"/>
      <c r="H28" s="230">
        <f t="shared" si="2"/>
        <v>0</v>
      </c>
      <c r="I28" s="246"/>
      <c r="J28" s="231">
        <f t="shared" si="3"/>
        <v>1</v>
      </c>
      <c r="K28" s="230">
        <f t="shared" si="4"/>
        <v>9.8125797272102829E-5</v>
      </c>
    </row>
    <row r="29" spans="1:11" ht="27.75" customHeight="1" x14ac:dyDescent="0.25">
      <c r="A29" s="11">
        <v>62</v>
      </c>
      <c r="B29" s="12" t="s">
        <v>678</v>
      </c>
      <c r="C29" s="227">
        <v>1</v>
      </c>
      <c r="D29" s="230">
        <f t="shared" si="0"/>
        <v>2.4437927663734115E-4</v>
      </c>
      <c r="E29" s="228">
        <v>1</v>
      </c>
      <c r="F29" s="229">
        <f t="shared" si="1"/>
        <v>1.8525379770285291E-4</v>
      </c>
      <c r="G29" s="253">
        <v>1</v>
      </c>
      <c r="H29" s="230">
        <f t="shared" si="2"/>
        <v>1.4534883720930232E-3</v>
      </c>
      <c r="I29" s="246"/>
      <c r="J29" s="231">
        <f t="shared" si="3"/>
        <v>3</v>
      </c>
      <c r="K29" s="230">
        <f t="shared" si="4"/>
        <v>2.9437739181630853E-4</v>
      </c>
    </row>
    <row r="30" spans="1:11" x14ac:dyDescent="0.25">
      <c r="A30" s="11">
        <v>63</v>
      </c>
      <c r="B30" s="12" t="s">
        <v>679</v>
      </c>
      <c r="C30" s="227"/>
      <c r="D30" s="230">
        <f t="shared" si="0"/>
        <v>0</v>
      </c>
      <c r="E30" s="228">
        <v>1</v>
      </c>
      <c r="F30" s="229">
        <f t="shared" si="1"/>
        <v>1.8525379770285291E-4</v>
      </c>
      <c r="G30" s="253"/>
      <c r="H30" s="230">
        <f t="shared" si="2"/>
        <v>0</v>
      </c>
      <c r="I30" s="246"/>
      <c r="J30" s="231">
        <f t="shared" si="3"/>
        <v>1</v>
      </c>
      <c r="K30" s="230">
        <f t="shared" si="4"/>
        <v>9.8125797272102829E-5</v>
      </c>
    </row>
    <row r="31" spans="1:11" ht="42" thickBot="1" x14ac:dyDescent="0.3">
      <c r="A31" s="24">
        <v>69</v>
      </c>
      <c r="B31" s="25" t="s">
        <v>680</v>
      </c>
      <c r="C31" s="232">
        <v>2</v>
      </c>
      <c r="D31" s="235">
        <f t="shared" si="0"/>
        <v>4.8875855327468231E-4</v>
      </c>
      <c r="E31" s="233">
        <v>1</v>
      </c>
      <c r="F31" s="234">
        <f t="shared" si="1"/>
        <v>1.8525379770285291E-4</v>
      </c>
      <c r="G31" s="254"/>
      <c r="H31" s="235">
        <f t="shared" si="2"/>
        <v>0</v>
      </c>
      <c r="I31" s="248"/>
      <c r="J31" s="236">
        <f t="shared" si="3"/>
        <v>3</v>
      </c>
      <c r="K31" s="235">
        <f t="shared" si="4"/>
        <v>2.9437739181630853E-4</v>
      </c>
    </row>
    <row r="32" spans="1:11" x14ac:dyDescent="0.25">
      <c r="A32" s="9">
        <v>70</v>
      </c>
      <c r="B32" s="10" t="s">
        <v>681</v>
      </c>
      <c r="C32" s="221">
        <v>1</v>
      </c>
      <c r="D32" s="224">
        <f t="shared" si="0"/>
        <v>2.4437927663734115E-4</v>
      </c>
      <c r="E32" s="222"/>
      <c r="F32" s="223">
        <f t="shared" si="1"/>
        <v>0</v>
      </c>
      <c r="G32" s="252"/>
      <c r="H32" s="224">
        <f t="shared" si="2"/>
        <v>0</v>
      </c>
      <c r="I32" s="244"/>
      <c r="J32" s="225">
        <f t="shared" si="3"/>
        <v>1</v>
      </c>
      <c r="K32" s="226">
        <f t="shared" si="4"/>
        <v>9.8125797272102829E-5</v>
      </c>
    </row>
    <row r="33" spans="1:11" x14ac:dyDescent="0.25">
      <c r="A33" s="11">
        <v>71</v>
      </c>
      <c r="B33" s="12" t="s">
        <v>682</v>
      </c>
      <c r="C33" s="227">
        <v>2</v>
      </c>
      <c r="D33" s="230">
        <f t="shared" si="0"/>
        <v>4.8875855327468231E-4</v>
      </c>
      <c r="E33" s="228">
        <v>2</v>
      </c>
      <c r="F33" s="229">
        <f t="shared" si="1"/>
        <v>3.7050759540570581E-4</v>
      </c>
      <c r="G33" s="253"/>
      <c r="H33" s="230">
        <f t="shared" si="2"/>
        <v>0</v>
      </c>
      <c r="I33" s="246"/>
      <c r="J33" s="231">
        <f t="shared" si="3"/>
        <v>4</v>
      </c>
      <c r="K33" s="230">
        <f t="shared" si="4"/>
        <v>3.9250318908841132E-4</v>
      </c>
    </row>
    <row r="34" spans="1:11" x14ac:dyDescent="0.25">
      <c r="A34" s="11">
        <v>72</v>
      </c>
      <c r="B34" s="12" t="s">
        <v>683</v>
      </c>
      <c r="C34" s="227">
        <v>1</v>
      </c>
      <c r="D34" s="230">
        <f t="shared" si="0"/>
        <v>2.4437927663734115E-4</v>
      </c>
      <c r="E34" s="228"/>
      <c r="F34" s="229">
        <f t="shared" si="1"/>
        <v>0</v>
      </c>
      <c r="G34" s="253"/>
      <c r="H34" s="230">
        <f t="shared" si="2"/>
        <v>0</v>
      </c>
      <c r="I34" s="246"/>
      <c r="J34" s="231">
        <f t="shared" si="3"/>
        <v>1</v>
      </c>
      <c r="K34" s="230">
        <f t="shared" si="4"/>
        <v>9.8125797272102829E-5</v>
      </c>
    </row>
    <row r="35" spans="1:11" ht="28.2" thickBot="1" x14ac:dyDescent="0.3">
      <c r="A35" s="16">
        <v>79</v>
      </c>
      <c r="B35" s="17" t="s">
        <v>684</v>
      </c>
      <c r="C35" s="232">
        <v>2</v>
      </c>
      <c r="D35" s="235">
        <f t="shared" si="0"/>
        <v>4.8875855327468231E-4</v>
      </c>
      <c r="E35" s="233"/>
      <c r="F35" s="234">
        <f t="shared" si="1"/>
        <v>0</v>
      </c>
      <c r="G35" s="254"/>
      <c r="H35" s="235">
        <f t="shared" si="2"/>
        <v>0</v>
      </c>
      <c r="I35" s="248"/>
      <c r="J35" s="236">
        <f t="shared" si="3"/>
        <v>2</v>
      </c>
      <c r="K35" s="235">
        <f t="shared" si="4"/>
        <v>1.9625159454420566E-4</v>
      </c>
    </row>
    <row r="36" spans="1:11" x14ac:dyDescent="0.25">
      <c r="A36" s="21">
        <v>80</v>
      </c>
      <c r="B36" s="22" t="s">
        <v>685</v>
      </c>
      <c r="C36" s="221"/>
      <c r="D36" s="224">
        <f t="shared" si="0"/>
        <v>0</v>
      </c>
      <c r="E36" s="222"/>
      <c r="F36" s="223">
        <f t="shared" si="1"/>
        <v>0</v>
      </c>
      <c r="G36" s="252"/>
      <c r="H36" s="224">
        <f t="shared" si="2"/>
        <v>0</v>
      </c>
      <c r="I36" s="244"/>
      <c r="J36" s="225">
        <f t="shared" si="3"/>
        <v>0</v>
      </c>
      <c r="K36" s="226">
        <f t="shared" si="4"/>
        <v>0</v>
      </c>
    </row>
    <row r="37" spans="1:11" x14ac:dyDescent="0.25">
      <c r="A37" s="11">
        <v>81</v>
      </c>
      <c r="B37" s="12" t="s">
        <v>686</v>
      </c>
      <c r="C37" s="227"/>
      <c r="D37" s="230">
        <f t="shared" si="0"/>
        <v>0</v>
      </c>
      <c r="E37" s="228"/>
      <c r="F37" s="229">
        <f t="shared" si="1"/>
        <v>0</v>
      </c>
      <c r="G37" s="253"/>
      <c r="H37" s="230">
        <f t="shared" si="2"/>
        <v>0</v>
      </c>
      <c r="I37" s="246"/>
      <c r="J37" s="231">
        <f t="shared" si="3"/>
        <v>0</v>
      </c>
      <c r="K37" s="230">
        <f t="shared" si="4"/>
        <v>0</v>
      </c>
    </row>
    <row r="38" spans="1:11" x14ac:dyDescent="0.25">
      <c r="A38" s="11">
        <v>82</v>
      </c>
      <c r="B38" s="12" t="s">
        <v>687</v>
      </c>
      <c r="C38" s="227"/>
      <c r="D38" s="230">
        <f t="shared" si="0"/>
        <v>0</v>
      </c>
      <c r="E38" s="228"/>
      <c r="F38" s="229">
        <f t="shared" si="1"/>
        <v>0</v>
      </c>
      <c r="G38" s="253"/>
      <c r="H38" s="230">
        <f t="shared" si="2"/>
        <v>0</v>
      </c>
      <c r="I38" s="246"/>
      <c r="J38" s="231">
        <f t="shared" si="3"/>
        <v>0</v>
      </c>
      <c r="K38" s="230">
        <f t="shared" si="4"/>
        <v>0</v>
      </c>
    </row>
    <row r="39" spans="1:11" ht="28.2" thickBot="1" x14ac:dyDescent="0.3">
      <c r="A39" s="24">
        <v>89</v>
      </c>
      <c r="B39" s="25" t="s">
        <v>688</v>
      </c>
      <c r="C39" s="232"/>
      <c r="D39" s="235">
        <f t="shared" si="0"/>
        <v>0</v>
      </c>
      <c r="E39" s="233"/>
      <c r="F39" s="234">
        <f t="shared" si="1"/>
        <v>0</v>
      </c>
      <c r="G39" s="254"/>
      <c r="H39" s="235">
        <f t="shared" si="2"/>
        <v>0</v>
      </c>
      <c r="I39" s="248"/>
      <c r="J39" s="236">
        <f t="shared" si="3"/>
        <v>0</v>
      </c>
      <c r="K39" s="235">
        <f t="shared" si="4"/>
        <v>0</v>
      </c>
    </row>
    <row r="40" spans="1:11" ht="27.6" x14ac:dyDescent="0.25">
      <c r="A40" s="9">
        <v>90</v>
      </c>
      <c r="B40" s="10" t="s">
        <v>689</v>
      </c>
      <c r="C40" s="221">
        <v>3</v>
      </c>
      <c r="D40" s="224">
        <f t="shared" si="0"/>
        <v>7.3313782991202346E-4</v>
      </c>
      <c r="E40" s="222"/>
      <c r="F40" s="223">
        <f t="shared" si="1"/>
        <v>0</v>
      </c>
      <c r="G40" s="252"/>
      <c r="H40" s="224">
        <f t="shared" si="2"/>
        <v>0</v>
      </c>
      <c r="I40" s="244"/>
      <c r="J40" s="225">
        <f t="shared" si="3"/>
        <v>3</v>
      </c>
      <c r="K40" s="226">
        <f t="shared" si="4"/>
        <v>2.9437739181630853E-4</v>
      </c>
    </row>
    <row r="41" spans="1:11" x14ac:dyDescent="0.25">
      <c r="A41" s="11">
        <v>91</v>
      </c>
      <c r="B41" s="12" t="s">
        <v>690</v>
      </c>
      <c r="C41" s="227">
        <v>1</v>
      </c>
      <c r="D41" s="230">
        <f t="shared" si="0"/>
        <v>2.4437927663734115E-4</v>
      </c>
      <c r="E41" s="228"/>
      <c r="F41" s="229">
        <f t="shared" si="1"/>
        <v>0</v>
      </c>
      <c r="G41" s="253"/>
      <c r="H41" s="230">
        <f t="shared" si="2"/>
        <v>0</v>
      </c>
      <c r="I41" s="246"/>
      <c r="J41" s="231">
        <f t="shared" si="3"/>
        <v>1</v>
      </c>
      <c r="K41" s="230">
        <f t="shared" si="4"/>
        <v>9.8125797272102829E-5</v>
      </c>
    </row>
    <row r="42" spans="1:11" x14ac:dyDescent="0.25">
      <c r="A42" s="11">
        <v>92</v>
      </c>
      <c r="B42" s="12" t="s">
        <v>691</v>
      </c>
      <c r="C42" s="227"/>
      <c r="D42" s="230">
        <f t="shared" si="0"/>
        <v>0</v>
      </c>
      <c r="E42" s="228"/>
      <c r="F42" s="229">
        <f t="shared" si="1"/>
        <v>0</v>
      </c>
      <c r="G42" s="253"/>
      <c r="H42" s="230">
        <f t="shared" si="2"/>
        <v>0</v>
      </c>
      <c r="I42" s="246"/>
      <c r="J42" s="231">
        <f t="shared" si="3"/>
        <v>0</v>
      </c>
      <c r="K42" s="230">
        <f t="shared" si="4"/>
        <v>0</v>
      </c>
    </row>
    <row r="43" spans="1:11" ht="28.2" thickBot="1" x14ac:dyDescent="0.3">
      <c r="A43" s="16">
        <v>99</v>
      </c>
      <c r="B43" s="17" t="s">
        <v>692</v>
      </c>
      <c r="C43" s="232">
        <v>1</v>
      </c>
      <c r="D43" s="235">
        <f t="shared" si="0"/>
        <v>2.4437927663734115E-4</v>
      </c>
      <c r="E43" s="233">
        <v>5</v>
      </c>
      <c r="F43" s="234">
        <f t="shared" si="1"/>
        <v>9.2626898851426453E-4</v>
      </c>
      <c r="G43" s="254"/>
      <c r="H43" s="235">
        <f t="shared" si="2"/>
        <v>0</v>
      </c>
      <c r="I43" s="248"/>
      <c r="J43" s="236">
        <f t="shared" si="3"/>
        <v>6</v>
      </c>
      <c r="K43" s="235">
        <f t="shared" si="4"/>
        <v>5.8875478363261706E-4</v>
      </c>
    </row>
    <row r="44" spans="1:11" ht="27.6" x14ac:dyDescent="0.25">
      <c r="A44" s="21">
        <v>100</v>
      </c>
      <c r="B44" s="22" t="s">
        <v>693</v>
      </c>
      <c r="C44" s="221">
        <v>1</v>
      </c>
      <c r="D44" s="224">
        <f t="shared" si="0"/>
        <v>2.4437927663734115E-4</v>
      </c>
      <c r="E44" s="222"/>
      <c r="F44" s="223">
        <f t="shared" si="1"/>
        <v>0</v>
      </c>
      <c r="G44" s="252"/>
      <c r="H44" s="224">
        <f t="shared" si="2"/>
        <v>0</v>
      </c>
      <c r="I44" s="244"/>
      <c r="J44" s="225">
        <f t="shared" si="3"/>
        <v>1</v>
      </c>
      <c r="K44" s="226">
        <f t="shared" si="4"/>
        <v>9.8125797272102829E-5</v>
      </c>
    </row>
    <row r="45" spans="1:11" x14ac:dyDescent="0.25">
      <c r="A45" s="11">
        <v>101</v>
      </c>
      <c r="B45" s="12" t="s">
        <v>694</v>
      </c>
      <c r="C45" s="227">
        <v>1</v>
      </c>
      <c r="D45" s="230">
        <f t="shared" si="0"/>
        <v>2.4437927663734115E-4</v>
      </c>
      <c r="E45" s="228">
        <v>1</v>
      </c>
      <c r="F45" s="229">
        <f t="shared" si="1"/>
        <v>1.8525379770285291E-4</v>
      </c>
      <c r="G45" s="253"/>
      <c r="H45" s="230">
        <f t="shared" si="2"/>
        <v>0</v>
      </c>
      <c r="I45" s="246"/>
      <c r="J45" s="231">
        <f t="shared" si="3"/>
        <v>2</v>
      </c>
      <c r="K45" s="230">
        <f t="shared" si="4"/>
        <v>1.9625159454420566E-4</v>
      </c>
    </row>
    <row r="46" spans="1:11" x14ac:dyDescent="0.25">
      <c r="A46" s="11">
        <v>102</v>
      </c>
      <c r="B46" s="12" t="s">
        <v>695</v>
      </c>
      <c r="C46" s="227"/>
      <c r="D46" s="230">
        <f t="shared" si="0"/>
        <v>0</v>
      </c>
      <c r="E46" s="228"/>
      <c r="F46" s="229">
        <f t="shared" si="1"/>
        <v>0</v>
      </c>
      <c r="G46" s="253"/>
      <c r="H46" s="230">
        <f t="shared" si="2"/>
        <v>0</v>
      </c>
      <c r="I46" s="246"/>
      <c r="J46" s="231">
        <f t="shared" si="3"/>
        <v>0</v>
      </c>
      <c r="K46" s="230">
        <f t="shared" si="4"/>
        <v>0</v>
      </c>
    </row>
    <row r="47" spans="1:11" x14ac:dyDescent="0.25">
      <c r="A47" s="11">
        <v>103</v>
      </c>
      <c r="B47" s="12" t="s">
        <v>696</v>
      </c>
      <c r="C47" s="227"/>
      <c r="D47" s="230">
        <f t="shared" si="0"/>
        <v>0</v>
      </c>
      <c r="E47" s="228"/>
      <c r="F47" s="229">
        <f t="shared" si="1"/>
        <v>0</v>
      </c>
      <c r="G47" s="253"/>
      <c r="H47" s="230">
        <f t="shared" si="2"/>
        <v>0</v>
      </c>
      <c r="I47" s="246"/>
      <c r="J47" s="231">
        <f t="shared" si="3"/>
        <v>0</v>
      </c>
      <c r="K47" s="230">
        <f t="shared" si="4"/>
        <v>0</v>
      </c>
    </row>
    <row r="48" spans="1:11" ht="42" thickBot="1" x14ac:dyDescent="0.3">
      <c r="A48" s="24">
        <v>109</v>
      </c>
      <c r="B48" s="25" t="s">
        <v>697</v>
      </c>
      <c r="C48" s="232"/>
      <c r="D48" s="235">
        <f t="shared" si="0"/>
        <v>0</v>
      </c>
      <c r="E48" s="233"/>
      <c r="F48" s="234">
        <f t="shared" si="1"/>
        <v>0</v>
      </c>
      <c r="G48" s="254"/>
      <c r="H48" s="235">
        <f t="shared" si="2"/>
        <v>0</v>
      </c>
      <c r="I48" s="248"/>
      <c r="J48" s="236">
        <f t="shared" si="3"/>
        <v>0</v>
      </c>
      <c r="K48" s="235">
        <f t="shared" si="4"/>
        <v>0</v>
      </c>
    </row>
    <row r="49" spans="1:11" x14ac:dyDescent="0.25">
      <c r="A49" s="9">
        <v>110</v>
      </c>
      <c r="B49" s="10" t="s">
        <v>698</v>
      </c>
      <c r="C49" s="221">
        <v>28</v>
      </c>
      <c r="D49" s="224">
        <f t="shared" si="0"/>
        <v>6.8426197458455523E-3</v>
      </c>
      <c r="E49" s="222">
        <v>36</v>
      </c>
      <c r="F49" s="223">
        <f t="shared" si="1"/>
        <v>6.6691367173027051E-3</v>
      </c>
      <c r="G49" s="252">
        <v>1</v>
      </c>
      <c r="H49" s="224">
        <f t="shared" si="2"/>
        <v>1.4534883720930232E-3</v>
      </c>
      <c r="I49" s="244"/>
      <c r="J49" s="225">
        <f t="shared" si="3"/>
        <v>65</v>
      </c>
      <c r="K49" s="226">
        <f t="shared" si="4"/>
        <v>6.3781768226866846E-3</v>
      </c>
    </row>
    <row r="50" spans="1:11" ht="27.6" x14ac:dyDescent="0.25">
      <c r="A50" s="11">
        <v>111</v>
      </c>
      <c r="B50" s="12" t="s">
        <v>699</v>
      </c>
      <c r="C50" s="227">
        <v>30</v>
      </c>
      <c r="D50" s="230">
        <f t="shared" si="0"/>
        <v>7.331378299120235E-3</v>
      </c>
      <c r="E50" s="228">
        <v>37</v>
      </c>
      <c r="F50" s="229">
        <f t="shared" si="1"/>
        <v>6.8543905150055574E-3</v>
      </c>
      <c r="G50" s="253">
        <v>6</v>
      </c>
      <c r="H50" s="230">
        <f t="shared" si="2"/>
        <v>8.7209302325581394E-3</v>
      </c>
      <c r="I50" s="246"/>
      <c r="J50" s="231">
        <f t="shared" si="3"/>
        <v>73</v>
      </c>
      <c r="K50" s="230">
        <f t="shared" si="4"/>
        <v>7.1631832008635073E-3</v>
      </c>
    </row>
    <row r="51" spans="1:11" x14ac:dyDescent="0.25">
      <c r="A51" s="11">
        <v>112</v>
      </c>
      <c r="B51" s="12" t="s">
        <v>700</v>
      </c>
      <c r="C51" s="227">
        <v>10</v>
      </c>
      <c r="D51" s="230">
        <f t="shared" si="0"/>
        <v>2.4437927663734115E-3</v>
      </c>
      <c r="E51" s="228">
        <v>23</v>
      </c>
      <c r="F51" s="229">
        <f t="shared" si="1"/>
        <v>4.2608373471656165E-3</v>
      </c>
      <c r="G51" s="253">
        <v>3</v>
      </c>
      <c r="H51" s="230">
        <f t="shared" si="2"/>
        <v>4.3604651162790697E-3</v>
      </c>
      <c r="I51" s="246"/>
      <c r="J51" s="231">
        <f t="shared" si="3"/>
        <v>36</v>
      </c>
      <c r="K51" s="230">
        <f t="shared" si="4"/>
        <v>3.5325287017957019E-3</v>
      </c>
    </row>
    <row r="52" spans="1:11" ht="14.4" thickBot="1" x14ac:dyDescent="0.3">
      <c r="A52" s="16">
        <v>119</v>
      </c>
      <c r="B52" s="17" t="s">
        <v>701</v>
      </c>
      <c r="C52" s="232">
        <v>5</v>
      </c>
      <c r="D52" s="235">
        <f t="shared" si="0"/>
        <v>1.2218963831867058E-3</v>
      </c>
      <c r="E52" s="233">
        <v>11</v>
      </c>
      <c r="F52" s="234">
        <f t="shared" si="1"/>
        <v>2.0377917747313821E-3</v>
      </c>
      <c r="G52" s="254">
        <v>1</v>
      </c>
      <c r="H52" s="235">
        <f t="shared" si="2"/>
        <v>1.4534883720930232E-3</v>
      </c>
      <c r="I52" s="248"/>
      <c r="J52" s="236">
        <f t="shared" si="3"/>
        <v>17</v>
      </c>
      <c r="K52" s="235">
        <f t="shared" si="4"/>
        <v>1.6681385536257481E-3</v>
      </c>
    </row>
    <row r="53" spans="1:11" ht="14.4" thickBot="1" x14ac:dyDescent="0.3">
      <c r="A53" s="26">
        <v>120</v>
      </c>
      <c r="B53" s="27" t="s">
        <v>702</v>
      </c>
      <c r="C53" s="215">
        <v>126</v>
      </c>
      <c r="D53" s="218">
        <f t="shared" si="0"/>
        <v>3.0791788856304986E-2</v>
      </c>
      <c r="E53" s="216">
        <v>210</v>
      </c>
      <c r="F53" s="217">
        <f t="shared" si="1"/>
        <v>3.8903297517599113E-2</v>
      </c>
      <c r="G53" s="251">
        <v>40</v>
      </c>
      <c r="H53" s="218">
        <f t="shared" si="2"/>
        <v>5.8139534883720929E-2</v>
      </c>
      <c r="I53" s="242">
        <v>4</v>
      </c>
      <c r="J53" s="219">
        <f t="shared" si="3"/>
        <v>380</v>
      </c>
      <c r="K53" s="220">
        <f t="shared" si="4"/>
        <v>3.7287802963399078E-2</v>
      </c>
    </row>
    <row r="54" spans="1:11" ht="28.2" thickBot="1" x14ac:dyDescent="0.3">
      <c r="A54" s="28">
        <v>999</v>
      </c>
      <c r="B54" s="29" t="s">
        <v>703</v>
      </c>
      <c r="C54" s="215">
        <v>97</v>
      </c>
      <c r="D54" s="218">
        <f t="shared" si="0"/>
        <v>2.3704789833822092E-2</v>
      </c>
      <c r="E54" s="216">
        <v>125</v>
      </c>
      <c r="F54" s="217">
        <f t="shared" si="1"/>
        <v>2.3156724712856614E-2</v>
      </c>
      <c r="G54" s="251">
        <v>16</v>
      </c>
      <c r="H54" s="218">
        <f t="shared" si="2"/>
        <v>2.3255813953488372E-2</v>
      </c>
      <c r="I54" s="242">
        <v>1</v>
      </c>
      <c r="J54" s="219">
        <f t="shared" si="3"/>
        <v>239</v>
      </c>
      <c r="K54" s="220">
        <f t="shared" si="4"/>
        <v>2.3452065548032579E-2</v>
      </c>
    </row>
    <row r="55" spans="1:11" s="34" customFormat="1" ht="14.4" thickBot="1" x14ac:dyDescent="0.3">
      <c r="A55" s="880" t="s">
        <v>648</v>
      </c>
      <c r="B55" s="906"/>
      <c r="C55" s="241">
        <f t="shared" ref="C55:I55" si="5">SUM(C5:C54)</f>
        <v>4092</v>
      </c>
      <c r="D55" s="238">
        <f t="shared" si="5"/>
        <v>0.99999999999999978</v>
      </c>
      <c r="E55" s="241">
        <f t="shared" si="5"/>
        <v>5398</v>
      </c>
      <c r="F55" s="238">
        <f t="shared" si="5"/>
        <v>0.99999999999999989</v>
      </c>
      <c r="G55" s="241">
        <f t="shared" si="5"/>
        <v>688</v>
      </c>
      <c r="H55" s="238">
        <f t="shared" si="5"/>
        <v>1</v>
      </c>
      <c r="I55" s="250">
        <f t="shared" si="5"/>
        <v>13</v>
      </c>
      <c r="J55" s="239">
        <f>SUM(J5:J54)</f>
        <v>10191</v>
      </c>
      <c r="K55" s="240">
        <f>SUM(K5:K54)</f>
        <v>0.99999999999999956</v>
      </c>
    </row>
    <row r="56" spans="1:11" x14ac:dyDescent="0.25">
      <c r="A56" s="178" t="s">
        <v>649</v>
      </c>
      <c r="B56" s="121"/>
      <c r="C56" s="121"/>
      <c r="D56" s="121"/>
      <c r="E56" s="121"/>
      <c r="F56" s="121"/>
    </row>
    <row r="57" spans="1:11" x14ac:dyDescent="0.25">
      <c r="A57" s="179" t="s">
        <v>650</v>
      </c>
      <c r="B57" s="121"/>
      <c r="C57" s="121"/>
      <c r="D57" s="121"/>
      <c r="E57" s="121"/>
      <c r="F57" s="121"/>
    </row>
  </sheetData>
  <mergeCells count="9">
    <mergeCell ref="A55:B55"/>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4" zoomScaleNormal="100" workbookViewId="0">
      <selection sqref="A1:K1"/>
    </sheetView>
  </sheetViews>
  <sheetFormatPr defaultColWidth="9.109375" defaultRowHeight="13.8" x14ac:dyDescent="0.25"/>
  <cols>
    <col min="1" max="1" width="9" style="59" customWidth="1"/>
    <col min="2" max="2" width="50.6640625" style="41" customWidth="1"/>
    <col min="3" max="10" width="9" style="41" customWidth="1"/>
    <col min="11" max="11" width="14.109375" style="41" customWidth="1"/>
    <col min="12" max="12" width="11.44140625" style="41" customWidth="1"/>
    <col min="13" max="13" width="3" style="41" bestFit="1" customWidth="1"/>
    <col min="14" max="15" width="11.44140625" style="41" customWidth="1"/>
    <col min="16" max="16" width="6.88671875" style="41" customWidth="1"/>
    <col min="17" max="255" width="11.44140625" style="41" customWidth="1"/>
    <col min="256" max="16384" width="9.109375" style="41"/>
  </cols>
  <sheetData>
    <row r="1" spans="1:16" ht="35.1" customHeight="1" thickBot="1" x14ac:dyDescent="0.3">
      <c r="A1" s="880" t="s">
        <v>957</v>
      </c>
      <c r="B1" s="886"/>
      <c r="C1" s="886"/>
      <c r="D1" s="886"/>
      <c r="E1" s="886"/>
      <c r="F1" s="886"/>
      <c r="G1" s="886"/>
      <c r="H1" s="973"/>
      <c r="I1" s="973"/>
      <c r="J1" s="973"/>
      <c r="K1" s="974"/>
    </row>
    <row r="2" spans="1:16" ht="14.25" customHeight="1" x14ac:dyDescent="0.25">
      <c r="A2" s="931" t="s">
        <v>705</v>
      </c>
      <c r="B2" s="933" t="s">
        <v>706</v>
      </c>
      <c r="C2" s="918">
        <v>2007</v>
      </c>
      <c r="D2" s="919"/>
      <c r="E2" s="935">
        <v>2008</v>
      </c>
      <c r="F2" s="936"/>
      <c r="G2" s="918">
        <v>2009</v>
      </c>
      <c r="H2" s="919"/>
      <c r="I2" s="918">
        <v>2011</v>
      </c>
      <c r="J2" s="919"/>
      <c r="K2" s="907" t="s">
        <v>962</v>
      </c>
    </row>
    <row r="3" spans="1:16" ht="30" customHeight="1" thickBot="1" x14ac:dyDescent="0.3">
      <c r="A3" s="932"/>
      <c r="B3" s="934"/>
      <c r="C3" s="2" t="s">
        <v>530</v>
      </c>
      <c r="D3" s="42" t="s">
        <v>531</v>
      </c>
      <c r="E3" s="43" t="s">
        <v>530</v>
      </c>
      <c r="F3" s="98" t="s">
        <v>531</v>
      </c>
      <c r="G3" s="2" t="s">
        <v>530</v>
      </c>
      <c r="H3" s="42" t="s">
        <v>531</v>
      </c>
      <c r="I3" s="2" t="s">
        <v>530</v>
      </c>
      <c r="J3" s="42" t="s">
        <v>531</v>
      </c>
      <c r="K3" s="908"/>
    </row>
    <row r="4" spans="1:16" ht="27.75" customHeight="1" thickBot="1" x14ac:dyDescent="0.3">
      <c r="A4" s="44" t="s">
        <v>532</v>
      </c>
      <c r="B4" s="27" t="s">
        <v>707</v>
      </c>
      <c r="C4" s="47">
        <v>430</v>
      </c>
      <c r="D4" s="8">
        <f>ROUND(C4/$C$45,3)</f>
        <v>5.0999999999999997E-2</v>
      </c>
      <c r="E4" s="47">
        <v>520</v>
      </c>
      <c r="F4" s="8">
        <f>ROUND(E4/$E$45,3)</f>
        <v>5.1999999999999998E-2</v>
      </c>
      <c r="G4" s="47">
        <v>512</v>
      </c>
      <c r="H4" s="8">
        <f>ROUND(G4/$G$45,3)</f>
        <v>4.8000000000000001E-2</v>
      </c>
      <c r="I4" s="47">
        <v>421</v>
      </c>
      <c r="J4" s="8">
        <f>ROUND(I4/$I$45,3)</f>
        <v>4.1000000000000002E-2</v>
      </c>
      <c r="K4" s="800">
        <f>J4-H4</f>
        <v>-6.9999999999999993E-3</v>
      </c>
      <c r="M4" s="872"/>
      <c r="N4" s="213"/>
      <c r="P4" s="807"/>
    </row>
    <row r="5" spans="1:16" x14ac:dyDescent="0.25">
      <c r="A5" s="48" t="s">
        <v>533</v>
      </c>
      <c r="B5" s="10" t="s">
        <v>708</v>
      </c>
      <c r="C5" s="47">
        <v>151</v>
      </c>
      <c r="D5" s="8">
        <f t="shared" ref="D5:D44" si="0">ROUND(C5/$C$45,3)</f>
        <v>1.7999999999999999E-2</v>
      </c>
      <c r="E5" s="47">
        <v>153</v>
      </c>
      <c r="F5" s="8">
        <f t="shared" ref="F5:F44" si="1">ROUND(E5/$E$45,3)</f>
        <v>1.4999999999999999E-2</v>
      </c>
      <c r="G5" s="47">
        <v>161</v>
      </c>
      <c r="H5" s="8">
        <f t="shared" ref="H5:H44" si="2">ROUND(G5/$G$45,3)</f>
        <v>1.4999999999999999E-2</v>
      </c>
      <c r="I5" s="47">
        <v>182</v>
      </c>
      <c r="J5" s="8">
        <f t="shared" ref="J5:J44" si="3">ROUND(I5/$I$45,3)</f>
        <v>1.7999999999999999E-2</v>
      </c>
      <c r="K5" s="800">
        <f t="shared" ref="K5:K44" si="4">J5-H5</f>
        <v>2.9999999999999992E-3</v>
      </c>
      <c r="M5" s="872"/>
      <c r="N5" s="213"/>
      <c r="P5" s="807"/>
    </row>
    <row r="6" spans="1:16" ht="27.6" x14ac:dyDescent="0.25">
      <c r="A6" s="50" t="s">
        <v>534</v>
      </c>
      <c r="B6" s="12" t="s">
        <v>709</v>
      </c>
      <c r="C6" s="51">
        <v>130</v>
      </c>
      <c r="D6" s="15">
        <f t="shared" si="0"/>
        <v>1.4999999999999999E-2</v>
      </c>
      <c r="E6" s="51">
        <v>221</v>
      </c>
      <c r="F6" s="15">
        <f t="shared" si="1"/>
        <v>2.1999999999999999E-2</v>
      </c>
      <c r="G6" s="51">
        <v>256</v>
      </c>
      <c r="H6" s="15">
        <f t="shared" si="2"/>
        <v>2.4E-2</v>
      </c>
      <c r="I6" s="51">
        <v>205</v>
      </c>
      <c r="J6" s="15">
        <f t="shared" si="3"/>
        <v>0.02</v>
      </c>
      <c r="K6" s="801">
        <f t="shared" si="4"/>
        <v>-4.0000000000000001E-3</v>
      </c>
      <c r="M6" s="872"/>
      <c r="N6" s="213"/>
      <c r="P6" s="807"/>
    </row>
    <row r="7" spans="1:16" x14ac:dyDescent="0.25">
      <c r="A7" s="50" t="s">
        <v>746</v>
      </c>
      <c r="B7" s="12" t="s">
        <v>710</v>
      </c>
      <c r="C7" s="51">
        <v>179</v>
      </c>
      <c r="D7" s="15">
        <f t="shared" si="0"/>
        <v>2.1000000000000001E-2</v>
      </c>
      <c r="E7" s="51">
        <v>200</v>
      </c>
      <c r="F7" s="15">
        <f t="shared" si="1"/>
        <v>0.02</v>
      </c>
      <c r="G7" s="51">
        <v>201</v>
      </c>
      <c r="H7" s="15">
        <f t="shared" si="2"/>
        <v>1.9E-2</v>
      </c>
      <c r="I7" s="51">
        <v>206</v>
      </c>
      <c r="J7" s="15">
        <f t="shared" si="3"/>
        <v>0.02</v>
      </c>
      <c r="K7" s="801">
        <f t="shared" si="4"/>
        <v>1.0000000000000009E-3</v>
      </c>
      <c r="M7" s="872"/>
      <c r="N7" s="213"/>
      <c r="P7" s="807"/>
    </row>
    <row r="8" spans="1:16" x14ac:dyDescent="0.25">
      <c r="A8" s="50" t="s">
        <v>747</v>
      </c>
      <c r="B8" s="12" t="s">
        <v>711</v>
      </c>
      <c r="C8" s="51">
        <v>86</v>
      </c>
      <c r="D8" s="15">
        <f t="shared" si="0"/>
        <v>0.01</v>
      </c>
      <c r="E8" s="51">
        <v>89</v>
      </c>
      <c r="F8" s="15">
        <f t="shared" si="1"/>
        <v>8.9999999999999993E-3</v>
      </c>
      <c r="G8" s="51">
        <v>92</v>
      </c>
      <c r="H8" s="15">
        <f t="shared" si="2"/>
        <v>8.9999999999999993E-3</v>
      </c>
      <c r="I8" s="51">
        <v>107</v>
      </c>
      <c r="J8" s="15">
        <f t="shared" si="3"/>
        <v>0.01</v>
      </c>
      <c r="K8" s="801">
        <f t="shared" si="4"/>
        <v>1.0000000000000009E-3</v>
      </c>
      <c r="M8" s="872"/>
      <c r="N8" s="213"/>
      <c r="P8" s="807"/>
    </row>
    <row r="9" spans="1:16" x14ac:dyDescent="0.25">
      <c r="A9" s="50" t="s">
        <v>748</v>
      </c>
      <c r="B9" s="12" t="s">
        <v>712</v>
      </c>
      <c r="C9" s="51">
        <v>6</v>
      </c>
      <c r="D9" s="15">
        <f t="shared" si="0"/>
        <v>1E-3</v>
      </c>
      <c r="E9" s="51">
        <v>7</v>
      </c>
      <c r="F9" s="15">
        <f t="shared" si="1"/>
        <v>1E-3</v>
      </c>
      <c r="G9" s="51">
        <v>10</v>
      </c>
      <c r="H9" s="15">
        <f t="shared" si="2"/>
        <v>1E-3</v>
      </c>
      <c r="I9" s="51">
        <v>17</v>
      </c>
      <c r="J9" s="15">
        <f t="shared" si="3"/>
        <v>2E-3</v>
      </c>
      <c r="K9" s="801">
        <f t="shared" si="4"/>
        <v>1E-3</v>
      </c>
      <c r="M9" s="872"/>
      <c r="N9" s="213"/>
      <c r="P9" s="807"/>
    </row>
    <row r="10" spans="1:16" x14ac:dyDescent="0.25">
      <c r="A10" s="50" t="s">
        <v>749</v>
      </c>
      <c r="B10" s="12" t="s">
        <v>713</v>
      </c>
      <c r="C10" s="51">
        <v>32</v>
      </c>
      <c r="D10" s="15">
        <f t="shared" si="0"/>
        <v>4.0000000000000001E-3</v>
      </c>
      <c r="E10" s="51">
        <v>28</v>
      </c>
      <c r="F10" s="15">
        <f t="shared" si="1"/>
        <v>3.0000000000000001E-3</v>
      </c>
      <c r="G10" s="51">
        <v>38</v>
      </c>
      <c r="H10" s="15">
        <f t="shared" si="2"/>
        <v>4.0000000000000001E-3</v>
      </c>
      <c r="I10" s="51">
        <v>30</v>
      </c>
      <c r="J10" s="15">
        <f t="shared" si="3"/>
        <v>3.0000000000000001E-3</v>
      </c>
      <c r="K10" s="801">
        <f t="shared" si="4"/>
        <v>-1E-3</v>
      </c>
      <c r="M10" s="872"/>
      <c r="N10" s="213"/>
      <c r="P10" s="807"/>
    </row>
    <row r="11" spans="1:16" x14ac:dyDescent="0.25">
      <c r="A11" s="50" t="s">
        <v>750</v>
      </c>
      <c r="B11" s="12" t="s">
        <v>714</v>
      </c>
      <c r="C11" s="51">
        <v>64</v>
      </c>
      <c r="D11" s="15">
        <f t="shared" si="0"/>
        <v>8.0000000000000002E-3</v>
      </c>
      <c r="E11" s="51">
        <v>67</v>
      </c>
      <c r="F11" s="15">
        <f t="shared" si="1"/>
        <v>7.0000000000000001E-3</v>
      </c>
      <c r="G11" s="51">
        <v>64</v>
      </c>
      <c r="H11" s="15">
        <f t="shared" si="2"/>
        <v>6.0000000000000001E-3</v>
      </c>
      <c r="I11" s="51">
        <v>72</v>
      </c>
      <c r="J11" s="15">
        <f t="shared" si="3"/>
        <v>7.0000000000000001E-3</v>
      </c>
      <c r="K11" s="801">
        <f t="shared" si="4"/>
        <v>1E-3</v>
      </c>
      <c r="M11" s="872"/>
      <c r="N11" s="213"/>
      <c r="P11" s="807"/>
    </row>
    <row r="12" spans="1:16" ht="14.25" customHeight="1" thickBot="1" x14ac:dyDescent="0.3">
      <c r="A12" s="52" t="s">
        <v>751</v>
      </c>
      <c r="B12" s="17" t="s">
        <v>715</v>
      </c>
      <c r="C12" s="53">
        <v>40</v>
      </c>
      <c r="D12" s="20">
        <f t="shared" si="0"/>
        <v>5.0000000000000001E-3</v>
      </c>
      <c r="E12" s="53">
        <v>54</v>
      </c>
      <c r="F12" s="20">
        <f t="shared" si="1"/>
        <v>5.0000000000000001E-3</v>
      </c>
      <c r="G12" s="53">
        <v>38</v>
      </c>
      <c r="H12" s="20">
        <f t="shared" si="2"/>
        <v>4.0000000000000001E-3</v>
      </c>
      <c r="I12" s="53">
        <v>51</v>
      </c>
      <c r="J12" s="20">
        <f t="shared" si="3"/>
        <v>5.0000000000000001E-3</v>
      </c>
      <c r="K12" s="802">
        <f t="shared" si="4"/>
        <v>1E-3</v>
      </c>
      <c r="M12" s="872"/>
      <c r="N12" s="213"/>
      <c r="P12" s="807"/>
    </row>
    <row r="13" spans="1:16" ht="27.6" x14ac:dyDescent="0.25">
      <c r="A13" s="54" t="s">
        <v>752</v>
      </c>
      <c r="B13" s="22" t="s">
        <v>716</v>
      </c>
      <c r="C13" s="45">
        <v>394</v>
      </c>
      <c r="D13" s="8">
        <f t="shared" si="0"/>
        <v>4.5999999999999999E-2</v>
      </c>
      <c r="E13" s="45">
        <v>477</v>
      </c>
      <c r="F13" s="8">
        <f t="shared" si="1"/>
        <v>4.7E-2</v>
      </c>
      <c r="G13" s="45">
        <v>449</v>
      </c>
      <c r="H13" s="8">
        <f t="shared" si="2"/>
        <v>4.2000000000000003E-2</v>
      </c>
      <c r="I13" s="45">
        <v>343</v>
      </c>
      <c r="J13" s="8">
        <f t="shared" si="3"/>
        <v>3.4000000000000002E-2</v>
      </c>
      <c r="K13" s="800">
        <f t="shared" si="4"/>
        <v>-8.0000000000000002E-3</v>
      </c>
      <c r="M13" s="872"/>
      <c r="N13" s="213"/>
      <c r="P13" s="807"/>
    </row>
    <row r="14" spans="1:16" ht="27.6" x14ac:dyDescent="0.25">
      <c r="A14" s="50" t="s">
        <v>753</v>
      </c>
      <c r="B14" s="12" t="s">
        <v>716</v>
      </c>
      <c r="C14" s="51">
        <v>214</v>
      </c>
      <c r="D14" s="15">
        <f t="shared" si="0"/>
        <v>2.5000000000000001E-2</v>
      </c>
      <c r="E14" s="51">
        <v>324</v>
      </c>
      <c r="F14" s="15">
        <f t="shared" si="1"/>
        <v>3.2000000000000001E-2</v>
      </c>
      <c r="G14" s="51">
        <v>463</v>
      </c>
      <c r="H14" s="15">
        <f t="shared" si="2"/>
        <v>4.3999999999999997E-2</v>
      </c>
      <c r="I14" s="51">
        <v>496</v>
      </c>
      <c r="J14" s="15">
        <f t="shared" si="3"/>
        <v>4.9000000000000002E-2</v>
      </c>
      <c r="K14" s="801">
        <f t="shared" si="4"/>
        <v>5.0000000000000044E-3</v>
      </c>
      <c r="M14" s="872"/>
      <c r="N14" s="213"/>
      <c r="P14" s="807"/>
    </row>
    <row r="15" spans="1:16" ht="14.4" thickBot="1" x14ac:dyDescent="0.3">
      <c r="A15" s="56" t="s">
        <v>754</v>
      </c>
      <c r="B15" s="25" t="s">
        <v>717</v>
      </c>
      <c r="C15" s="60">
        <v>179</v>
      </c>
      <c r="D15" s="61">
        <f t="shared" si="0"/>
        <v>2.1000000000000001E-2</v>
      </c>
      <c r="E15" s="60">
        <v>78</v>
      </c>
      <c r="F15" s="61">
        <f t="shared" si="1"/>
        <v>8.0000000000000002E-3</v>
      </c>
      <c r="G15" s="60">
        <v>92</v>
      </c>
      <c r="H15" s="61">
        <f t="shared" si="2"/>
        <v>8.9999999999999993E-3</v>
      </c>
      <c r="I15" s="60">
        <v>90</v>
      </c>
      <c r="J15" s="61">
        <f t="shared" si="3"/>
        <v>8.9999999999999993E-3</v>
      </c>
      <c r="K15" s="803">
        <f t="shared" si="4"/>
        <v>0</v>
      </c>
      <c r="M15" s="872"/>
      <c r="N15" s="213"/>
      <c r="P15" s="807"/>
    </row>
    <row r="16" spans="1:16" ht="27.6" x14ac:dyDescent="0.25">
      <c r="A16" s="48" t="s">
        <v>755</v>
      </c>
      <c r="B16" s="10" t="s">
        <v>718</v>
      </c>
      <c r="C16" s="47">
        <v>182</v>
      </c>
      <c r="D16" s="8">
        <f t="shared" si="0"/>
        <v>2.1000000000000001E-2</v>
      </c>
      <c r="E16" s="47">
        <v>175</v>
      </c>
      <c r="F16" s="8">
        <f t="shared" si="1"/>
        <v>1.7000000000000001E-2</v>
      </c>
      <c r="G16" s="47">
        <v>189</v>
      </c>
      <c r="H16" s="8">
        <f t="shared" si="2"/>
        <v>1.7999999999999999E-2</v>
      </c>
      <c r="I16" s="47">
        <v>223</v>
      </c>
      <c r="J16" s="8">
        <f t="shared" si="3"/>
        <v>2.1999999999999999E-2</v>
      </c>
      <c r="K16" s="800">
        <f t="shared" si="4"/>
        <v>4.0000000000000001E-3</v>
      </c>
      <c r="M16" s="872"/>
      <c r="N16" s="213"/>
      <c r="P16" s="807"/>
    </row>
    <row r="17" spans="1:16" ht="27.6" x14ac:dyDescent="0.25">
      <c r="A17" s="50" t="s">
        <v>756</v>
      </c>
      <c r="B17" s="12" t="s">
        <v>718</v>
      </c>
      <c r="C17" s="51">
        <v>168</v>
      </c>
      <c r="D17" s="15">
        <f t="shared" si="0"/>
        <v>0.02</v>
      </c>
      <c r="E17" s="51">
        <v>254</v>
      </c>
      <c r="F17" s="15">
        <f t="shared" si="1"/>
        <v>2.5000000000000001E-2</v>
      </c>
      <c r="G17" s="51">
        <v>302</v>
      </c>
      <c r="H17" s="15">
        <f t="shared" si="2"/>
        <v>2.9000000000000001E-2</v>
      </c>
      <c r="I17" s="51">
        <v>224</v>
      </c>
      <c r="J17" s="15">
        <f t="shared" si="3"/>
        <v>2.1999999999999999E-2</v>
      </c>
      <c r="K17" s="801">
        <f t="shared" si="4"/>
        <v>-7.0000000000000027E-3</v>
      </c>
      <c r="M17" s="872"/>
      <c r="N17" s="213"/>
      <c r="P17" s="807"/>
    </row>
    <row r="18" spans="1:16" ht="14.4" thickBot="1" x14ac:dyDescent="0.3">
      <c r="A18" s="52" t="s">
        <v>757</v>
      </c>
      <c r="B18" s="17" t="s">
        <v>719</v>
      </c>
      <c r="C18" s="53">
        <v>49</v>
      </c>
      <c r="D18" s="20">
        <f t="shared" si="0"/>
        <v>6.0000000000000001E-3</v>
      </c>
      <c r="E18" s="53">
        <v>75</v>
      </c>
      <c r="F18" s="20">
        <f t="shared" si="1"/>
        <v>7.0000000000000001E-3</v>
      </c>
      <c r="G18" s="53">
        <v>99</v>
      </c>
      <c r="H18" s="20">
        <f t="shared" si="2"/>
        <v>8.9999999999999993E-3</v>
      </c>
      <c r="I18" s="53">
        <v>87</v>
      </c>
      <c r="J18" s="20">
        <f t="shared" si="3"/>
        <v>8.9999999999999993E-3</v>
      </c>
      <c r="K18" s="802">
        <f t="shared" si="4"/>
        <v>0</v>
      </c>
      <c r="M18" s="872"/>
      <c r="N18" s="213"/>
      <c r="P18" s="807"/>
    </row>
    <row r="19" spans="1:16" x14ac:dyDescent="0.25">
      <c r="A19" s="54" t="s">
        <v>758</v>
      </c>
      <c r="B19" s="22" t="s">
        <v>720</v>
      </c>
      <c r="C19" s="45">
        <v>9</v>
      </c>
      <c r="D19" s="55">
        <f t="shared" si="0"/>
        <v>1E-3</v>
      </c>
      <c r="E19" s="45">
        <v>11</v>
      </c>
      <c r="F19" s="55">
        <f t="shared" si="1"/>
        <v>1E-3</v>
      </c>
      <c r="G19" s="45">
        <v>20</v>
      </c>
      <c r="H19" s="55">
        <f t="shared" si="2"/>
        <v>2E-3</v>
      </c>
      <c r="I19" s="45">
        <v>12</v>
      </c>
      <c r="J19" s="55">
        <f t="shared" si="3"/>
        <v>1E-3</v>
      </c>
      <c r="K19" s="804">
        <f t="shared" si="4"/>
        <v>-1E-3</v>
      </c>
      <c r="M19" s="872"/>
      <c r="N19" s="213"/>
      <c r="P19" s="807"/>
    </row>
    <row r="20" spans="1:16" ht="27.6" x14ac:dyDescent="0.25">
      <c r="A20" s="50" t="s">
        <v>759</v>
      </c>
      <c r="B20" s="12" t="s">
        <v>721</v>
      </c>
      <c r="C20" s="51">
        <v>252</v>
      </c>
      <c r="D20" s="15">
        <f t="shared" si="0"/>
        <v>0.03</v>
      </c>
      <c r="E20" s="51">
        <v>290</v>
      </c>
      <c r="F20" s="15">
        <f t="shared" si="1"/>
        <v>2.9000000000000001E-2</v>
      </c>
      <c r="G20" s="51">
        <v>301</v>
      </c>
      <c r="H20" s="15">
        <f t="shared" si="2"/>
        <v>2.8000000000000001E-2</v>
      </c>
      <c r="I20" s="51">
        <v>324</v>
      </c>
      <c r="J20" s="15">
        <f t="shared" si="3"/>
        <v>3.2000000000000001E-2</v>
      </c>
      <c r="K20" s="801">
        <f t="shared" si="4"/>
        <v>4.0000000000000001E-3</v>
      </c>
      <c r="M20" s="872"/>
      <c r="N20" s="213"/>
      <c r="P20" s="807"/>
    </row>
    <row r="21" spans="1:16" x14ac:dyDescent="0.25">
      <c r="A21" s="50" t="s">
        <v>760</v>
      </c>
      <c r="B21" s="12" t="s">
        <v>722</v>
      </c>
      <c r="C21" s="51">
        <v>28</v>
      </c>
      <c r="D21" s="15">
        <f t="shared" si="0"/>
        <v>3.0000000000000001E-3</v>
      </c>
      <c r="E21" s="51">
        <v>16</v>
      </c>
      <c r="F21" s="15">
        <f t="shared" si="1"/>
        <v>2E-3</v>
      </c>
      <c r="G21" s="51">
        <v>20</v>
      </c>
      <c r="H21" s="15">
        <f t="shared" si="2"/>
        <v>2E-3</v>
      </c>
      <c r="I21" s="51">
        <v>12</v>
      </c>
      <c r="J21" s="15">
        <f t="shared" si="3"/>
        <v>1E-3</v>
      </c>
      <c r="K21" s="801">
        <f t="shared" si="4"/>
        <v>-1E-3</v>
      </c>
      <c r="M21" s="872"/>
      <c r="N21" s="213"/>
      <c r="P21" s="807"/>
    </row>
    <row r="22" spans="1:16" x14ac:dyDescent="0.25">
      <c r="A22" s="50" t="s">
        <v>761</v>
      </c>
      <c r="B22" s="57" t="s">
        <v>723</v>
      </c>
      <c r="C22" s="51">
        <v>38</v>
      </c>
      <c r="D22" s="15">
        <f t="shared" si="0"/>
        <v>4.0000000000000001E-3</v>
      </c>
      <c r="E22" s="51">
        <v>57</v>
      </c>
      <c r="F22" s="15">
        <f t="shared" si="1"/>
        <v>6.0000000000000001E-3</v>
      </c>
      <c r="G22" s="51">
        <v>71</v>
      </c>
      <c r="H22" s="15">
        <f t="shared" si="2"/>
        <v>7.0000000000000001E-3</v>
      </c>
      <c r="I22" s="51">
        <v>43</v>
      </c>
      <c r="J22" s="15">
        <f t="shared" si="3"/>
        <v>4.0000000000000001E-3</v>
      </c>
      <c r="K22" s="801">
        <f t="shared" si="4"/>
        <v>-3.0000000000000001E-3</v>
      </c>
      <c r="M22" s="872"/>
      <c r="N22" s="213"/>
      <c r="P22" s="807"/>
    </row>
    <row r="23" spans="1:16" x14ac:dyDescent="0.25">
      <c r="A23" s="50" t="s">
        <v>762</v>
      </c>
      <c r="B23" s="12" t="s">
        <v>724</v>
      </c>
      <c r="C23" s="51">
        <v>28</v>
      </c>
      <c r="D23" s="15">
        <f t="shared" si="0"/>
        <v>3.0000000000000001E-3</v>
      </c>
      <c r="E23" s="51">
        <v>42</v>
      </c>
      <c r="F23" s="15">
        <f t="shared" si="1"/>
        <v>4.0000000000000001E-3</v>
      </c>
      <c r="G23" s="51">
        <v>23</v>
      </c>
      <c r="H23" s="15">
        <f t="shared" si="2"/>
        <v>2E-3</v>
      </c>
      <c r="I23" s="51">
        <v>28</v>
      </c>
      <c r="J23" s="15">
        <f t="shared" si="3"/>
        <v>3.0000000000000001E-3</v>
      </c>
      <c r="K23" s="801">
        <f t="shared" si="4"/>
        <v>1E-3</v>
      </c>
      <c r="M23" s="872"/>
      <c r="N23" s="213"/>
      <c r="P23" s="807"/>
    </row>
    <row r="24" spans="1:16" ht="14.25" customHeight="1" thickBot="1" x14ac:dyDescent="0.3">
      <c r="A24" s="56" t="s">
        <v>763</v>
      </c>
      <c r="B24" s="25" t="s">
        <v>725</v>
      </c>
      <c r="C24" s="60">
        <v>15</v>
      </c>
      <c r="D24" s="61">
        <f t="shared" si="0"/>
        <v>2E-3</v>
      </c>
      <c r="E24" s="60">
        <v>14</v>
      </c>
      <c r="F24" s="61">
        <f t="shared" si="1"/>
        <v>1E-3</v>
      </c>
      <c r="G24" s="60">
        <v>5</v>
      </c>
      <c r="H24" s="61">
        <f t="shared" si="2"/>
        <v>0</v>
      </c>
      <c r="I24" s="60">
        <v>16</v>
      </c>
      <c r="J24" s="61">
        <f t="shared" si="3"/>
        <v>2E-3</v>
      </c>
      <c r="K24" s="803">
        <f t="shared" si="4"/>
        <v>2E-3</v>
      </c>
      <c r="M24" s="872"/>
      <c r="N24" s="213"/>
      <c r="P24" s="807"/>
    </row>
    <row r="25" spans="1:16" x14ac:dyDescent="0.25">
      <c r="A25" s="48" t="s">
        <v>764</v>
      </c>
      <c r="B25" s="10" t="s">
        <v>726</v>
      </c>
      <c r="C25" s="47">
        <v>22</v>
      </c>
      <c r="D25" s="8">
        <f t="shared" si="0"/>
        <v>3.0000000000000001E-3</v>
      </c>
      <c r="E25" s="47">
        <v>26</v>
      </c>
      <c r="F25" s="8">
        <f t="shared" si="1"/>
        <v>3.0000000000000001E-3</v>
      </c>
      <c r="G25" s="47">
        <v>38</v>
      </c>
      <c r="H25" s="8">
        <f t="shared" si="2"/>
        <v>4.0000000000000001E-3</v>
      </c>
      <c r="I25" s="47">
        <v>32</v>
      </c>
      <c r="J25" s="8">
        <f t="shared" si="3"/>
        <v>3.0000000000000001E-3</v>
      </c>
      <c r="K25" s="800">
        <f t="shared" si="4"/>
        <v>-1E-3</v>
      </c>
      <c r="M25" s="872"/>
      <c r="N25" s="213"/>
      <c r="P25" s="807"/>
    </row>
    <row r="26" spans="1:16" x14ac:dyDescent="0.25">
      <c r="A26" s="50" t="s">
        <v>765</v>
      </c>
      <c r="B26" s="12" t="s">
        <v>727</v>
      </c>
      <c r="C26" s="51">
        <v>347</v>
      </c>
      <c r="D26" s="15">
        <f t="shared" si="0"/>
        <v>4.1000000000000002E-2</v>
      </c>
      <c r="E26" s="51">
        <v>408</v>
      </c>
      <c r="F26" s="15">
        <f t="shared" si="1"/>
        <v>0.04</v>
      </c>
      <c r="G26" s="51">
        <v>535</v>
      </c>
      <c r="H26" s="15">
        <f t="shared" si="2"/>
        <v>5.0999999999999997E-2</v>
      </c>
      <c r="I26" s="51">
        <v>480</v>
      </c>
      <c r="J26" s="15">
        <f t="shared" si="3"/>
        <v>4.7E-2</v>
      </c>
      <c r="K26" s="801">
        <f t="shared" si="4"/>
        <v>-3.9999999999999966E-3</v>
      </c>
      <c r="M26" s="872"/>
      <c r="N26" s="213"/>
      <c r="P26" s="807"/>
    </row>
    <row r="27" spans="1:16" x14ac:dyDescent="0.25">
      <c r="A27" s="50" t="s">
        <v>766</v>
      </c>
      <c r="B27" s="12" t="s">
        <v>728</v>
      </c>
      <c r="C27" s="51">
        <v>316</v>
      </c>
      <c r="D27" s="15">
        <f t="shared" si="0"/>
        <v>3.6999999999999998E-2</v>
      </c>
      <c r="E27" s="51">
        <v>399</v>
      </c>
      <c r="F27" s="15">
        <f t="shared" si="1"/>
        <v>0.04</v>
      </c>
      <c r="G27" s="51">
        <v>436</v>
      </c>
      <c r="H27" s="15">
        <f t="shared" si="2"/>
        <v>4.1000000000000002E-2</v>
      </c>
      <c r="I27" s="51">
        <v>433</v>
      </c>
      <c r="J27" s="15">
        <f t="shared" si="3"/>
        <v>4.2000000000000003E-2</v>
      </c>
      <c r="K27" s="801">
        <f t="shared" si="4"/>
        <v>1.0000000000000009E-3</v>
      </c>
      <c r="M27" s="872"/>
      <c r="N27" s="213"/>
      <c r="P27" s="807"/>
    </row>
    <row r="28" spans="1:16" x14ac:dyDescent="0.25">
      <c r="A28" s="50" t="s">
        <v>767</v>
      </c>
      <c r="B28" s="12" t="s">
        <v>729</v>
      </c>
      <c r="C28" s="51">
        <v>208</v>
      </c>
      <c r="D28" s="15">
        <f t="shared" si="0"/>
        <v>2.4E-2</v>
      </c>
      <c r="E28" s="51">
        <v>245</v>
      </c>
      <c r="F28" s="15">
        <f t="shared" si="1"/>
        <v>2.4E-2</v>
      </c>
      <c r="G28" s="51">
        <v>258</v>
      </c>
      <c r="H28" s="15">
        <f t="shared" si="2"/>
        <v>2.4E-2</v>
      </c>
      <c r="I28" s="51">
        <v>234</v>
      </c>
      <c r="J28" s="15">
        <f t="shared" si="3"/>
        <v>2.3E-2</v>
      </c>
      <c r="K28" s="801">
        <f t="shared" si="4"/>
        <v>-1.0000000000000009E-3</v>
      </c>
      <c r="M28" s="872"/>
      <c r="N28" s="213"/>
      <c r="P28" s="807"/>
    </row>
    <row r="29" spans="1:16" x14ac:dyDescent="0.25">
      <c r="A29" s="50" t="s">
        <v>768</v>
      </c>
      <c r="B29" s="12" t="s">
        <v>730</v>
      </c>
      <c r="C29" s="51">
        <v>249</v>
      </c>
      <c r="D29" s="15">
        <f t="shared" si="0"/>
        <v>2.9000000000000001E-2</v>
      </c>
      <c r="E29" s="51">
        <v>297</v>
      </c>
      <c r="F29" s="15">
        <f t="shared" si="1"/>
        <v>2.9000000000000001E-2</v>
      </c>
      <c r="G29" s="51">
        <v>319</v>
      </c>
      <c r="H29" s="15">
        <f t="shared" si="2"/>
        <v>0.03</v>
      </c>
      <c r="I29" s="51">
        <v>277</v>
      </c>
      <c r="J29" s="15">
        <f t="shared" si="3"/>
        <v>2.7E-2</v>
      </c>
      <c r="K29" s="801">
        <f t="shared" si="4"/>
        <v>-2.9999999999999992E-3</v>
      </c>
      <c r="M29" s="872"/>
      <c r="N29" s="213"/>
      <c r="P29" s="807"/>
    </row>
    <row r="30" spans="1:16" x14ac:dyDescent="0.25">
      <c r="A30" s="11">
        <v>55</v>
      </c>
      <c r="B30" s="12" t="s">
        <v>731</v>
      </c>
      <c r="C30" s="51">
        <v>237</v>
      </c>
      <c r="D30" s="15">
        <f t="shared" si="0"/>
        <v>2.8000000000000001E-2</v>
      </c>
      <c r="E30" s="51">
        <v>343</v>
      </c>
      <c r="F30" s="15">
        <f t="shared" si="1"/>
        <v>3.4000000000000002E-2</v>
      </c>
      <c r="G30" s="51">
        <v>404</v>
      </c>
      <c r="H30" s="15">
        <f t="shared" si="2"/>
        <v>3.7999999999999999E-2</v>
      </c>
      <c r="I30" s="51">
        <v>364</v>
      </c>
      <c r="J30" s="15">
        <f t="shared" si="3"/>
        <v>3.5999999999999997E-2</v>
      </c>
      <c r="K30" s="801">
        <f t="shared" si="4"/>
        <v>-2.0000000000000018E-3</v>
      </c>
      <c r="M30" s="872"/>
      <c r="N30" s="213"/>
      <c r="P30" s="807"/>
    </row>
    <row r="31" spans="1:16" ht="14.25" customHeight="1" x14ac:dyDescent="0.25">
      <c r="A31" s="50" t="s">
        <v>769</v>
      </c>
      <c r="B31" s="12" t="s">
        <v>732</v>
      </c>
      <c r="C31" s="51">
        <v>60</v>
      </c>
      <c r="D31" s="15">
        <f t="shared" si="0"/>
        <v>7.0000000000000001E-3</v>
      </c>
      <c r="E31" s="51">
        <v>66</v>
      </c>
      <c r="F31" s="15">
        <f t="shared" si="1"/>
        <v>7.0000000000000001E-3</v>
      </c>
      <c r="G31" s="51">
        <v>84</v>
      </c>
      <c r="H31" s="15">
        <f t="shared" si="2"/>
        <v>8.0000000000000002E-3</v>
      </c>
      <c r="I31" s="51">
        <v>122</v>
      </c>
      <c r="J31" s="15">
        <f t="shared" si="3"/>
        <v>1.2E-2</v>
      </c>
      <c r="K31" s="801">
        <f t="shared" si="4"/>
        <v>4.0000000000000001E-3</v>
      </c>
      <c r="M31" s="872"/>
      <c r="N31" s="213"/>
      <c r="P31" s="807"/>
    </row>
    <row r="32" spans="1:16" ht="30" customHeight="1" thickBot="1" x14ac:dyDescent="0.3">
      <c r="A32" s="52" t="s">
        <v>770</v>
      </c>
      <c r="B32" s="17" t="s">
        <v>733</v>
      </c>
      <c r="C32" s="53">
        <v>4</v>
      </c>
      <c r="D32" s="20">
        <f t="shared" si="0"/>
        <v>0</v>
      </c>
      <c r="E32" s="53">
        <v>7</v>
      </c>
      <c r="F32" s="20">
        <f t="shared" si="1"/>
        <v>1E-3</v>
      </c>
      <c r="G32" s="53">
        <v>6</v>
      </c>
      <c r="H32" s="20">
        <f t="shared" si="2"/>
        <v>1E-3</v>
      </c>
      <c r="I32" s="53">
        <v>6</v>
      </c>
      <c r="J32" s="20">
        <f t="shared" si="3"/>
        <v>1E-3</v>
      </c>
      <c r="K32" s="802">
        <f t="shared" si="4"/>
        <v>0</v>
      </c>
      <c r="M32" s="872"/>
      <c r="N32" s="213"/>
      <c r="P32" s="807"/>
    </row>
    <row r="33" spans="1:16" ht="29.25" customHeight="1" x14ac:dyDescent="0.25">
      <c r="A33" s="54" t="s">
        <v>771</v>
      </c>
      <c r="B33" s="22" t="s">
        <v>734</v>
      </c>
      <c r="C33" s="45">
        <v>50</v>
      </c>
      <c r="D33" s="55">
        <f t="shared" si="0"/>
        <v>6.0000000000000001E-3</v>
      </c>
      <c r="E33" s="45">
        <v>57</v>
      </c>
      <c r="F33" s="55">
        <f t="shared" si="1"/>
        <v>6.0000000000000001E-3</v>
      </c>
      <c r="G33" s="45">
        <v>60</v>
      </c>
      <c r="H33" s="55">
        <f t="shared" si="2"/>
        <v>6.0000000000000001E-3</v>
      </c>
      <c r="I33" s="45">
        <v>49</v>
      </c>
      <c r="J33" s="55">
        <f t="shared" si="3"/>
        <v>5.0000000000000001E-3</v>
      </c>
      <c r="K33" s="804">
        <f t="shared" si="4"/>
        <v>-1E-3</v>
      </c>
      <c r="M33" s="872"/>
      <c r="N33" s="213"/>
      <c r="P33" s="807"/>
    </row>
    <row r="34" spans="1:16" x14ac:dyDescent="0.25">
      <c r="A34" s="50" t="s">
        <v>772</v>
      </c>
      <c r="B34" s="12" t="s">
        <v>735</v>
      </c>
      <c r="C34" s="51">
        <v>95</v>
      </c>
      <c r="D34" s="15">
        <f t="shared" si="0"/>
        <v>1.0999999999999999E-2</v>
      </c>
      <c r="E34" s="51">
        <v>115</v>
      </c>
      <c r="F34" s="15">
        <f t="shared" si="1"/>
        <v>1.0999999999999999E-2</v>
      </c>
      <c r="G34" s="51">
        <v>136</v>
      </c>
      <c r="H34" s="15">
        <f t="shared" si="2"/>
        <v>1.2999999999999999E-2</v>
      </c>
      <c r="I34" s="51">
        <v>132</v>
      </c>
      <c r="J34" s="15">
        <f t="shared" si="3"/>
        <v>1.2999999999999999E-2</v>
      </c>
      <c r="K34" s="801">
        <f t="shared" si="4"/>
        <v>0</v>
      </c>
      <c r="M34" s="872"/>
      <c r="N34" s="213"/>
      <c r="P34" s="807"/>
    </row>
    <row r="35" spans="1:16" x14ac:dyDescent="0.25">
      <c r="A35" s="50" t="s">
        <v>773</v>
      </c>
      <c r="B35" s="12" t="s">
        <v>736</v>
      </c>
      <c r="C35" s="51">
        <v>1144</v>
      </c>
      <c r="D35" s="15">
        <f t="shared" si="0"/>
        <v>0.13500000000000001</v>
      </c>
      <c r="E35" s="51">
        <v>1400</v>
      </c>
      <c r="F35" s="15">
        <f t="shared" si="1"/>
        <v>0.13900000000000001</v>
      </c>
      <c r="G35" s="51">
        <v>1501</v>
      </c>
      <c r="H35" s="15">
        <f t="shared" si="2"/>
        <v>0.14199999999999999</v>
      </c>
      <c r="I35" s="51">
        <v>1346</v>
      </c>
      <c r="J35" s="15">
        <f t="shared" si="3"/>
        <v>0.13200000000000001</v>
      </c>
      <c r="K35" s="801">
        <f t="shared" si="4"/>
        <v>-9.9999999999999811E-3</v>
      </c>
      <c r="M35" s="872"/>
      <c r="N35" s="213"/>
      <c r="P35" s="807"/>
    </row>
    <row r="36" spans="1:16" x14ac:dyDescent="0.25">
      <c r="A36" s="50" t="s">
        <v>774</v>
      </c>
      <c r="B36" s="12" t="s">
        <v>737</v>
      </c>
      <c r="C36" s="51">
        <v>795</v>
      </c>
      <c r="D36" s="15">
        <f t="shared" si="0"/>
        <v>9.4E-2</v>
      </c>
      <c r="E36" s="51">
        <v>904</v>
      </c>
      <c r="F36" s="15">
        <f t="shared" si="1"/>
        <v>0.09</v>
      </c>
      <c r="G36" s="51">
        <v>931</v>
      </c>
      <c r="H36" s="15">
        <f t="shared" si="2"/>
        <v>8.7999999999999995E-2</v>
      </c>
      <c r="I36" s="51">
        <v>1007</v>
      </c>
      <c r="J36" s="15">
        <f t="shared" si="3"/>
        <v>9.9000000000000005E-2</v>
      </c>
      <c r="K36" s="801">
        <f t="shared" si="4"/>
        <v>1.100000000000001E-2</v>
      </c>
      <c r="M36" s="872"/>
      <c r="N36" s="213"/>
      <c r="P36" s="807"/>
    </row>
    <row r="37" spans="1:16" x14ac:dyDescent="0.25">
      <c r="A37" s="50" t="s">
        <v>775</v>
      </c>
      <c r="B37" s="12" t="s">
        <v>738</v>
      </c>
      <c r="C37" s="51">
        <v>465</v>
      </c>
      <c r="D37" s="15">
        <f t="shared" si="0"/>
        <v>5.5E-2</v>
      </c>
      <c r="E37" s="51">
        <v>453</v>
      </c>
      <c r="F37" s="15">
        <f t="shared" si="1"/>
        <v>4.4999999999999998E-2</v>
      </c>
      <c r="G37" s="51">
        <v>489</v>
      </c>
      <c r="H37" s="15">
        <f t="shared" si="2"/>
        <v>4.5999999999999999E-2</v>
      </c>
      <c r="I37" s="51">
        <v>440</v>
      </c>
      <c r="J37" s="15">
        <f t="shared" si="3"/>
        <v>4.2999999999999997E-2</v>
      </c>
      <c r="K37" s="801">
        <f t="shared" si="4"/>
        <v>-3.0000000000000027E-3</v>
      </c>
      <c r="M37" s="872"/>
      <c r="N37" s="213"/>
      <c r="P37" s="807"/>
    </row>
    <row r="38" spans="1:16" x14ac:dyDescent="0.25">
      <c r="A38" s="50" t="s">
        <v>776</v>
      </c>
      <c r="B38" s="12" t="s">
        <v>739</v>
      </c>
      <c r="C38" s="51">
        <v>63</v>
      </c>
      <c r="D38" s="15">
        <f t="shared" si="0"/>
        <v>7.0000000000000001E-3</v>
      </c>
      <c r="E38" s="51">
        <v>74</v>
      </c>
      <c r="F38" s="15">
        <f t="shared" si="1"/>
        <v>7.0000000000000001E-3</v>
      </c>
      <c r="G38" s="51">
        <v>77</v>
      </c>
      <c r="H38" s="15">
        <f t="shared" si="2"/>
        <v>7.0000000000000001E-3</v>
      </c>
      <c r="I38" s="51">
        <v>78</v>
      </c>
      <c r="J38" s="15">
        <f t="shared" si="3"/>
        <v>8.0000000000000002E-3</v>
      </c>
      <c r="K38" s="801">
        <f t="shared" si="4"/>
        <v>1E-3</v>
      </c>
      <c r="M38" s="872"/>
      <c r="N38" s="213"/>
      <c r="P38" s="807"/>
    </row>
    <row r="39" spans="1:16" ht="14.25" customHeight="1" x14ac:dyDescent="0.25">
      <c r="A39" s="50" t="s">
        <v>777</v>
      </c>
      <c r="B39" s="12" t="s">
        <v>740</v>
      </c>
      <c r="C39" s="51">
        <v>93</v>
      </c>
      <c r="D39" s="15">
        <f t="shared" si="0"/>
        <v>1.0999999999999999E-2</v>
      </c>
      <c r="E39" s="51">
        <v>101</v>
      </c>
      <c r="F39" s="15">
        <f t="shared" si="1"/>
        <v>0.01</v>
      </c>
      <c r="G39" s="51">
        <v>118</v>
      </c>
      <c r="H39" s="15">
        <f t="shared" si="2"/>
        <v>1.0999999999999999E-2</v>
      </c>
      <c r="I39" s="51">
        <v>99</v>
      </c>
      <c r="J39" s="15">
        <f t="shared" si="3"/>
        <v>0.01</v>
      </c>
      <c r="K39" s="801">
        <f t="shared" si="4"/>
        <v>-9.9999999999999915E-4</v>
      </c>
      <c r="M39" s="872"/>
      <c r="N39" s="213"/>
      <c r="P39" s="807"/>
    </row>
    <row r="40" spans="1:16" ht="27.75" customHeight="1" thickBot="1" x14ac:dyDescent="0.3">
      <c r="A40" s="56" t="s">
        <v>778</v>
      </c>
      <c r="B40" s="25" t="s">
        <v>741</v>
      </c>
      <c r="C40" s="60">
        <v>25</v>
      </c>
      <c r="D40" s="61">
        <f t="shared" si="0"/>
        <v>3.0000000000000001E-3</v>
      </c>
      <c r="E40" s="60">
        <v>47</v>
      </c>
      <c r="F40" s="61">
        <f t="shared" si="1"/>
        <v>5.0000000000000001E-3</v>
      </c>
      <c r="G40" s="60">
        <v>45</v>
      </c>
      <c r="H40" s="61">
        <f t="shared" si="2"/>
        <v>4.0000000000000001E-3</v>
      </c>
      <c r="I40" s="60">
        <v>46</v>
      </c>
      <c r="J40" s="61">
        <f t="shared" si="3"/>
        <v>5.0000000000000001E-3</v>
      </c>
      <c r="K40" s="803">
        <f t="shared" si="4"/>
        <v>1E-3</v>
      </c>
      <c r="M40" s="872"/>
      <c r="N40" s="213"/>
      <c r="P40" s="807"/>
    </row>
    <row r="41" spans="1:16" ht="27.6" x14ac:dyDescent="0.25">
      <c r="A41" s="48" t="s">
        <v>779</v>
      </c>
      <c r="B41" s="10" t="s">
        <v>742</v>
      </c>
      <c r="C41" s="47">
        <v>117</v>
      </c>
      <c r="D41" s="8">
        <f t="shared" si="0"/>
        <v>1.4E-2</v>
      </c>
      <c r="E41" s="47">
        <v>150</v>
      </c>
      <c r="F41" s="8">
        <f t="shared" si="1"/>
        <v>1.4999999999999999E-2</v>
      </c>
      <c r="G41" s="47">
        <v>130</v>
      </c>
      <c r="H41" s="8">
        <f t="shared" si="2"/>
        <v>1.2E-2</v>
      </c>
      <c r="I41" s="47">
        <v>82</v>
      </c>
      <c r="J41" s="8">
        <f t="shared" si="3"/>
        <v>8.0000000000000002E-3</v>
      </c>
      <c r="K41" s="800">
        <f t="shared" si="4"/>
        <v>-4.0000000000000001E-3</v>
      </c>
      <c r="M41" s="872"/>
      <c r="N41" s="213"/>
      <c r="P41" s="807"/>
    </row>
    <row r="42" spans="1:16" x14ac:dyDescent="0.25">
      <c r="A42" s="50" t="s">
        <v>780</v>
      </c>
      <c r="B42" s="12" t="s">
        <v>743</v>
      </c>
      <c r="C42" s="51">
        <v>143</v>
      </c>
      <c r="D42" s="15">
        <f t="shared" si="0"/>
        <v>1.7000000000000001E-2</v>
      </c>
      <c r="E42" s="51">
        <v>155</v>
      </c>
      <c r="F42" s="15">
        <f t="shared" si="1"/>
        <v>1.4999999999999999E-2</v>
      </c>
      <c r="G42" s="51">
        <v>100</v>
      </c>
      <c r="H42" s="15">
        <f t="shared" si="2"/>
        <v>8.9999999999999993E-3</v>
      </c>
      <c r="I42" s="51">
        <v>81</v>
      </c>
      <c r="J42" s="15">
        <f t="shared" si="3"/>
        <v>8.0000000000000002E-3</v>
      </c>
      <c r="K42" s="801">
        <f t="shared" si="4"/>
        <v>-9.9999999999999915E-4</v>
      </c>
      <c r="M42" s="872"/>
      <c r="N42" s="213"/>
      <c r="P42" s="807"/>
    </row>
    <row r="43" spans="1:16" ht="14.4" thickBot="1" x14ac:dyDescent="0.3">
      <c r="A43" s="52" t="s">
        <v>781</v>
      </c>
      <c r="B43" s="17" t="s">
        <v>744</v>
      </c>
      <c r="C43" s="53">
        <v>1322</v>
      </c>
      <c r="D43" s="20">
        <f t="shared" si="0"/>
        <v>0.156</v>
      </c>
      <c r="E43" s="53">
        <v>1584</v>
      </c>
      <c r="F43" s="20">
        <f t="shared" si="1"/>
        <v>0.157</v>
      </c>
      <c r="G43" s="53">
        <v>1400</v>
      </c>
      <c r="H43" s="20">
        <f t="shared" si="2"/>
        <v>0.13200000000000001</v>
      </c>
      <c r="I43" s="53">
        <v>1568</v>
      </c>
      <c r="J43" s="20">
        <f t="shared" si="3"/>
        <v>0.154</v>
      </c>
      <c r="K43" s="802">
        <f t="shared" si="4"/>
        <v>2.1999999999999992E-2</v>
      </c>
      <c r="M43" s="872"/>
      <c r="N43" s="213"/>
      <c r="P43" s="807"/>
    </row>
    <row r="44" spans="1:16" ht="29.25" customHeight="1" thickBot="1" x14ac:dyDescent="0.3">
      <c r="A44" s="54" t="s">
        <v>782</v>
      </c>
      <c r="B44" s="22" t="s">
        <v>745</v>
      </c>
      <c r="C44" s="45">
        <v>69</v>
      </c>
      <c r="D44" s="55">
        <f t="shared" si="0"/>
        <v>8.0000000000000002E-3</v>
      </c>
      <c r="E44" s="45">
        <v>96</v>
      </c>
      <c r="F44" s="55">
        <f t="shared" si="1"/>
        <v>0.01</v>
      </c>
      <c r="G44" s="45">
        <v>113</v>
      </c>
      <c r="H44" s="55">
        <f t="shared" si="2"/>
        <v>1.0999999999999999E-2</v>
      </c>
      <c r="I44" s="45">
        <v>126</v>
      </c>
      <c r="J44" s="55">
        <f t="shared" si="3"/>
        <v>1.2E-2</v>
      </c>
      <c r="K44" s="804">
        <f t="shared" si="4"/>
        <v>1.0000000000000009E-3</v>
      </c>
      <c r="M44" s="872"/>
      <c r="N44" s="213"/>
      <c r="P44" s="807"/>
    </row>
    <row r="45" spans="1:16" ht="14.4" thickBot="1" x14ac:dyDescent="0.3">
      <c r="A45" s="880" t="s">
        <v>648</v>
      </c>
      <c r="B45" s="887"/>
      <c r="C45" s="62">
        <f>SUM(C4:C44)</f>
        <v>8498</v>
      </c>
      <c r="D45" s="33">
        <f>SUM(D4:D44)</f>
        <v>1.0010000000000001</v>
      </c>
      <c r="E45" s="62">
        <f t="shared" ref="E45:J45" si="5">SUM(E4:E44)</f>
        <v>10079</v>
      </c>
      <c r="F45" s="33">
        <f t="shared" si="5"/>
        <v>1.0010000000000001</v>
      </c>
      <c r="G45" s="62">
        <f t="shared" si="5"/>
        <v>10586</v>
      </c>
      <c r="H45" s="33">
        <f t="shared" si="5"/>
        <v>1.0000000000000002</v>
      </c>
      <c r="I45" s="62">
        <f t="shared" si="5"/>
        <v>10191</v>
      </c>
      <c r="J45" s="33">
        <f t="shared" si="5"/>
        <v>1.002</v>
      </c>
      <c r="K45" s="805"/>
    </row>
  </sheetData>
  <mergeCells count="9">
    <mergeCell ref="K2:K3"/>
    <mergeCell ref="E2:F2"/>
    <mergeCell ref="A1:K1"/>
    <mergeCell ref="I2:J2"/>
    <mergeCell ref="A45:B45"/>
    <mergeCell ref="A2:A3"/>
    <mergeCell ref="B2:B3"/>
    <mergeCell ref="C2:D2"/>
    <mergeCell ref="G2:H2"/>
  </mergeCells>
  <phoneticPr fontId="0"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22" zoomScaleNormal="100" workbookViewId="0">
      <selection sqref="A1:K1"/>
    </sheetView>
  </sheetViews>
  <sheetFormatPr defaultColWidth="9.109375" defaultRowHeight="13.8" x14ac:dyDescent="0.25"/>
  <cols>
    <col min="1" max="1" width="9" style="59" customWidth="1"/>
    <col min="2" max="2" width="40.6640625" style="41" customWidth="1"/>
    <col min="3" max="8" width="9" style="41" customWidth="1"/>
    <col min="9" max="9" width="9.33203125" style="41" customWidth="1"/>
    <col min="10" max="10" width="9" style="181" customWidth="1"/>
    <col min="11" max="11" width="10.109375" style="41" customWidth="1"/>
    <col min="12" max="12" width="4.88671875" style="41" customWidth="1"/>
    <col min="13" max="242" width="11.44140625" style="41" customWidth="1"/>
    <col min="243" max="16384" width="9.109375" style="41"/>
  </cols>
  <sheetData>
    <row r="1" spans="1:11" ht="35.1" customHeight="1" thickBot="1" x14ac:dyDescent="0.3">
      <c r="A1" s="880" t="s">
        <v>958</v>
      </c>
      <c r="B1" s="886"/>
      <c r="C1" s="886"/>
      <c r="D1" s="886"/>
      <c r="E1" s="886"/>
      <c r="F1" s="886"/>
      <c r="G1" s="886"/>
      <c r="H1" s="886"/>
      <c r="I1" s="886"/>
      <c r="J1" s="886"/>
      <c r="K1" s="887"/>
    </row>
    <row r="2" spans="1:11" ht="15" customHeight="1" thickBot="1" x14ac:dyDescent="0.3">
      <c r="A2" s="944" t="s">
        <v>705</v>
      </c>
      <c r="B2" s="945" t="s">
        <v>706</v>
      </c>
      <c r="C2" s="948" t="s">
        <v>465</v>
      </c>
      <c r="D2" s="949"/>
      <c r="E2" s="949"/>
      <c r="F2" s="949"/>
      <c r="G2" s="949"/>
      <c r="H2" s="949"/>
      <c r="I2" s="949"/>
      <c r="J2" s="893" t="s">
        <v>648</v>
      </c>
      <c r="K2" s="894"/>
    </row>
    <row r="3" spans="1:11" ht="14.25" customHeight="1" x14ac:dyDescent="0.25">
      <c r="A3" s="926"/>
      <c r="B3" s="981"/>
      <c r="C3" s="897" t="s">
        <v>651</v>
      </c>
      <c r="D3" s="898"/>
      <c r="E3" s="897" t="s">
        <v>652</v>
      </c>
      <c r="F3" s="898"/>
      <c r="G3" s="897" t="s">
        <v>653</v>
      </c>
      <c r="H3" s="898"/>
      <c r="I3" s="362" t="s">
        <v>654</v>
      </c>
      <c r="J3" s="895"/>
      <c r="K3" s="896"/>
    </row>
    <row r="4" spans="1:11" ht="14.4" thickBot="1" x14ac:dyDescent="0.3">
      <c r="A4" s="927"/>
      <c r="B4" s="982"/>
      <c r="C4" s="172" t="s">
        <v>530</v>
      </c>
      <c r="D4" s="171" t="s">
        <v>531</v>
      </c>
      <c r="E4" s="172" t="s">
        <v>530</v>
      </c>
      <c r="F4" s="173" t="s">
        <v>531</v>
      </c>
      <c r="G4" s="170" t="s">
        <v>530</v>
      </c>
      <c r="H4" s="171" t="s">
        <v>531</v>
      </c>
      <c r="I4" s="172" t="s">
        <v>530</v>
      </c>
      <c r="J4" s="172" t="s">
        <v>530</v>
      </c>
      <c r="K4" s="173" t="s">
        <v>531</v>
      </c>
    </row>
    <row r="5" spans="1:11" ht="28.2" thickBot="1" x14ac:dyDescent="0.3">
      <c r="A5" s="44" t="s">
        <v>532</v>
      </c>
      <c r="B5" s="27" t="s">
        <v>707</v>
      </c>
      <c r="C5" s="215">
        <v>209</v>
      </c>
      <c r="D5" s="218">
        <f t="shared" ref="D5:D45" si="0">ROUND(C5/$C$46,3)</f>
        <v>5.0999999999999997E-2</v>
      </c>
      <c r="E5" s="216">
        <v>190</v>
      </c>
      <c r="F5" s="217">
        <f t="shared" ref="F5:F45" si="1">ROUND(E5/$E$46,3)</f>
        <v>3.5000000000000003E-2</v>
      </c>
      <c r="G5" s="251">
        <v>17</v>
      </c>
      <c r="H5" s="218">
        <f t="shared" ref="H5:H45" si="2">ROUND(G5/$G$46,3)</f>
        <v>2.5000000000000001E-2</v>
      </c>
      <c r="I5" s="242">
        <v>5</v>
      </c>
      <c r="J5" s="219">
        <f>C5+E5+G5+I5</f>
        <v>421</v>
      </c>
      <c r="K5" s="220">
        <f t="shared" ref="K5:K45" si="3">ROUND(J5/$J$46,3)</f>
        <v>4.1000000000000002E-2</v>
      </c>
    </row>
    <row r="6" spans="1:11" x14ac:dyDescent="0.25">
      <c r="A6" s="808">
        <v>10</v>
      </c>
      <c r="B6" s="10" t="s">
        <v>708</v>
      </c>
      <c r="C6" s="221">
        <v>59</v>
      </c>
      <c r="D6" s="224">
        <f t="shared" si="0"/>
        <v>1.4E-2</v>
      </c>
      <c r="E6" s="222">
        <v>112</v>
      </c>
      <c r="F6" s="223">
        <f t="shared" si="1"/>
        <v>2.1000000000000001E-2</v>
      </c>
      <c r="G6" s="252">
        <v>11</v>
      </c>
      <c r="H6" s="224">
        <f t="shared" si="2"/>
        <v>1.6E-2</v>
      </c>
      <c r="I6" s="244"/>
      <c r="J6" s="225">
        <f t="shared" ref="J6:J45" si="4">C6+E6+G6+I6</f>
        <v>182</v>
      </c>
      <c r="K6" s="226">
        <f t="shared" si="3"/>
        <v>1.7999999999999999E-2</v>
      </c>
    </row>
    <row r="7" spans="1:11" ht="27.6" x14ac:dyDescent="0.25">
      <c r="A7" s="809">
        <v>11</v>
      </c>
      <c r="B7" s="12" t="s">
        <v>709</v>
      </c>
      <c r="C7" s="227">
        <v>52</v>
      </c>
      <c r="D7" s="230">
        <f t="shared" si="0"/>
        <v>1.2999999999999999E-2</v>
      </c>
      <c r="E7" s="228">
        <v>145</v>
      </c>
      <c r="F7" s="229">
        <f t="shared" si="1"/>
        <v>2.7E-2</v>
      </c>
      <c r="G7" s="253">
        <v>6</v>
      </c>
      <c r="H7" s="230">
        <f t="shared" si="2"/>
        <v>8.9999999999999993E-3</v>
      </c>
      <c r="I7" s="246">
        <v>2</v>
      </c>
      <c r="J7" s="231">
        <f t="shared" si="4"/>
        <v>205</v>
      </c>
      <c r="K7" s="255">
        <f t="shared" si="3"/>
        <v>0.02</v>
      </c>
    </row>
    <row r="8" spans="1:11" x14ac:dyDescent="0.25">
      <c r="A8" s="809">
        <v>12</v>
      </c>
      <c r="B8" s="12" t="s">
        <v>710</v>
      </c>
      <c r="C8" s="227">
        <v>84</v>
      </c>
      <c r="D8" s="230">
        <f t="shared" si="0"/>
        <v>2.1000000000000001E-2</v>
      </c>
      <c r="E8" s="228">
        <v>115</v>
      </c>
      <c r="F8" s="229">
        <f t="shared" si="1"/>
        <v>2.1000000000000001E-2</v>
      </c>
      <c r="G8" s="253">
        <v>7</v>
      </c>
      <c r="H8" s="230">
        <f t="shared" si="2"/>
        <v>0.01</v>
      </c>
      <c r="I8" s="246"/>
      <c r="J8" s="231">
        <f t="shared" si="4"/>
        <v>206</v>
      </c>
      <c r="K8" s="255">
        <f t="shared" si="3"/>
        <v>0.02</v>
      </c>
    </row>
    <row r="9" spans="1:11" x14ac:dyDescent="0.25">
      <c r="A9" s="809">
        <v>13</v>
      </c>
      <c r="B9" s="12" t="s">
        <v>711</v>
      </c>
      <c r="C9" s="227">
        <v>71</v>
      </c>
      <c r="D9" s="230">
        <f t="shared" si="0"/>
        <v>1.7000000000000001E-2</v>
      </c>
      <c r="E9" s="228">
        <v>33</v>
      </c>
      <c r="F9" s="229">
        <f t="shared" si="1"/>
        <v>6.0000000000000001E-3</v>
      </c>
      <c r="G9" s="253">
        <v>3</v>
      </c>
      <c r="H9" s="230">
        <f t="shared" si="2"/>
        <v>4.0000000000000001E-3</v>
      </c>
      <c r="I9" s="246"/>
      <c r="J9" s="231">
        <f t="shared" si="4"/>
        <v>107</v>
      </c>
      <c r="K9" s="255">
        <f t="shared" si="3"/>
        <v>0.01</v>
      </c>
    </row>
    <row r="10" spans="1:11" x14ac:dyDescent="0.25">
      <c r="A10" s="809">
        <v>14</v>
      </c>
      <c r="B10" s="12" t="s">
        <v>712</v>
      </c>
      <c r="C10" s="227">
        <v>10</v>
      </c>
      <c r="D10" s="230">
        <f t="shared" si="0"/>
        <v>2E-3</v>
      </c>
      <c r="E10" s="228">
        <v>7</v>
      </c>
      <c r="F10" s="229">
        <f t="shared" si="1"/>
        <v>1E-3</v>
      </c>
      <c r="G10" s="253"/>
      <c r="H10" s="230">
        <f t="shared" si="2"/>
        <v>0</v>
      </c>
      <c r="I10" s="246"/>
      <c r="J10" s="231">
        <f t="shared" si="4"/>
        <v>17</v>
      </c>
      <c r="K10" s="255">
        <f t="shared" si="3"/>
        <v>2E-3</v>
      </c>
    </row>
    <row r="11" spans="1:11" x14ac:dyDescent="0.25">
      <c r="A11" s="809">
        <v>15</v>
      </c>
      <c r="B11" s="12" t="s">
        <v>713</v>
      </c>
      <c r="C11" s="227">
        <v>22</v>
      </c>
      <c r="D11" s="230">
        <f t="shared" si="0"/>
        <v>5.0000000000000001E-3</v>
      </c>
      <c r="E11" s="228">
        <v>8</v>
      </c>
      <c r="F11" s="229">
        <f t="shared" si="1"/>
        <v>1E-3</v>
      </c>
      <c r="G11" s="253"/>
      <c r="H11" s="230">
        <f t="shared" si="2"/>
        <v>0</v>
      </c>
      <c r="I11" s="246"/>
      <c r="J11" s="231">
        <f t="shared" si="4"/>
        <v>30</v>
      </c>
      <c r="K11" s="255">
        <f t="shared" si="3"/>
        <v>3.0000000000000001E-3</v>
      </c>
    </row>
    <row r="12" spans="1:11" x14ac:dyDescent="0.25">
      <c r="A12" s="809">
        <v>18</v>
      </c>
      <c r="B12" s="12" t="s">
        <v>714</v>
      </c>
      <c r="C12" s="227">
        <v>34</v>
      </c>
      <c r="D12" s="230">
        <f t="shared" si="0"/>
        <v>8.0000000000000002E-3</v>
      </c>
      <c r="E12" s="228">
        <v>31</v>
      </c>
      <c r="F12" s="229">
        <f t="shared" si="1"/>
        <v>6.0000000000000001E-3</v>
      </c>
      <c r="G12" s="253">
        <v>7</v>
      </c>
      <c r="H12" s="230">
        <f t="shared" si="2"/>
        <v>0.01</v>
      </c>
      <c r="I12" s="246"/>
      <c r="J12" s="231">
        <f t="shared" si="4"/>
        <v>72</v>
      </c>
      <c r="K12" s="255">
        <f t="shared" si="3"/>
        <v>7.0000000000000001E-3</v>
      </c>
    </row>
    <row r="13" spans="1:11" ht="27.75" customHeight="1" thickBot="1" x14ac:dyDescent="0.3">
      <c r="A13" s="810">
        <v>19</v>
      </c>
      <c r="B13" s="17" t="s">
        <v>715</v>
      </c>
      <c r="C13" s="256">
        <v>28</v>
      </c>
      <c r="D13" s="257">
        <f t="shared" si="0"/>
        <v>7.0000000000000001E-3</v>
      </c>
      <c r="E13" s="258">
        <v>23</v>
      </c>
      <c r="F13" s="259">
        <f t="shared" si="1"/>
        <v>4.0000000000000001E-3</v>
      </c>
      <c r="G13" s="260"/>
      <c r="H13" s="257">
        <f t="shared" si="2"/>
        <v>0</v>
      </c>
      <c r="I13" s="261"/>
      <c r="J13" s="263">
        <f t="shared" si="4"/>
        <v>51</v>
      </c>
      <c r="K13" s="264">
        <f t="shared" si="3"/>
        <v>5.0000000000000001E-3</v>
      </c>
    </row>
    <row r="14" spans="1:11" ht="27.6" x14ac:dyDescent="0.25">
      <c r="A14" s="811">
        <v>20</v>
      </c>
      <c r="B14" s="22" t="s">
        <v>716</v>
      </c>
      <c r="C14" s="265">
        <v>156</v>
      </c>
      <c r="D14" s="266">
        <f t="shared" si="0"/>
        <v>3.7999999999999999E-2</v>
      </c>
      <c r="E14" s="267">
        <v>154</v>
      </c>
      <c r="F14" s="268">
        <f t="shared" si="1"/>
        <v>2.9000000000000001E-2</v>
      </c>
      <c r="G14" s="269">
        <v>33</v>
      </c>
      <c r="H14" s="266">
        <f t="shared" si="2"/>
        <v>4.8000000000000001E-2</v>
      </c>
      <c r="I14" s="270"/>
      <c r="J14" s="272">
        <f t="shared" si="4"/>
        <v>343</v>
      </c>
      <c r="K14" s="273">
        <f t="shared" si="3"/>
        <v>3.4000000000000002E-2</v>
      </c>
    </row>
    <row r="15" spans="1:11" ht="27.6" x14ac:dyDescent="0.25">
      <c r="A15" s="809">
        <v>21</v>
      </c>
      <c r="B15" s="12" t="s">
        <v>716</v>
      </c>
      <c r="C15" s="227">
        <v>176</v>
      </c>
      <c r="D15" s="230">
        <f t="shared" si="0"/>
        <v>4.2999999999999997E-2</v>
      </c>
      <c r="E15" s="228">
        <v>300</v>
      </c>
      <c r="F15" s="229">
        <f t="shared" si="1"/>
        <v>5.6000000000000001E-2</v>
      </c>
      <c r="G15" s="253">
        <v>20</v>
      </c>
      <c r="H15" s="230">
        <f t="shared" si="2"/>
        <v>2.9000000000000001E-2</v>
      </c>
      <c r="I15" s="246"/>
      <c r="J15" s="231">
        <f t="shared" si="4"/>
        <v>496</v>
      </c>
      <c r="K15" s="255">
        <f t="shared" si="3"/>
        <v>4.9000000000000002E-2</v>
      </c>
    </row>
    <row r="16" spans="1:11" ht="29.25" customHeight="1" thickBot="1" x14ac:dyDescent="0.3">
      <c r="A16" s="812">
        <v>29</v>
      </c>
      <c r="B16" s="25" t="s">
        <v>717</v>
      </c>
      <c r="C16" s="256">
        <v>34</v>
      </c>
      <c r="D16" s="257">
        <f t="shared" si="0"/>
        <v>8.0000000000000002E-3</v>
      </c>
      <c r="E16" s="258">
        <v>50</v>
      </c>
      <c r="F16" s="259">
        <f t="shared" si="1"/>
        <v>8.9999999999999993E-3</v>
      </c>
      <c r="G16" s="260">
        <v>6</v>
      </c>
      <c r="H16" s="257">
        <f t="shared" si="2"/>
        <v>8.9999999999999993E-3</v>
      </c>
      <c r="I16" s="261"/>
      <c r="J16" s="263">
        <f t="shared" si="4"/>
        <v>90</v>
      </c>
      <c r="K16" s="264">
        <f t="shared" si="3"/>
        <v>8.9999999999999993E-3</v>
      </c>
    </row>
    <row r="17" spans="1:11" ht="27.6" x14ac:dyDescent="0.25">
      <c r="A17" s="808">
        <v>30</v>
      </c>
      <c r="B17" s="10" t="s">
        <v>718</v>
      </c>
      <c r="C17" s="265">
        <v>60</v>
      </c>
      <c r="D17" s="266">
        <f t="shared" si="0"/>
        <v>1.4999999999999999E-2</v>
      </c>
      <c r="E17" s="267">
        <v>141</v>
      </c>
      <c r="F17" s="268">
        <f t="shared" si="1"/>
        <v>2.5999999999999999E-2</v>
      </c>
      <c r="G17" s="269">
        <v>22</v>
      </c>
      <c r="H17" s="266">
        <f t="shared" si="2"/>
        <v>3.2000000000000001E-2</v>
      </c>
      <c r="I17" s="270"/>
      <c r="J17" s="272">
        <f t="shared" si="4"/>
        <v>223</v>
      </c>
      <c r="K17" s="273">
        <f t="shared" si="3"/>
        <v>2.1999999999999999E-2</v>
      </c>
    </row>
    <row r="18" spans="1:11" ht="27.6" x14ac:dyDescent="0.25">
      <c r="A18" s="809">
        <v>31</v>
      </c>
      <c r="B18" s="12" t="s">
        <v>718</v>
      </c>
      <c r="C18" s="227">
        <v>75</v>
      </c>
      <c r="D18" s="230">
        <f t="shared" si="0"/>
        <v>1.7999999999999999E-2</v>
      </c>
      <c r="E18" s="228">
        <v>134</v>
      </c>
      <c r="F18" s="229">
        <f t="shared" si="1"/>
        <v>2.5000000000000001E-2</v>
      </c>
      <c r="G18" s="253">
        <v>15</v>
      </c>
      <c r="H18" s="230">
        <f t="shared" si="2"/>
        <v>2.1999999999999999E-2</v>
      </c>
      <c r="I18" s="246"/>
      <c r="J18" s="231">
        <f t="shared" si="4"/>
        <v>224</v>
      </c>
      <c r="K18" s="255">
        <f t="shared" si="3"/>
        <v>2.1999999999999999E-2</v>
      </c>
    </row>
    <row r="19" spans="1:11" ht="29.25" customHeight="1" thickBot="1" x14ac:dyDescent="0.3">
      <c r="A19" s="810">
        <v>39</v>
      </c>
      <c r="B19" s="17" t="s">
        <v>719</v>
      </c>
      <c r="C19" s="256">
        <v>34</v>
      </c>
      <c r="D19" s="257">
        <f t="shared" si="0"/>
        <v>8.0000000000000002E-3</v>
      </c>
      <c r="E19" s="258">
        <v>52</v>
      </c>
      <c r="F19" s="259">
        <f t="shared" si="1"/>
        <v>0.01</v>
      </c>
      <c r="G19" s="260">
        <v>1</v>
      </c>
      <c r="H19" s="257">
        <f t="shared" si="2"/>
        <v>1E-3</v>
      </c>
      <c r="I19" s="261"/>
      <c r="J19" s="263">
        <f t="shared" si="4"/>
        <v>87</v>
      </c>
      <c r="K19" s="264">
        <f t="shared" si="3"/>
        <v>8.9999999999999993E-3</v>
      </c>
    </row>
    <row r="20" spans="1:11" ht="27.6" x14ac:dyDescent="0.25">
      <c r="A20" s="811">
        <v>40</v>
      </c>
      <c r="B20" s="22" t="s">
        <v>720</v>
      </c>
      <c r="C20" s="265">
        <v>2</v>
      </c>
      <c r="D20" s="266">
        <f t="shared" si="0"/>
        <v>0</v>
      </c>
      <c r="E20" s="267">
        <v>10</v>
      </c>
      <c r="F20" s="268">
        <f t="shared" si="1"/>
        <v>2E-3</v>
      </c>
      <c r="G20" s="269"/>
      <c r="H20" s="266">
        <f t="shared" si="2"/>
        <v>0</v>
      </c>
      <c r="I20" s="270"/>
      <c r="J20" s="272">
        <f t="shared" si="4"/>
        <v>12</v>
      </c>
      <c r="K20" s="273">
        <f t="shared" si="3"/>
        <v>1E-3</v>
      </c>
    </row>
    <row r="21" spans="1:11" ht="27.6" x14ac:dyDescent="0.25">
      <c r="A21" s="809">
        <v>41</v>
      </c>
      <c r="B21" s="12" t="s">
        <v>721</v>
      </c>
      <c r="C21" s="227">
        <v>115</v>
      </c>
      <c r="D21" s="230">
        <f t="shared" si="0"/>
        <v>2.8000000000000001E-2</v>
      </c>
      <c r="E21" s="228">
        <v>181</v>
      </c>
      <c r="F21" s="229">
        <f t="shared" si="1"/>
        <v>3.4000000000000002E-2</v>
      </c>
      <c r="G21" s="253">
        <v>28</v>
      </c>
      <c r="H21" s="230">
        <f t="shared" si="2"/>
        <v>4.1000000000000002E-2</v>
      </c>
      <c r="I21" s="246"/>
      <c r="J21" s="231">
        <f t="shared" si="4"/>
        <v>324</v>
      </c>
      <c r="K21" s="255">
        <f t="shared" si="3"/>
        <v>3.2000000000000001E-2</v>
      </c>
    </row>
    <row r="22" spans="1:11" x14ac:dyDescent="0.25">
      <c r="A22" s="809">
        <v>42</v>
      </c>
      <c r="B22" s="12" t="s">
        <v>722</v>
      </c>
      <c r="C22" s="227">
        <v>5</v>
      </c>
      <c r="D22" s="230">
        <f t="shared" si="0"/>
        <v>1E-3</v>
      </c>
      <c r="E22" s="228">
        <v>7</v>
      </c>
      <c r="F22" s="229">
        <f t="shared" si="1"/>
        <v>1E-3</v>
      </c>
      <c r="G22" s="253"/>
      <c r="H22" s="230">
        <f t="shared" si="2"/>
        <v>0</v>
      </c>
      <c r="I22" s="246"/>
      <c r="J22" s="231">
        <f t="shared" si="4"/>
        <v>12</v>
      </c>
      <c r="K22" s="255">
        <f t="shared" si="3"/>
        <v>1E-3</v>
      </c>
    </row>
    <row r="23" spans="1:11" x14ac:dyDescent="0.25">
      <c r="A23" s="809">
        <v>43</v>
      </c>
      <c r="B23" s="57" t="s">
        <v>723</v>
      </c>
      <c r="C23" s="227">
        <v>13</v>
      </c>
      <c r="D23" s="230">
        <f t="shared" si="0"/>
        <v>3.0000000000000001E-3</v>
      </c>
      <c r="E23" s="228">
        <v>29</v>
      </c>
      <c r="F23" s="229">
        <f t="shared" si="1"/>
        <v>5.0000000000000001E-3</v>
      </c>
      <c r="G23" s="253">
        <v>1</v>
      </c>
      <c r="H23" s="230">
        <f t="shared" si="2"/>
        <v>1E-3</v>
      </c>
      <c r="I23" s="246"/>
      <c r="J23" s="231">
        <f t="shared" si="4"/>
        <v>43</v>
      </c>
      <c r="K23" s="255">
        <f t="shared" si="3"/>
        <v>4.0000000000000001E-3</v>
      </c>
    </row>
    <row r="24" spans="1:11" x14ac:dyDescent="0.25">
      <c r="A24" s="809">
        <v>48</v>
      </c>
      <c r="B24" s="12" t="s">
        <v>724</v>
      </c>
      <c r="C24" s="227">
        <v>9</v>
      </c>
      <c r="D24" s="230">
        <f t="shared" si="0"/>
        <v>2E-3</v>
      </c>
      <c r="E24" s="228">
        <v>19</v>
      </c>
      <c r="F24" s="229">
        <f t="shared" si="1"/>
        <v>4.0000000000000001E-3</v>
      </c>
      <c r="G24" s="253"/>
      <c r="H24" s="230">
        <f t="shared" si="2"/>
        <v>0</v>
      </c>
      <c r="I24" s="246"/>
      <c r="J24" s="231">
        <f t="shared" si="4"/>
        <v>28</v>
      </c>
      <c r="K24" s="255">
        <f t="shared" si="3"/>
        <v>3.0000000000000001E-3</v>
      </c>
    </row>
    <row r="25" spans="1:11" ht="29.25" customHeight="1" thickBot="1" x14ac:dyDescent="0.3">
      <c r="A25" s="812">
        <v>49</v>
      </c>
      <c r="B25" s="25" t="s">
        <v>725</v>
      </c>
      <c r="C25" s="256">
        <v>5</v>
      </c>
      <c r="D25" s="257">
        <f t="shared" si="0"/>
        <v>1E-3</v>
      </c>
      <c r="E25" s="258">
        <v>10</v>
      </c>
      <c r="F25" s="259">
        <f t="shared" si="1"/>
        <v>2E-3</v>
      </c>
      <c r="G25" s="260">
        <v>1</v>
      </c>
      <c r="H25" s="257">
        <f t="shared" si="2"/>
        <v>1E-3</v>
      </c>
      <c r="I25" s="261"/>
      <c r="J25" s="263">
        <f t="shared" si="4"/>
        <v>16</v>
      </c>
      <c r="K25" s="264">
        <f t="shared" si="3"/>
        <v>2E-3</v>
      </c>
    </row>
    <row r="26" spans="1:11" ht="27.6" x14ac:dyDescent="0.25">
      <c r="A26" s="808">
        <v>50</v>
      </c>
      <c r="B26" s="10" t="s">
        <v>726</v>
      </c>
      <c r="C26" s="265">
        <v>15</v>
      </c>
      <c r="D26" s="266">
        <f t="shared" si="0"/>
        <v>4.0000000000000001E-3</v>
      </c>
      <c r="E26" s="267">
        <v>16</v>
      </c>
      <c r="F26" s="268">
        <f t="shared" si="1"/>
        <v>3.0000000000000001E-3</v>
      </c>
      <c r="G26" s="269">
        <v>1</v>
      </c>
      <c r="H26" s="266">
        <f t="shared" si="2"/>
        <v>1E-3</v>
      </c>
      <c r="I26" s="270"/>
      <c r="J26" s="272">
        <f t="shared" si="4"/>
        <v>32</v>
      </c>
      <c r="K26" s="273">
        <f t="shared" si="3"/>
        <v>3.0000000000000001E-3</v>
      </c>
    </row>
    <row r="27" spans="1:11" x14ac:dyDescent="0.25">
      <c r="A27" s="809">
        <v>51</v>
      </c>
      <c r="B27" s="12" t="s">
        <v>727</v>
      </c>
      <c r="C27" s="227">
        <v>172</v>
      </c>
      <c r="D27" s="230">
        <f t="shared" si="0"/>
        <v>4.2000000000000003E-2</v>
      </c>
      <c r="E27" s="228">
        <v>260</v>
      </c>
      <c r="F27" s="229">
        <f t="shared" si="1"/>
        <v>4.8000000000000001E-2</v>
      </c>
      <c r="G27" s="253">
        <v>48</v>
      </c>
      <c r="H27" s="230">
        <f t="shared" si="2"/>
        <v>7.0000000000000007E-2</v>
      </c>
      <c r="I27" s="246"/>
      <c r="J27" s="231">
        <f t="shared" si="4"/>
        <v>480</v>
      </c>
      <c r="K27" s="255">
        <f t="shared" si="3"/>
        <v>4.7E-2</v>
      </c>
    </row>
    <row r="28" spans="1:11" x14ac:dyDescent="0.25">
      <c r="A28" s="809">
        <v>52</v>
      </c>
      <c r="B28" s="12" t="s">
        <v>728</v>
      </c>
      <c r="C28" s="227">
        <v>177</v>
      </c>
      <c r="D28" s="230">
        <f t="shared" si="0"/>
        <v>4.2999999999999997E-2</v>
      </c>
      <c r="E28" s="228">
        <v>225</v>
      </c>
      <c r="F28" s="229">
        <f t="shared" si="1"/>
        <v>4.2000000000000003E-2</v>
      </c>
      <c r="G28" s="253">
        <v>31</v>
      </c>
      <c r="H28" s="230">
        <f t="shared" si="2"/>
        <v>4.4999999999999998E-2</v>
      </c>
      <c r="I28" s="246"/>
      <c r="J28" s="231">
        <f t="shared" si="4"/>
        <v>433</v>
      </c>
      <c r="K28" s="255">
        <f t="shared" si="3"/>
        <v>4.2000000000000003E-2</v>
      </c>
    </row>
    <row r="29" spans="1:11" x14ac:dyDescent="0.25">
      <c r="A29" s="809">
        <v>53</v>
      </c>
      <c r="B29" s="12" t="s">
        <v>729</v>
      </c>
      <c r="C29" s="227">
        <v>115</v>
      </c>
      <c r="D29" s="230">
        <f t="shared" si="0"/>
        <v>2.8000000000000001E-2</v>
      </c>
      <c r="E29" s="228">
        <v>106</v>
      </c>
      <c r="F29" s="229">
        <f t="shared" si="1"/>
        <v>0.02</v>
      </c>
      <c r="G29" s="253">
        <v>13</v>
      </c>
      <c r="H29" s="230">
        <f t="shared" si="2"/>
        <v>1.9E-2</v>
      </c>
      <c r="I29" s="246"/>
      <c r="J29" s="231">
        <f t="shared" si="4"/>
        <v>234</v>
      </c>
      <c r="K29" s="255">
        <f t="shared" si="3"/>
        <v>2.3E-2</v>
      </c>
    </row>
    <row r="30" spans="1:11" x14ac:dyDescent="0.25">
      <c r="A30" s="809">
        <v>54</v>
      </c>
      <c r="B30" s="12" t="s">
        <v>730</v>
      </c>
      <c r="C30" s="227">
        <v>133</v>
      </c>
      <c r="D30" s="230">
        <f t="shared" si="0"/>
        <v>3.3000000000000002E-2</v>
      </c>
      <c r="E30" s="228">
        <v>122</v>
      </c>
      <c r="F30" s="229">
        <f t="shared" si="1"/>
        <v>2.3E-2</v>
      </c>
      <c r="G30" s="253">
        <v>22</v>
      </c>
      <c r="H30" s="230">
        <f t="shared" si="2"/>
        <v>3.2000000000000001E-2</v>
      </c>
      <c r="I30" s="246"/>
      <c r="J30" s="231">
        <f t="shared" si="4"/>
        <v>277</v>
      </c>
      <c r="K30" s="255">
        <f t="shared" si="3"/>
        <v>2.7E-2</v>
      </c>
    </row>
    <row r="31" spans="1:11" x14ac:dyDescent="0.25">
      <c r="A31" s="11">
        <v>55</v>
      </c>
      <c r="B31" s="12" t="s">
        <v>731</v>
      </c>
      <c r="C31" s="227">
        <v>148</v>
      </c>
      <c r="D31" s="230">
        <f t="shared" si="0"/>
        <v>3.5999999999999997E-2</v>
      </c>
      <c r="E31" s="228">
        <v>185</v>
      </c>
      <c r="F31" s="229">
        <f t="shared" si="1"/>
        <v>3.4000000000000002E-2</v>
      </c>
      <c r="G31" s="253">
        <v>31</v>
      </c>
      <c r="H31" s="230">
        <f t="shared" si="2"/>
        <v>4.4999999999999998E-2</v>
      </c>
      <c r="I31" s="246"/>
      <c r="J31" s="231">
        <f t="shared" si="4"/>
        <v>364</v>
      </c>
      <c r="K31" s="255">
        <f t="shared" si="3"/>
        <v>3.5999999999999997E-2</v>
      </c>
    </row>
    <row r="32" spans="1:11" ht="27.6" x14ac:dyDescent="0.25">
      <c r="A32" s="809">
        <v>58</v>
      </c>
      <c r="B32" s="12" t="s">
        <v>732</v>
      </c>
      <c r="C32" s="227">
        <v>54</v>
      </c>
      <c r="D32" s="230">
        <f t="shared" si="0"/>
        <v>1.2999999999999999E-2</v>
      </c>
      <c r="E32" s="228">
        <v>57</v>
      </c>
      <c r="F32" s="229">
        <f t="shared" si="1"/>
        <v>1.0999999999999999E-2</v>
      </c>
      <c r="G32" s="253">
        <v>11</v>
      </c>
      <c r="H32" s="230">
        <f t="shared" si="2"/>
        <v>1.6E-2</v>
      </c>
      <c r="I32" s="246"/>
      <c r="J32" s="231">
        <f t="shared" si="4"/>
        <v>122</v>
      </c>
      <c r="K32" s="255">
        <f t="shared" si="3"/>
        <v>1.2E-2</v>
      </c>
    </row>
    <row r="33" spans="1:12" ht="14.4" thickBot="1" x14ac:dyDescent="0.3">
      <c r="A33" s="810">
        <v>59</v>
      </c>
      <c r="B33" s="17" t="s">
        <v>733</v>
      </c>
      <c r="C33" s="256">
        <v>2</v>
      </c>
      <c r="D33" s="257">
        <f t="shared" si="0"/>
        <v>0</v>
      </c>
      <c r="E33" s="258">
        <v>3</v>
      </c>
      <c r="F33" s="259">
        <f t="shared" si="1"/>
        <v>1E-3</v>
      </c>
      <c r="G33" s="260">
        <v>1</v>
      </c>
      <c r="H33" s="257">
        <f t="shared" si="2"/>
        <v>1E-3</v>
      </c>
      <c r="I33" s="261"/>
      <c r="J33" s="263">
        <f t="shared" si="4"/>
        <v>6</v>
      </c>
      <c r="K33" s="264">
        <f t="shared" si="3"/>
        <v>1E-3</v>
      </c>
      <c r="L33" s="277"/>
    </row>
    <row r="34" spans="1:12" ht="27.6" x14ac:dyDescent="0.25">
      <c r="A34" s="811">
        <v>60</v>
      </c>
      <c r="B34" s="22" t="s">
        <v>734</v>
      </c>
      <c r="C34" s="265">
        <v>19</v>
      </c>
      <c r="D34" s="266">
        <f t="shared" si="0"/>
        <v>5.0000000000000001E-3</v>
      </c>
      <c r="E34" s="267">
        <v>29</v>
      </c>
      <c r="F34" s="268">
        <f t="shared" si="1"/>
        <v>5.0000000000000001E-3</v>
      </c>
      <c r="G34" s="269">
        <v>1</v>
      </c>
      <c r="H34" s="266">
        <f t="shared" si="2"/>
        <v>1E-3</v>
      </c>
      <c r="I34" s="270"/>
      <c r="J34" s="272">
        <f t="shared" si="4"/>
        <v>49</v>
      </c>
      <c r="K34" s="273">
        <f t="shared" si="3"/>
        <v>5.0000000000000001E-3</v>
      </c>
    </row>
    <row r="35" spans="1:12" x14ac:dyDescent="0.25">
      <c r="A35" s="809">
        <v>61</v>
      </c>
      <c r="B35" s="12" t="s">
        <v>735</v>
      </c>
      <c r="C35" s="227">
        <v>55</v>
      </c>
      <c r="D35" s="230">
        <f t="shared" si="0"/>
        <v>1.2999999999999999E-2</v>
      </c>
      <c r="E35" s="228">
        <v>70</v>
      </c>
      <c r="F35" s="229">
        <f t="shared" si="1"/>
        <v>1.2999999999999999E-2</v>
      </c>
      <c r="G35" s="253">
        <v>7</v>
      </c>
      <c r="H35" s="230">
        <f t="shared" si="2"/>
        <v>0.01</v>
      </c>
      <c r="I35" s="246"/>
      <c r="J35" s="231">
        <f t="shared" si="4"/>
        <v>132</v>
      </c>
      <c r="K35" s="255">
        <f t="shared" si="3"/>
        <v>1.2999999999999999E-2</v>
      </c>
    </row>
    <row r="36" spans="1:12" x14ac:dyDescent="0.25">
      <c r="A36" s="809">
        <v>62</v>
      </c>
      <c r="B36" s="12" t="s">
        <v>736</v>
      </c>
      <c r="C36" s="227">
        <v>586</v>
      </c>
      <c r="D36" s="230">
        <f t="shared" si="0"/>
        <v>0.14299999999999999</v>
      </c>
      <c r="E36" s="228">
        <v>661</v>
      </c>
      <c r="F36" s="229">
        <f t="shared" si="1"/>
        <v>0.122</v>
      </c>
      <c r="G36" s="253">
        <v>99</v>
      </c>
      <c r="H36" s="230">
        <f t="shared" si="2"/>
        <v>0.14399999999999999</v>
      </c>
      <c r="I36" s="246"/>
      <c r="J36" s="231">
        <f t="shared" si="4"/>
        <v>1346</v>
      </c>
      <c r="K36" s="255">
        <f t="shared" si="3"/>
        <v>0.13200000000000001</v>
      </c>
    </row>
    <row r="37" spans="1:12" x14ac:dyDescent="0.25">
      <c r="A37" s="809">
        <v>63</v>
      </c>
      <c r="B37" s="12" t="s">
        <v>737</v>
      </c>
      <c r="C37" s="227">
        <v>304</v>
      </c>
      <c r="D37" s="230">
        <f t="shared" si="0"/>
        <v>7.3999999999999996E-2</v>
      </c>
      <c r="E37" s="228">
        <v>635</v>
      </c>
      <c r="F37" s="229">
        <f t="shared" si="1"/>
        <v>0.11799999999999999</v>
      </c>
      <c r="G37" s="253">
        <v>68</v>
      </c>
      <c r="H37" s="230">
        <f t="shared" si="2"/>
        <v>9.9000000000000005E-2</v>
      </c>
      <c r="I37" s="246"/>
      <c r="J37" s="231">
        <f t="shared" si="4"/>
        <v>1007</v>
      </c>
      <c r="K37" s="255">
        <f t="shared" si="3"/>
        <v>9.9000000000000005E-2</v>
      </c>
    </row>
    <row r="38" spans="1:12" x14ac:dyDescent="0.25">
      <c r="A38" s="809">
        <v>64</v>
      </c>
      <c r="B38" s="12" t="s">
        <v>738</v>
      </c>
      <c r="C38" s="227">
        <v>141</v>
      </c>
      <c r="D38" s="230">
        <f t="shared" si="0"/>
        <v>3.4000000000000002E-2</v>
      </c>
      <c r="E38" s="228">
        <v>256</v>
      </c>
      <c r="F38" s="229">
        <f t="shared" si="1"/>
        <v>4.7E-2</v>
      </c>
      <c r="G38" s="253">
        <v>43</v>
      </c>
      <c r="H38" s="230">
        <f t="shared" si="2"/>
        <v>6.3E-2</v>
      </c>
      <c r="I38" s="246"/>
      <c r="J38" s="231">
        <f t="shared" si="4"/>
        <v>440</v>
      </c>
      <c r="K38" s="255">
        <f t="shared" si="3"/>
        <v>4.2999999999999997E-2</v>
      </c>
    </row>
    <row r="39" spans="1:12" x14ac:dyDescent="0.25">
      <c r="A39" s="809">
        <v>65</v>
      </c>
      <c r="B39" s="12" t="s">
        <v>739</v>
      </c>
      <c r="C39" s="227">
        <v>32</v>
      </c>
      <c r="D39" s="230">
        <f t="shared" si="0"/>
        <v>8.0000000000000002E-3</v>
      </c>
      <c r="E39" s="228">
        <v>41</v>
      </c>
      <c r="F39" s="229">
        <f t="shared" si="1"/>
        <v>8.0000000000000002E-3</v>
      </c>
      <c r="G39" s="253">
        <v>5</v>
      </c>
      <c r="H39" s="230">
        <f t="shared" si="2"/>
        <v>7.0000000000000001E-3</v>
      </c>
      <c r="I39" s="246"/>
      <c r="J39" s="231">
        <f t="shared" si="4"/>
        <v>78</v>
      </c>
      <c r="K39" s="255">
        <f t="shared" si="3"/>
        <v>8.0000000000000002E-3</v>
      </c>
    </row>
    <row r="40" spans="1:12" ht="27.6" x14ac:dyDescent="0.25">
      <c r="A40" s="809">
        <v>68</v>
      </c>
      <c r="B40" s="12" t="s">
        <v>740</v>
      </c>
      <c r="C40" s="227">
        <v>39</v>
      </c>
      <c r="D40" s="230">
        <f t="shared" si="0"/>
        <v>0.01</v>
      </c>
      <c r="E40" s="228">
        <v>54</v>
      </c>
      <c r="F40" s="229">
        <f t="shared" si="1"/>
        <v>0.01</v>
      </c>
      <c r="G40" s="253">
        <v>6</v>
      </c>
      <c r="H40" s="230">
        <f t="shared" si="2"/>
        <v>8.9999999999999993E-3</v>
      </c>
      <c r="I40" s="246"/>
      <c r="J40" s="231">
        <f t="shared" si="4"/>
        <v>99</v>
      </c>
      <c r="K40" s="255">
        <f t="shared" si="3"/>
        <v>0.01</v>
      </c>
    </row>
    <row r="41" spans="1:12" ht="14.4" thickBot="1" x14ac:dyDescent="0.3">
      <c r="A41" s="812">
        <v>69</v>
      </c>
      <c r="B41" s="25" t="s">
        <v>741</v>
      </c>
      <c r="C41" s="256">
        <v>22</v>
      </c>
      <c r="D41" s="257">
        <f t="shared" si="0"/>
        <v>5.0000000000000001E-3</v>
      </c>
      <c r="E41" s="258">
        <v>20</v>
      </c>
      <c r="F41" s="259">
        <f t="shared" si="1"/>
        <v>4.0000000000000001E-3</v>
      </c>
      <c r="G41" s="260">
        <v>4</v>
      </c>
      <c r="H41" s="257">
        <f t="shared" si="2"/>
        <v>6.0000000000000001E-3</v>
      </c>
      <c r="I41" s="261"/>
      <c r="J41" s="263">
        <f t="shared" si="4"/>
        <v>46</v>
      </c>
      <c r="K41" s="264">
        <f t="shared" si="3"/>
        <v>5.0000000000000001E-3</v>
      </c>
      <c r="L41" s="277"/>
    </row>
    <row r="42" spans="1:12" ht="27.6" x14ac:dyDescent="0.25">
      <c r="A42" s="808">
        <v>70</v>
      </c>
      <c r="B42" s="10" t="s">
        <v>742</v>
      </c>
      <c r="C42" s="265">
        <v>40</v>
      </c>
      <c r="D42" s="266">
        <f t="shared" si="0"/>
        <v>0.01</v>
      </c>
      <c r="E42" s="267">
        <v>33</v>
      </c>
      <c r="F42" s="268">
        <f t="shared" si="1"/>
        <v>6.0000000000000001E-3</v>
      </c>
      <c r="G42" s="269">
        <v>9</v>
      </c>
      <c r="H42" s="266">
        <f t="shared" si="2"/>
        <v>1.2999999999999999E-2</v>
      </c>
      <c r="I42" s="270"/>
      <c r="J42" s="272">
        <f t="shared" si="4"/>
        <v>82</v>
      </c>
      <c r="K42" s="273">
        <f t="shared" si="3"/>
        <v>8.0000000000000002E-3</v>
      </c>
    </row>
    <row r="43" spans="1:12" ht="27.6" x14ac:dyDescent="0.25">
      <c r="A43" s="809">
        <v>71</v>
      </c>
      <c r="B43" s="12" t="s">
        <v>743</v>
      </c>
      <c r="C43" s="227">
        <v>22</v>
      </c>
      <c r="D43" s="230">
        <f t="shared" si="0"/>
        <v>5.0000000000000001E-3</v>
      </c>
      <c r="E43" s="228">
        <v>53</v>
      </c>
      <c r="F43" s="229">
        <f t="shared" si="1"/>
        <v>0.01</v>
      </c>
      <c r="G43" s="253">
        <v>6</v>
      </c>
      <c r="H43" s="230">
        <f t="shared" si="2"/>
        <v>8.9999999999999993E-3</v>
      </c>
      <c r="I43" s="246"/>
      <c r="J43" s="231">
        <f t="shared" si="4"/>
        <v>81</v>
      </c>
      <c r="K43" s="255">
        <f t="shared" si="3"/>
        <v>8.0000000000000002E-3</v>
      </c>
    </row>
    <row r="44" spans="1:12" ht="28.5" customHeight="1" thickBot="1" x14ac:dyDescent="0.3">
      <c r="A44" s="810">
        <v>78</v>
      </c>
      <c r="B44" s="17" t="s">
        <v>744</v>
      </c>
      <c r="C44" s="256">
        <v>710</v>
      </c>
      <c r="D44" s="257">
        <f t="shared" si="0"/>
        <v>0.17399999999999999</v>
      </c>
      <c r="E44" s="258">
        <v>758</v>
      </c>
      <c r="F44" s="259">
        <f t="shared" si="1"/>
        <v>0.14000000000000001</v>
      </c>
      <c r="G44" s="260">
        <v>95</v>
      </c>
      <c r="H44" s="257">
        <f t="shared" si="2"/>
        <v>0.13800000000000001</v>
      </c>
      <c r="I44" s="261">
        <v>5</v>
      </c>
      <c r="J44" s="263">
        <f t="shared" si="4"/>
        <v>1568</v>
      </c>
      <c r="K44" s="264">
        <f t="shared" si="3"/>
        <v>0.154</v>
      </c>
    </row>
    <row r="45" spans="1:12" ht="28.5" customHeight="1" thickBot="1" x14ac:dyDescent="0.3">
      <c r="A45" s="811">
        <v>99</v>
      </c>
      <c r="B45" s="22" t="s">
        <v>745</v>
      </c>
      <c r="C45" s="221">
        <v>53</v>
      </c>
      <c r="D45" s="224">
        <f t="shared" si="0"/>
        <v>1.2999999999999999E-2</v>
      </c>
      <c r="E45" s="222">
        <v>63</v>
      </c>
      <c r="F45" s="223">
        <f t="shared" si="1"/>
        <v>1.2E-2</v>
      </c>
      <c r="G45" s="252">
        <v>9</v>
      </c>
      <c r="H45" s="224">
        <f t="shared" si="2"/>
        <v>1.2999999999999999E-2</v>
      </c>
      <c r="I45" s="244">
        <v>1</v>
      </c>
      <c r="J45" s="225">
        <f t="shared" si="4"/>
        <v>126</v>
      </c>
      <c r="K45" s="226">
        <f t="shared" si="3"/>
        <v>1.2E-2</v>
      </c>
    </row>
    <row r="46" spans="1:12" ht="14.4" thickBot="1" x14ac:dyDescent="0.3">
      <c r="A46" s="880" t="s">
        <v>648</v>
      </c>
      <c r="B46" s="887"/>
      <c r="C46" s="274">
        <f>SUM(C5:C45)</f>
        <v>4092</v>
      </c>
      <c r="D46" s="32">
        <f>SUM(D5:D45)</f>
        <v>0.99600000000000011</v>
      </c>
      <c r="E46" s="274">
        <f t="shared" ref="E46:H46" si="5">SUM(E5:E45)</f>
        <v>5398</v>
      </c>
      <c r="F46" s="32">
        <f t="shared" si="5"/>
        <v>1.0020000000000002</v>
      </c>
      <c r="G46" s="274">
        <f t="shared" si="5"/>
        <v>688</v>
      </c>
      <c r="H46" s="32">
        <f t="shared" si="5"/>
        <v>0.99900000000000011</v>
      </c>
      <c r="I46" s="275">
        <f>SUM(I5:I45)</f>
        <v>13</v>
      </c>
      <c r="J46" s="276">
        <f>SUM(J5:J45)</f>
        <v>10191</v>
      </c>
      <c r="K46" s="32">
        <f>SUM(K5:K45)</f>
        <v>1.002</v>
      </c>
    </row>
    <row r="47" spans="1:12" x14ac:dyDescent="0.25">
      <c r="A47" s="178" t="s">
        <v>649</v>
      </c>
      <c r="B47" s="121"/>
      <c r="C47" s="121"/>
      <c r="D47" s="121"/>
      <c r="E47" s="121"/>
    </row>
    <row r="48" spans="1:12" x14ac:dyDescent="0.25">
      <c r="A48" s="179" t="s">
        <v>650</v>
      </c>
      <c r="B48" s="121"/>
      <c r="C48" s="121"/>
      <c r="D48" s="121"/>
      <c r="E48" s="121"/>
    </row>
  </sheetData>
  <mergeCells count="9">
    <mergeCell ref="A46:B46"/>
    <mergeCell ref="A1:K1"/>
    <mergeCell ref="C3:D3"/>
    <mergeCell ref="C2:I2"/>
    <mergeCell ref="J2:K3"/>
    <mergeCell ref="E3:F3"/>
    <mergeCell ref="G3:H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88671875" style="1" customWidth="1"/>
    <col min="11" max="11" width="10.6640625" style="1" customWidth="1"/>
    <col min="12" max="16384" width="16.109375" style="1"/>
  </cols>
  <sheetData>
    <row r="1" spans="1:16" ht="35.1" customHeight="1" thickBot="1" x14ac:dyDescent="0.3">
      <c r="A1" s="948" t="s">
        <v>959</v>
      </c>
      <c r="B1" s="965"/>
      <c r="C1" s="965"/>
      <c r="D1" s="965"/>
      <c r="E1" s="965"/>
      <c r="F1" s="965"/>
      <c r="G1" s="965"/>
      <c r="H1" s="965"/>
      <c r="I1" s="965"/>
      <c r="J1" s="966"/>
    </row>
    <row r="2" spans="1:16" ht="16.5" customHeight="1" thickBot="1" x14ac:dyDescent="0.3">
      <c r="A2" s="907" t="s">
        <v>277</v>
      </c>
      <c r="B2" s="949" t="s">
        <v>465</v>
      </c>
      <c r="C2" s="976"/>
      <c r="D2" s="976"/>
      <c r="E2" s="976"/>
      <c r="F2" s="976"/>
      <c r="G2" s="976"/>
      <c r="H2" s="977"/>
      <c r="I2" s="957" t="s">
        <v>648</v>
      </c>
      <c r="J2" s="1033"/>
    </row>
    <row r="3" spans="1:16" ht="15.75" customHeight="1" x14ac:dyDescent="0.25">
      <c r="A3" s="972"/>
      <c r="B3" s="1032" t="s">
        <v>651</v>
      </c>
      <c r="C3" s="978"/>
      <c r="D3" s="897" t="s">
        <v>652</v>
      </c>
      <c r="E3" s="978"/>
      <c r="F3" s="897" t="s">
        <v>653</v>
      </c>
      <c r="G3" s="978"/>
      <c r="H3" s="362" t="s">
        <v>654</v>
      </c>
      <c r="I3" s="1034"/>
      <c r="J3" s="1035"/>
    </row>
    <row r="4" spans="1:16" ht="14.4" thickBot="1" x14ac:dyDescent="0.3">
      <c r="A4" s="908"/>
      <c r="B4" s="43" t="s">
        <v>530</v>
      </c>
      <c r="C4" s="132" t="s">
        <v>531</v>
      </c>
      <c r="D4" s="133" t="s">
        <v>530</v>
      </c>
      <c r="E4" s="134" t="s">
        <v>531</v>
      </c>
      <c r="F4" s="43" t="s">
        <v>530</v>
      </c>
      <c r="G4" s="132" t="s">
        <v>531</v>
      </c>
      <c r="H4" s="133" t="s">
        <v>530</v>
      </c>
      <c r="I4" s="168" t="s">
        <v>530</v>
      </c>
      <c r="J4" s="182" t="s">
        <v>531</v>
      </c>
      <c r="L4" s="704"/>
      <c r="M4" s="765"/>
      <c r="N4" s="765"/>
      <c r="O4" s="765"/>
      <c r="P4" s="765"/>
    </row>
    <row r="5" spans="1:16" x14ac:dyDescent="0.25">
      <c r="A5" s="649" t="s">
        <v>278</v>
      </c>
      <c r="B5" s="766">
        <v>1590</v>
      </c>
      <c r="C5" s="767">
        <f>ROUND(B5/$B$8,4)</f>
        <v>0.3886</v>
      </c>
      <c r="D5" s="768">
        <v>2077</v>
      </c>
      <c r="E5" s="767">
        <f>ROUND(D5/$D$8,4)</f>
        <v>0.38479999999999998</v>
      </c>
      <c r="F5" s="768">
        <v>288</v>
      </c>
      <c r="G5" s="767">
        <f>ROUND(F5/$F$8,4)</f>
        <v>0.41860000000000003</v>
      </c>
      <c r="H5" s="768">
        <v>10</v>
      </c>
      <c r="I5" s="769">
        <f>B5+D5+F5+H5</f>
        <v>3965</v>
      </c>
      <c r="J5" s="770">
        <f>ROUND(I5/$I$8,4)</f>
        <v>0.3891</v>
      </c>
      <c r="L5" s="704"/>
      <c r="M5" s="704"/>
      <c r="N5" s="704"/>
      <c r="O5" s="704"/>
      <c r="P5" s="704"/>
    </row>
    <row r="6" spans="1:16" x14ac:dyDescent="0.25">
      <c r="A6" s="66" t="s">
        <v>279</v>
      </c>
      <c r="B6" s="328">
        <v>2496</v>
      </c>
      <c r="C6" s="68">
        <f>ROUND(B6/$B$8,4)</f>
        <v>0.61</v>
      </c>
      <c r="D6" s="771">
        <v>3319</v>
      </c>
      <c r="E6" s="68">
        <f t="shared" ref="E6:E7" si="0">ROUND(D6/$D$8,4)</f>
        <v>0.6149</v>
      </c>
      <c r="F6" s="771">
        <v>400</v>
      </c>
      <c r="G6" s="68">
        <f t="shared" ref="G6:G7" si="1">ROUND(F6/$F$8,4)</f>
        <v>0.58140000000000003</v>
      </c>
      <c r="H6" s="771">
        <v>3</v>
      </c>
      <c r="I6" s="191">
        <f>B6+D6+F6+H6</f>
        <v>6218</v>
      </c>
      <c r="J6" s="772">
        <f t="shared" ref="J6:J7" si="2">ROUND(I6/$I$8,4)</f>
        <v>0.61009999999999998</v>
      </c>
      <c r="L6" s="704"/>
      <c r="M6" s="704"/>
      <c r="N6" s="704"/>
      <c r="O6" s="704"/>
      <c r="P6" s="704"/>
    </row>
    <row r="7" spans="1:16" ht="14.4" thickBot="1" x14ac:dyDescent="0.3">
      <c r="A7" s="650" t="s">
        <v>285</v>
      </c>
      <c r="B7" s="651">
        <v>6</v>
      </c>
      <c r="C7" s="94">
        <f>ROUND(B7/$B$8,4)</f>
        <v>1.5E-3</v>
      </c>
      <c r="D7" s="651">
        <v>2</v>
      </c>
      <c r="E7" s="94">
        <f t="shared" si="0"/>
        <v>4.0000000000000002E-4</v>
      </c>
      <c r="F7" s="651"/>
      <c r="G7" s="94">
        <f t="shared" si="1"/>
        <v>0</v>
      </c>
      <c r="H7" s="651"/>
      <c r="I7" s="624">
        <f>B7+D7+F7+H7</f>
        <v>8</v>
      </c>
      <c r="J7" s="318">
        <f t="shared" si="2"/>
        <v>8.0000000000000004E-4</v>
      </c>
      <c r="L7" s="704"/>
      <c r="M7" s="704"/>
      <c r="N7" s="704"/>
      <c r="O7" s="704"/>
      <c r="P7" s="704"/>
    </row>
    <row r="8" spans="1:16" ht="14.4" thickBot="1" x14ac:dyDescent="0.3">
      <c r="A8" s="72" t="s">
        <v>648</v>
      </c>
      <c r="B8" s="652">
        <f>SUM(B5:B7)</f>
        <v>4092</v>
      </c>
      <c r="C8" s="186">
        <f>SUM(C5:C7)</f>
        <v>1.0001</v>
      </c>
      <c r="D8" s="652">
        <f t="shared" ref="D8:G8" si="3">SUM(D5:D7)</f>
        <v>5398</v>
      </c>
      <c r="E8" s="186">
        <f t="shared" si="3"/>
        <v>1.0001</v>
      </c>
      <c r="F8" s="652">
        <f t="shared" si="3"/>
        <v>688</v>
      </c>
      <c r="G8" s="186">
        <f t="shared" si="3"/>
        <v>1</v>
      </c>
      <c r="H8" s="652">
        <f t="shared" ref="H8" si="4">SUM(H5:H7)</f>
        <v>13</v>
      </c>
      <c r="I8" s="652">
        <f t="shared" ref="I8:J8" si="5">SUM(I5:I7)</f>
        <v>10191</v>
      </c>
      <c r="J8" s="74">
        <f t="shared" si="5"/>
        <v>1</v>
      </c>
    </row>
    <row r="9" spans="1:16" x14ac:dyDescent="0.25">
      <c r="A9" s="178" t="s">
        <v>649</v>
      </c>
      <c r="B9" s="121"/>
      <c r="C9" s="121"/>
      <c r="D9" s="121"/>
      <c r="E9" s="121"/>
    </row>
    <row r="10" spans="1:16" x14ac:dyDescent="0.25">
      <c r="A10" s="179" t="s">
        <v>650</v>
      </c>
      <c r="B10" s="121"/>
      <c r="C10" s="121"/>
      <c r="D10" s="121"/>
      <c r="E10" s="121"/>
    </row>
    <row r="11" spans="1:16" ht="14.25" customHeight="1" x14ac:dyDescent="0.25">
      <c r="A11" s="611"/>
    </row>
    <row r="12" spans="1:16" x14ac:dyDescent="0.25">
      <c r="A12" s="105"/>
    </row>
    <row r="13" spans="1:16" ht="14.4" thickBot="1" x14ac:dyDescent="0.3"/>
    <row r="14" spans="1:16" s="96" customFormat="1" ht="35.1" customHeight="1" thickBot="1" x14ac:dyDescent="0.3">
      <c r="A14" s="948" t="s">
        <v>960</v>
      </c>
      <c r="B14" s="951"/>
      <c r="C14" s="951"/>
      <c r="D14" s="951"/>
      <c r="E14" s="951"/>
      <c r="F14" s="951"/>
      <c r="G14" s="970"/>
      <c r="H14" s="970"/>
      <c r="I14" s="970"/>
      <c r="J14" s="971"/>
    </row>
    <row r="15" spans="1:16" s="96" customFormat="1" ht="24.75" customHeight="1" x14ac:dyDescent="0.25">
      <c r="A15" s="955" t="s">
        <v>280</v>
      </c>
      <c r="B15" s="961">
        <v>2007</v>
      </c>
      <c r="C15" s="962"/>
      <c r="D15" s="961">
        <v>2008</v>
      </c>
      <c r="E15" s="962"/>
      <c r="F15" s="961">
        <v>2009</v>
      </c>
      <c r="G15" s="962"/>
      <c r="H15" s="961">
        <v>2011</v>
      </c>
      <c r="I15" s="962"/>
      <c r="J15" s="907" t="s">
        <v>962</v>
      </c>
    </row>
    <row r="16" spans="1:16" s="96" customFormat="1" ht="18" customHeight="1" thickBot="1" x14ac:dyDescent="0.3">
      <c r="A16" s="956"/>
      <c r="B16" s="97" t="s">
        <v>530</v>
      </c>
      <c r="C16" s="98" t="s">
        <v>531</v>
      </c>
      <c r="D16" s="2" t="s">
        <v>530</v>
      </c>
      <c r="E16" s="42" t="s">
        <v>531</v>
      </c>
      <c r="F16" s="2" t="s">
        <v>530</v>
      </c>
      <c r="G16" s="42" t="s">
        <v>531</v>
      </c>
      <c r="H16" s="2" t="s">
        <v>530</v>
      </c>
      <c r="I16" s="42" t="s">
        <v>531</v>
      </c>
      <c r="J16" s="908"/>
    </row>
    <row r="17" spans="1:10" s="96" customFormat="1" x14ac:dyDescent="0.25">
      <c r="A17" s="495" t="s">
        <v>281</v>
      </c>
      <c r="B17" s="64">
        <v>82</v>
      </c>
      <c r="C17" s="188">
        <f>ROUND(B17/$B$24,4)</f>
        <v>9.5999999999999992E-3</v>
      </c>
      <c r="D17" s="64">
        <v>87</v>
      </c>
      <c r="E17" s="188">
        <f>ROUND(D17/$D$24,4)</f>
        <v>8.6E-3</v>
      </c>
      <c r="F17" s="64">
        <v>66</v>
      </c>
      <c r="G17" s="188">
        <f>ROUND(F17/$F$24,4)</f>
        <v>6.1999999999999998E-3</v>
      </c>
      <c r="H17" s="64">
        <v>59</v>
      </c>
      <c r="I17" s="188">
        <f>ROUND(H17/$H$24,4)</f>
        <v>5.7999999999999996E-3</v>
      </c>
      <c r="J17" s="744">
        <f>I17-G17</f>
        <v>-4.0000000000000018E-4</v>
      </c>
    </row>
    <row r="18" spans="1:10" s="96" customFormat="1" x14ac:dyDescent="0.25">
      <c r="A18" s="496" t="s">
        <v>282</v>
      </c>
      <c r="B18" s="67">
        <v>1573</v>
      </c>
      <c r="C18" s="158">
        <f t="shared" ref="C18:C23" si="6">ROUND(B18/$B$24,4)</f>
        <v>0.18509999999999999</v>
      </c>
      <c r="D18" s="67">
        <v>1768</v>
      </c>
      <c r="E18" s="158">
        <f t="shared" ref="E18:E23" si="7">ROUND(D18/$D$24,4)</f>
        <v>0.1754</v>
      </c>
      <c r="F18" s="67">
        <v>1838</v>
      </c>
      <c r="G18" s="158">
        <f t="shared" ref="G18:G23" si="8">ROUND(F18/$F$24,4)</f>
        <v>0.1736</v>
      </c>
      <c r="H18" s="67">
        <v>1674</v>
      </c>
      <c r="I18" s="158">
        <f t="shared" ref="I18:I23" si="9">ROUND(H18/$H$24,4)</f>
        <v>0.1643</v>
      </c>
      <c r="J18" s="745">
        <f t="shared" ref="J18:J23" si="10">I18-G18</f>
        <v>-9.3000000000000027E-3</v>
      </c>
    </row>
    <row r="19" spans="1:10" s="96" customFormat="1" x14ac:dyDescent="0.25">
      <c r="A19" s="496" t="s">
        <v>283</v>
      </c>
      <c r="B19" s="67">
        <v>1970</v>
      </c>
      <c r="C19" s="158">
        <f t="shared" si="6"/>
        <v>0.23180000000000001</v>
      </c>
      <c r="D19" s="67">
        <v>2258</v>
      </c>
      <c r="E19" s="158">
        <f t="shared" si="7"/>
        <v>0.224</v>
      </c>
      <c r="F19" s="67">
        <v>2459</v>
      </c>
      <c r="G19" s="158">
        <f t="shared" si="8"/>
        <v>0.23230000000000001</v>
      </c>
      <c r="H19" s="67">
        <v>2469</v>
      </c>
      <c r="I19" s="158">
        <f t="shared" si="9"/>
        <v>0.24229999999999999</v>
      </c>
      <c r="J19" s="745">
        <f t="shared" si="10"/>
        <v>9.9999999999999811E-3</v>
      </c>
    </row>
    <row r="20" spans="1:10" s="96" customFormat="1" x14ac:dyDescent="0.25">
      <c r="A20" s="496" t="s">
        <v>284</v>
      </c>
      <c r="B20" s="67">
        <v>2432</v>
      </c>
      <c r="C20" s="158">
        <f t="shared" si="6"/>
        <v>0.28620000000000001</v>
      </c>
      <c r="D20" s="67">
        <v>2938</v>
      </c>
      <c r="E20" s="158">
        <f t="shared" si="7"/>
        <v>0.29149999999999998</v>
      </c>
      <c r="F20" s="67">
        <v>2856</v>
      </c>
      <c r="G20" s="158">
        <f t="shared" si="8"/>
        <v>0.26979999999999998</v>
      </c>
      <c r="H20" s="67">
        <v>2813</v>
      </c>
      <c r="I20" s="158">
        <f t="shared" si="9"/>
        <v>0.27600000000000002</v>
      </c>
      <c r="J20" s="745">
        <f t="shared" si="10"/>
        <v>6.2000000000000388E-3</v>
      </c>
    </row>
    <row r="21" spans="1:10" s="96" customFormat="1" x14ac:dyDescent="0.25">
      <c r="A21" s="496" t="s">
        <v>43</v>
      </c>
      <c r="B21" s="67">
        <v>2260</v>
      </c>
      <c r="C21" s="158">
        <f t="shared" si="6"/>
        <v>0.26590000000000003</v>
      </c>
      <c r="D21" s="67">
        <v>2774</v>
      </c>
      <c r="E21" s="158">
        <f t="shared" si="7"/>
        <v>0.2752</v>
      </c>
      <c r="F21" s="67">
        <v>3019</v>
      </c>
      <c r="G21" s="158">
        <f t="shared" si="8"/>
        <v>0.28520000000000001</v>
      </c>
      <c r="H21" s="67">
        <v>2876</v>
      </c>
      <c r="I21" s="158">
        <f t="shared" si="9"/>
        <v>0.28220000000000001</v>
      </c>
      <c r="J21" s="745">
        <f t="shared" si="10"/>
        <v>-3.0000000000000027E-3</v>
      </c>
    </row>
    <row r="22" spans="1:10" s="96" customFormat="1" x14ac:dyDescent="0.25">
      <c r="A22" s="496" t="s">
        <v>286</v>
      </c>
      <c r="B22" s="67">
        <v>179</v>
      </c>
      <c r="C22" s="158">
        <f t="shared" si="6"/>
        <v>2.1100000000000001E-2</v>
      </c>
      <c r="D22" s="67">
        <v>247</v>
      </c>
      <c r="E22" s="158">
        <f t="shared" si="7"/>
        <v>2.4500000000000001E-2</v>
      </c>
      <c r="F22" s="67">
        <v>328</v>
      </c>
      <c r="G22" s="158">
        <f t="shared" si="8"/>
        <v>3.1E-2</v>
      </c>
      <c r="H22" s="67">
        <v>293</v>
      </c>
      <c r="I22" s="158">
        <f t="shared" si="9"/>
        <v>2.8799999999999999E-2</v>
      </c>
      <c r="J22" s="745">
        <f t="shared" si="10"/>
        <v>-2.2000000000000006E-3</v>
      </c>
    </row>
    <row r="23" spans="1:10" s="96" customFormat="1" ht="14.4" thickBot="1" x14ac:dyDescent="0.3">
      <c r="A23" s="494" t="s">
        <v>285</v>
      </c>
      <c r="B23" s="70">
        <v>2</v>
      </c>
      <c r="C23" s="159">
        <f t="shared" si="6"/>
        <v>2.0000000000000001E-4</v>
      </c>
      <c r="D23" s="70">
        <v>7</v>
      </c>
      <c r="E23" s="159">
        <f t="shared" si="7"/>
        <v>6.9999999999999999E-4</v>
      </c>
      <c r="F23" s="70">
        <v>20</v>
      </c>
      <c r="G23" s="159">
        <f t="shared" si="8"/>
        <v>1.9E-3</v>
      </c>
      <c r="H23" s="70">
        <v>7</v>
      </c>
      <c r="I23" s="159">
        <f t="shared" si="9"/>
        <v>6.9999999999999999E-4</v>
      </c>
      <c r="J23" s="746">
        <f t="shared" si="10"/>
        <v>-1.2000000000000001E-3</v>
      </c>
    </row>
    <row r="24" spans="1:10" s="96" customFormat="1" ht="14.4" thickBot="1" x14ac:dyDescent="0.3">
      <c r="A24" s="180" t="s">
        <v>648</v>
      </c>
      <c r="B24" s="104">
        <f>SUM(B17:B23)</f>
        <v>8498</v>
      </c>
      <c r="C24" s="162">
        <f>SUM(C17:C23)</f>
        <v>0.99990000000000001</v>
      </c>
      <c r="D24" s="104">
        <f t="shared" ref="D24:I24" si="11">SUM(D17:D23)</f>
        <v>10079</v>
      </c>
      <c r="E24" s="162">
        <f t="shared" si="11"/>
        <v>0.99990000000000001</v>
      </c>
      <c r="F24" s="104">
        <f t="shared" si="11"/>
        <v>10586</v>
      </c>
      <c r="G24" s="162">
        <f t="shared" si="11"/>
        <v>1</v>
      </c>
      <c r="H24" s="104">
        <f t="shared" si="11"/>
        <v>10191</v>
      </c>
      <c r="I24" s="162">
        <f t="shared" si="11"/>
        <v>1.0001</v>
      </c>
      <c r="J24" s="775"/>
    </row>
    <row r="25" spans="1:10" s="96" customFormat="1" x14ac:dyDescent="0.25">
      <c r="A25" s="195"/>
      <c r="B25" s="196"/>
      <c r="C25" s="197"/>
      <c r="D25" s="196"/>
      <c r="E25" s="197"/>
      <c r="F25" s="198"/>
    </row>
    <row r="26" spans="1:10" ht="14.4" thickBot="1" x14ac:dyDescent="0.3"/>
    <row r="27" spans="1:10" ht="35.1" customHeight="1" thickBot="1" x14ac:dyDescent="0.3">
      <c r="A27" s="948" t="s">
        <v>961</v>
      </c>
      <c r="B27" s="973"/>
      <c r="C27" s="973"/>
      <c r="D27" s="973"/>
      <c r="E27" s="973"/>
      <c r="F27" s="973"/>
      <c r="G27" s="973"/>
      <c r="H27" s="973"/>
      <c r="I27" s="973"/>
      <c r="J27" s="974"/>
    </row>
    <row r="28" spans="1:10" ht="15" customHeight="1" thickBot="1" x14ac:dyDescent="0.3">
      <c r="A28" s="907" t="s">
        <v>280</v>
      </c>
      <c r="B28" s="948" t="s">
        <v>465</v>
      </c>
      <c r="C28" s="976"/>
      <c r="D28" s="976"/>
      <c r="E28" s="976"/>
      <c r="F28" s="976"/>
      <c r="G28" s="976"/>
      <c r="H28" s="977"/>
      <c r="I28" s="957" t="s">
        <v>648</v>
      </c>
      <c r="J28" s="975"/>
    </row>
    <row r="29" spans="1:10" x14ac:dyDescent="0.25">
      <c r="A29" s="972"/>
      <c r="B29" s="897" t="s">
        <v>651</v>
      </c>
      <c r="C29" s="978"/>
      <c r="D29" s="897" t="s">
        <v>652</v>
      </c>
      <c r="E29" s="978"/>
      <c r="F29" s="897" t="s">
        <v>653</v>
      </c>
      <c r="G29" s="978"/>
      <c r="H29" s="362" t="s">
        <v>654</v>
      </c>
      <c r="I29" s="959"/>
      <c r="J29" s="960"/>
    </row>
    <row r="30" spans="1:10" ht="14.4" thickBot="1" x14ac:dyDescent="0.3">
      <c r="A30" s="908"/>
      <c r="B30" s="43" t="s">
        <v>530</v>
      </c>
      <c r="C30" s="132" t="s">
        <v>531</v>
      </c>
      <c r="D30" s="133" t="s">
        <v>530</v>
      </c>
      <c r="E30" s="134" t="s">
        <v>531</v>
      </c>
      <c r="F30" s="43" t="s">
        <v>530</v>
      </c>
      <c r="G30" s="132" t="s">
        <v>531</v>
      </c>
      <c r="H30" s="133" t="s">
        <v>530</v>
      </c>
      <c r="I30" s="133" t="s">
        <v>530</v>
      </c>
      <c r="J30" s="134" t="s">
        <v>531</v>
      </c>
    </row>
    <row r="31" spans="1:10" x14ac:dyDescent="0.25">
      <c r="A31" s="495" t="s">
        <v>281</v>
      </c>
      <c r="B31" s="64">
        <v>30</v>
      </c>
      <c r="C31" s="188">
        <f>ROUND(B31/$B$38,4)</f>
        <v>7.3000000000000001E-3</v>
      </c>
      <c r="D31" s="64">
        <v>26</v>
      </c>
      <c r="E31" s="188">
        <f>ROUND(D31/$D$38,4)</f>
        <v>4.7999999999999996E-3</v>
      </c>
      <c r="F31" s="64">
        <v>3</v>
      </c>
      <c r="G31" s="188">
        <f>ROUND(F31/$F$38,4)</f>
        <v>4.4000000000000003E-3</v>
      </c>
      <c r="H31" s="64"/>
      <c r="I31" s="184">
        <f t="shared" ref="I31:I37" si="12">B31+D31+F31+H31</f>
        <v>59</v>
      </c>
      <c r="J31" s="189">
        <f>ROUND(I31/$I$38,4)</f>
        <v>5.7999999999999996E-3</v>
      </c>
    </row>
    <row r="32" spans="1:10" x14ac:dyDescent="0.25">
      <c r="A32" s="496" t="s">
        <v>282</v>
      </c>
      <c r="B32" s="67">
        <v>722</v>
      </c>
      <c r="C32" s="158">
        <f t="shared" ref="C32:C37" si="13">ROUND(B32/$B$38,4)</f>
        <v>0.1764</v>
      </c>
      <c r="D32" s="67">
        <v>883</v>
      </c>
      <c r="E32" s="158">
        <f t="shared" ref="E32:E37" si="14">ROUND(D32/$D$38,4)</f>
        <v>0.1636</v>
      </c>
      <c r="F32" s="67">
        <v>69</v>
      </c>
      <c r="G32" s="158">
        <f t="shared" ref="G32:G37" si="15">ROUND(F32/$F$38,4)</f>
        <v>0.1003</v>
      </c>
      <c r="H32" s="67"/>
      <c r="I32" s="191">
        <f t="shared" si="12"/>
        <v>1674</v>
      </c>
      <c r="J32" s="192">
        <f t="shared" ref="J32:J37" si="16">ROUND(I32/$I$38,4)</f>
        <v>0.1643</v>
      </c>
    </row>
    <row r="33" spans="1:10" x14ac:dyDescent="0.25">
      <c r="A33" s="496" t="s">
        <v>283</v>
      </c>
      <c r="B33" s="67">
        <v>1020</v>
      </c>
      <c r="C33" s="158">
        <f t="shared" si="13"/>
        <v>0.24929999999999999</v>
      </c>
      <c r="D33" s="67">
        <v>1300</v>
      </c>
      <c r="E33" s="158">
        <f t="shared" si="14"/>
        <v>0.24079999999999999</v>
      </c>
      <c r="F33" s="67">
        <v>146</v>
      </c>
      <c r="G33" s="158">
        <f t="shared" si="15"/>
        <v>0.2122</v>
      </c>
      <c r="H33" s="67">
        <v>3</v>
      </c>
      <c r="I33" s="191">
        <f t="shared" si="12"/>
        <v>2469</v>
      </c>
      <c r="J33" s="192">
        <f t="shared" si="16"/>
        <v>0.24229999999999999</v>
      </c>
    </row>
    <row r="34" spans="1:10" x14ac:dyDescent="0.25">
      <c r="A34" s="496" t="s">
        <v>284</v>
      </c>
      <c r="B34" s="67">
        <v>1114</v>
      </c>
      <c r="C34" s="158">
        <f t="shared" si="13"/>
        <v>0.2722</v>
      </c>
      <c r="D34" s="67">
        <v>1480</v>
      </c>
      <c r="E34" s="158">
        <f t="shared" si="14"/>
        <v>0.2742</v>
      </c>
      <c r="F34" s="67">
        <v>214</v>
      </c>
      <c r="G34" s="158">
        <f t="shared" si="15"/>
        <v>0.311</v>
      </c>
      <c r="H34" s="67">
        <v>5</v>
      </c>
      <c r="I34" s="191">
        <f t="shared" si="12"/>
        <v>2813</v>
      </c>
      <c r="J34" s="192">
        <f t="shared" si="16"/>
        <v>0.27600000000000002</v>
      </c>
    </row>
    <row r="35" spans="1:10" x14ac:dyDescent="0.25">
      <c r="A35" s="496" t="s">
        <v>43</v>
      </c>
      <c r="B35" s="67">
        <v>1091</v>
      </c>
      <c r="C35" s="158">
        <f t="shared" si="13"/>
        <v>0.2666</v>
      </c>
      <c r="D35" s="67">
        <v>1548</v>
      </c>
      <c r="E35" s="158">
        <f t="shared" si="14"/>
        <v>0.2868</v>
      </c>
      <c r="F35" s="67">
        <v>233</v>
      </c>
      <c r="G35" s="158">
        <f t="shared" si="15"/>
        <v>0.3387</v>
      </c>
      <c r="H35" s="67">
        <v>4</v>
      </c>
      <c r="I35" s="191">
        <f t="shared" si="12"/>
        <v>2876</v>
      </c>
      <c r="J35" s="192">
        <f t="shared" si="16"/>
        <v>0.28220000000000001</v>
      </c>
    </row>
    <row r="36" spans="1:10" x14ac:dyDescent="0.25">
      <c r="A36" s="496" t="s">
        <v>286</v>
      </c>
      <c r="B36" s="67">
        <v>108</v>
      </c>
      <c r="C36" s="158">
        <f t="shared" si="13"/>
        <v>2.64E-2</v>
      </c>
      <c r="D36" s="67">
        <v>161</v>
      </c>
      <c r="E36" s="158">
        <f t="shared" si="14"/>
        <v>2.98E-2</v>
      </c>
      <c r="F36" s="67">
        <v>23</v>
      </c>
      <c r="G36" s="158">
        <f t="shared" si="15"/>
        <v>3.3399999999999999E-2</v>
      </c>
      <c r="H36" s="67">
        <v>1</v>
      </c>
      <c r="I36" s="191">
        <f t="shared" si="12"/>
        <v>293</v>
      </c>
      <c r="J36" s="192">
        <f t="shared" si="16"/>
        <v>2.8799999999999999E-2</v>
      </c>
    </row>
    <row r="37" spans="1:10" ht="14.4" thickBot="1" x14ac:dyDescent="0.3">
      <c r="A37" s="653" t="s">
        <v>285</v>
      </c>
      <c r="B37" s="654">
        <v>7</v>
      </c>
      <c r="C37" s="626">
        <f t="shared" si="13"/>
        <v>1.6999999999999999E-3</v>
      </c>
      <c r="D37" s="654"/>
      <c r="E37" s="626">
        <f t="shared" si="14"/>
        <v>0</v>
      </c>
      <c r="F37" s="654"/>
      <c r="G37" s="626">
        <f t="shared" si="15"/>
        <v>0</v>
      </c>
      <c r="H37" s="654"/>
      <c r="I37" s="624">
        <f t="shared" si="12"/>
        <v>7</v>
      </c>
      <c r="J37" s="317">
        <f t="shared" si="16"/>
        <v>6.9999999999999999E-4</v>
      </c>
    </row>
    <row r="38" spans="1:10" ht="14.4" thickBot="1" x14ac:dyDescent="0.3">
      <c r="A38" s="180" t="s">
        <v>648</v>
      </c>
      <c r="B38" s="104">
        <f>SUM(B31:B37)</f>
        <v>4092</v>
      </c>
      <c r="C38" s="194">
        <f>SUM(C31:C37)</f>
        <v>0.99990000000000001</v>
      </c>
      <c r="D38" s="104">
        <f t="shared" ref="D38:G38" si="17">SUM(D31:D37)</f>
        <v>5398</v>
      </c>
      <c r="E38" s="194">
        <f t="shared" si="17"/>
        <v>1</v>
      </c>
      <c r="F38" s="104">
        <f t="shared" si="17"/>
        <v>688</v>
      </c>
      <c r="G38" s="194">
        <f t="shared" si="17"/>
        <v>1</v>
      </c>
      <c r="H38" s="104">
        <f>SUM(H31:H37)</f>
        <v>13</v>
      </c>
      <c r="I38" s="73">
        <f>SUM(I31:I37)</f>
        <v>10191</v>
      </c>
      <c r="J38" s="162">
        <f>SUM(J31:J37)</f>
        <v>1.0001</v>
      </c>
    </row>
    <row r="39" spans="1:10" x14ac:dyDescent="0.25">
      <c r="A39" s="178" t="s">
        <v>649</v>
      </c>
      <c r="B39" s="121"/>
      <c r="C39" s="121"/>
      <c r="D39" s="121"/>
      <c r="E39" s="121"/>
    </row>
    <row r="40" spans="1:10" x14ac:dyDescent="0.25">
      <c r="A40" s="179" t="s">
        <v>650</v>
      </c>
      <c r="B40" s="121"/>
      <c r="C40" s="121"/>
      <c r="D40" s="121"/>
      <c r="E40" s="121"/>
    </row>
    <row r="41" spans="1:10" x14ac:dyDescent="0.25">
      <c r="A41" s="611"/>
      <c r="B41" s="121"/>
      <c r="C41" s="121"/>
      <c r="D41" s="121"/>
      <c r="E41" s="121"/>
      <c r="F41" s="121"/>
    </row>
    <row r="43" spans="1:10" ht="14.4" thickBot="1" x14ac:dyDescent="0.3"/>
    <row r="44" spans="1:10" ht="33.75" customHeight="1" thickBot="1" x14ac:dyDescent="0.3">
      <c r="A44" s="948" t="s">
        <v>945</v>
      </c>
      <c r="B44" s="949"/>
      <c r="C44" s="949"/>
      <c r="D44" s="949"/>
      <c r="E44" s="949"/>
      <c r="F44" s="949"/>
      <c r="G44" s="949"/>
      <c r="H44" s="949"/>
      <c r="I44" s="949"/>
      <c r="J44" s="950"/>
    </row>
    <row r="45" spans="1:10" ht="16.5" customHeight="1" thickBot="1" x14ac:dyDescent="0.3">
      <c r="A45" s="907" t="s">
        <v>647</v>
      </c>
      <c r="B45" s="948" t="s">
        <v>465</v>
      </c>
      <c r="C45" s="976"/>
      <c r="D45" s="976"/>
      <c r="E45" s="976"/>
      <c r="F45" s="976"/>
      <c r="G45" s="976"/>
      <c r="H45" s="977"/>
      <c r="I45" s="957" t="s">
        <v>648</v>
      </c>
      <c r="J45" s="975"/>
    </row>
    <row r="46" spans="1:10" ht="15.75" customHeight="1" x14ac:dyDescent="0.25">
      <c r="A46" s="972"/>
      <c r="B46" s="897" t="s">
        <v>651</v>
      </c>
      <c r="C46" s="978"/>
      <c r="D46" s="897" t="s">
        <v>652</v>
      </c>
      <c r="E46" s="978"/>
      <c r="F46" s="897" t="s">
        <v>653</v>
      </c>
      <c r="G46" s="978"/>
      <c r="H46" s="362" t="s">
        <v>654</v>
      </c>
      <c r="I46" s="959"/>
      <c r="J46" s="960"/>
    </row>
    <row r="47" spans="1:10" ht="14.4" thickBot="1" x14ac:dyDescent="0.3">
      <c r="A47" s="908"/>
      <c r="B47" s="43" t="s">
        <v>530</v>
      </c>
      <c r="C47" s="132" t="s">
        <v>531</v>
      </c>
      <c r="D47" s="133" t="s">
        <v>530</v>
      </c>
      <c r="E47" s="134" t="s">
        <v>531</v>
      </c>
      <c r="F47" s="43" t="s">
        <v>530</v>
      </c>
      <c r="G47" s="132" t="s">
        <v>531</v>
      </c>
      <c r="H47" s="133" t="s">
        <v>530</v>
      </c>
      <c r="I47" s="133" t="s">
        <v>530</v>
      </c>
      <c r="J47" s="134" t="s">
        <v>531</v>
      </c>
    </row>
    <row r="48" spans="1:10" x14ac:dyDescent="0.25">
      <c r="A48" s="495" t="s">
        <v>641</v>
      </c>
      <c r="B48" s="325">
        <v>598</v>
      </c>
      <c r="C48" s="65">
        <f>ROUND(B48/$B$55,4)</f>
        <v>0.14610000000000001</v>
      </c>
      <c r="D48" s="326">
        <v>751</v>
      </c>
      <c r="E48" s="65">
        <f>ROUND(D48/$D$55,4)</f>
        <v>0.1391</v>
      </c>
      <c r="F48" s="327">
        <v>74</v>
      </c>
      <c r="G48" s="65">
        <f>ROUND(F48/$F$55,4)</f>
        <v>0.1076</v>
      </c>
      <c r="H48" s="327">
        <v>4</v>
      </c>
      <c r="I48" s="204">
        <f>B48+D48+F48+H48</f>
        <v>1427</v>
      </c>
      <c r="J48" s="347">
        <f>ROUND(I48/$I$55,4)</f>
        <v>0.14000000000000001</v>
      </c>
    </row>
    <row r="49" spans="1:16" x14ac:dyDescent="0.25">
      <c r="A49" s="496" t="s">
        <v>642</v>
      </c>
      <c r="B49" s="328">
        <v>822</v>
      </c>
      <c r="C49" s="68">
        <f t="shared" ref="C49:C54" si="18">ROUND(B49/$B$55,4)</f>
        <v>0.2009</v>
      </c>
      <c r="D49" s="329">
        <v>1056</v>
      </c>
      <c r="E49" s="68">
        <f t="shared" ref="E49:E54" si="19">ROUND(D49/$D$55,4)</f>
        <v>0.1956</v>
      </c>
      <c r="F49" s="330">
        <v>124</v>
      </c>
      <c r="G49" s="68">
        <f t="shared" ref="G49:G54" si="20">ROUND(F49/$F$55,4)</f>
        <v>0.1802</v>
      </c>
      <c r="H49" s="330">
        <v>1</v>
      </c>
      <c r="I49" s="201">
        <f t="shared" ref="I49:I54" si="21">B49+D49+F49+H49</f>
        <v>2003</v>
      </c>
      <c r="J49" s="348">
        <f t="shared" ref="J49:J54" si="22">ROUND(I49/$I$55,4)</f>
        <v>0.19650000000000001</v>
      </c>
    </row>
    <row r="50" spans="1:16" x14ac:dyDescent="0.25">
      <c r="A50" s="496" t="s">
        <v>643</v>
      </c>
      <c r="B50" s="328">
        <v>705</v>
      </c>
      <c r="C50" s="68">
        <f t="shared" si="18"/>
        <v>0.17230000000000001</v>
      </c>
      <c r="D50" s="329">
        <v>900</v>
      </c>
      <c r="E50" s="68">
        <f t="shared" si="19"/>
        <v>0.16669999999999999</v>
      </c>
      <c r="F50" s="330">
        <v>126</v>
      </c>
      <c r="G50" s="68">
        <f t="shared" si="20"/>
        <v>0.18310000000000001</v>
      </c>
      <c r="H50" s="330">
        <v>2</v>
      </c>
      <c r="I50" s="201">
        <f t="shared" si="21"/>
        <v>1733</v>
      </c>
      <c r="J50" s="348">
        <f t="shared" si="22"/>
        <v>0.1701</v>
      </c>
    </row>
    <row r="51" spans="1:16" x14ac:dyDescent="0.25">
      <c r="A51" s="107" t="s">
        <v>644</v>
      </c>
      <c r="B51" s="328">
        <v>869</v>
      </c>
      <c r="C51" s="68">
        <f t="shared" si="18"/>
        <v>0.21240000000000001</v>
      </c>
      <c r="D51" s="329">
        <v>1149</v>
      </c>
      <c r="E51" s="68">
        <f t="shared" si="19"/>
        <v>0.21290000000000001</v>
      </c>
      <c r="F51" s="330">
        <v>170</v>
      </c>
      <c r="G51" s="68">
        <f t="shared" si="20"/>
        <v>0.24709999999999999</v>
      </c>
      <c r="H51" s="330">
        <v>2</v>
      </c>
      <c r="I51" s="201">
        <f t="shared" si="21"/>
        <v>2190</v>
      </c>
      <c r="J51" s="348">
        <f t="shared" si="22"/>
        <v>0.21490000000000001</v>
      </c>
    </row>
    <row r="52" spans="1:16" x14ac:dyDescent="0.25">
      <c r="A52" s="324" t="s">
        <v>645</v>
      </c>
      <c r="B52" s="328">
        <v>534</v>
      </c>
      <c r="C52" s="68">
        <f t="shared" si="18"/>
        <v>0.1305</v>
      </c>
      <c r="D52" s="329">
        <v>733</v>
      </c>
      <c r="E52" s="68">
        <f t="shared" si="19"/>
        <v>0.1358</v>
      </c>
      <c r="F52" s="330">
        <v>100</v>
      </c>
      <c r="G52" s="68">
        <f t="shared" si="20"/>
        <v>0.14530000000000001</v>
      </c>
      <c r="H52" s="330">
        <v>4</v>
      </c>
      <c r="I52" s="201">
        <f t="shared" si="21"/>
        <v>1371</v>
      </c>
      <c r="J52" s="348">
        <f t="shared" si="22"/>
        <v>0.13450000000000001</v>
      </c>
    </row>
    <row r="53" spans="1:16" x14ac:dyDescent="0.25">
      <c r="A53" s="107" t="s">
        <v>646</v>
      </c>
      <c r="B53" s="328">
        <v>439</v>
      </c>
      <c r="C53" s="68">
        <f t="shared" si="18"/>
        <v>0.10730000000000001</v>
      </c>
      <c r="D53" s="329">
        <v>603</v>
      </c>
      <c r="E53" s="68">
        <f t="shared" si="19"/>
        <v>0.11169999999999999</v>
      </c>
      <c r="F53" s="330">
        <v>87</v>
      </c>
      <c r="G53" s="68">
        <f t="shared" si="20"/>
        <v>0.1265</v>
      </c>
      <c r="H53" s="330"/>
      <c r="I53" s="201">
        <f t="shared" si="21"/>
        <v>1129</v>
      </c>
      <c r="J53" s="348">
        <f t="shared" si="22"/>
        <v>0.1108</v>
      </c>
    </row>
    <row r="54" spans="1:16" ht="14.4" thickBot="1" x14ac:dyDescent="0.3">
      <c r="A54" s="497" t="s">
        <v>285</v>
      </c>
      <c r="B54" s="331">
        <v>125</v>
      </c>
      <c r="C54" s="209">
        <f t="shared" si="18"/>
        <v>3.0499999999999999E-2</v>
      </c>
      <c r="D54" s="332">
        <v>206</v>
      </c>
      <c r="E54" s="209">
        <f t="shared" si="19"/>
        <v>3.8199999999999998E-2</v>
      </c>
      <c r="F54" s="333">
        <v>7</v>
      </c>
      <c r="G54" s="209">
        <f t="shared" si="20"/>
        <v>1.0200000000000001E-2</v>
      </c>
      <c r="H54" s="303"/>
      <c r="I54" s="202">
        <f t="shared" si="21"/>
        <v>338</v>
      </c>
      <c r="J54" s="349">
        <f t="shared" si="22"/>
        <v>3.32E-2</v>
      </c>
    </row>
    <row r="55" spans="1:16" ht="14.4" thickBot="1" x14ac:dyDescent="0.3">
      <c r="A55" s="72" t="s">
        <v>648</v>
      </c>
      <c r="B55" s="334">
        <f>SUM(B48:B54)</f>
        <v>4092</v>
      </c>
      <c r="C55" s="74">
        <f>SUM(C48:C54)</f>
        <v>1</v>
      </c>
      <c r="D55" s="335">
        <f t="shared" ref="D55" si="23">SUM(D48:D54)</f>
        <v>5398</v>
      </c>
      <c r="E55" s="74">
        <f t="shared" ref="E55" si="24">SUM(E48:E54)</f>
        <v>1</v>
      </c>
      <c r="F55" s="336">
        <f t="shared" ref="F55" si="25">SUM(F48:F54)</f>
        <v>688</v>
      </c>
      <c r="G55" s="74">
        <f t="shared" ref="G55" si="26">SUM(G48:G54)</f>
        <v>1</v>
      </c>
      <c r="H55" s="304">
        <f>SUM(H48:H54)</f>
        <v>13</v>
      </c>
      <c r="I55" s="104">
        <f>SUM(I48:I54)</f>
        <v>10191</v>
      </c>
      <c r="J55" s="350">
        <f>SUM(J48:J54)</f>
        <v>1</v>
      </c>
    </row>
    <row r="56" spans="1:16" x14ac:dyDescent="0.25">
      <c r="A56" s="178" t="s">
        <v>649</v>
      </c>
      <c r="B56" s="121"/>
      <c r="C56" s="121"/>
      <c r="D56" s="121"/>
      <c r="E56" s="121"/>
      <c r="G56" s="203"/>
      <c r="H56" s="203"/>
      <c r="I56" s="203"/>
    </row>
    <row r="57" spans="1:16" x14ac:dyDescent="0.25">
      <c r="A57" s="179" t="s">
        <v>650</v>
      </c>
      <c r="B57" s="121"/>
      <c r="C57" s="121"/>
      <c r="D57" s="121"/>
      <c r="E57" s="121"/>
      <c r="G57"/>
      <c r="H57"/>
      <c r="I57"/>
    </row>
    <row r="59" spans="1:16" ht="14.4" thickBot="1" x14ac:dyDescent="0.3"/>
    <row r="60" spans="1:16" ht="28.5" customHeight="1" thickBot="1" x14ac:dyDescent="0.3">
      <c r="A60" s="948" t="s">
        <v>946</v>
      </c>
      <c r="B60" s="949"/>
      <c r="C60" s="949"/>
      <c r="D60" s="949"/>
      <c r="E60" s="949"/>
      <c r="F60" s="949"/>
      <c r="G60" s="965"/>
      <c r="H60" s="965"/>
      <c r="I60" s="965"/>
      <c r="J60" s="966"/>
    </row>
    <row r="61" spans="1:16" ht="25.5" customHeight="1" x14ac:dyDescent="0.25">
      <c r="A61" s="912" t="s">
        <v>287</v>
      </c>
      <c r="B61" s="916">
        <v>2007</v>
      </c>
      <c r="C61" s="916"/>
      <c r="D61" s="916">
        <v>2008</v>
      </c>
      <c r="E61" s="916"/>
      <c r="F61" s="916">
        <v>2009</v>
      </c>
      <c r="G61" s="916"/>
      <c r="H61" s="916">
        <v>2011</v>
      </c>
      <c r="I61" s="916"/>
      <c r="J61" s="907" t="s">
        <v>962</v>
      </c>
    </row>
    <row r="62" spans="1:16" ht="18" customHeight="1" thickBot="1" x14ac:dyDescent="0.3">
      <c r="A62" s="913"/>
      <c r="B62" s="2" t="s">
        <v>530</v>
      </c>
      <c r="C62" s="3" t="s">
        <v>531</v>
      </c>
      <c r="D62" s="2" t="s">
        <v>530</v>
      </c>
      <c r="E62" s="3" t="s">
        <v>531</v>
      </c>
      <c r="F62" s="2" t="s">
        <v>530</v>
      </c>
      <c r="G62" s="3" t="s">
        <v>531</v>
      </c>
      <c r="H62" s="2" t="s">
        <v>530</v>
      </c>
      <c r="I62" s="3" t="s">
        <v>531</v>
      </c>
      <c r="J62" s="908"/>
      <c r="L62"/>
      <c r="M62" s="870"/>
      <c r="N62" s="870"/>
      <c r="O62" s="870"/>
      <c r="P62" s="870"/>
    </row>
    <row r="63" spans="1:16" x14ac:dyDescent="0.25">
      <c r="A63" s="63" t="s">
        <v>288</v>
      </c>
      <c r="B63" s="64">
        <v>4729</v>
      </c>
      <c r="C63" s="65">
        <f>ROUND(B63/$B$68,4)</f>
        <v>0.55649999999999999</v>
      </c>
      <c r="D63" s="64">
        <v>5663</v>
      </c>
      <c r="E63" s="65">
        <f>ROUND(D63/$D$68,4)</f>
        <v>0.56189999999999996</v>
      </c>
      <c r="F63" s="64">
        <v>5850</v>
      </c>
      <c r="G63" s="65">
        <f>ROUND(F63/$F$68,4)</f>
        <v>0.55259999999999998</v>
      </c>
      <c r="H63" s="64">
        <v>5944</v>
      </c>
      <c r="I63" s="65">
        <f>ROUND(H63/$H$68,4)</f>
        <v>0.58330000000000004</v>
      </c>
      <c r="J63" s="744">
        <f>I63-G63</f>
        <v>3.0700000000000061E-2</v>
      </c>
      <c r="L63"/>
      <c r="M63"/>
      <c r="N63"/>
      <c r="O63"/>
      <c r="P63"/>
    </row>
    <row r="64" spans="1:16" x14ac:dyDescent="0.25">
      <c r="A64" s="66" t="s">
        <v>289</v>
      </c>
      <c r="B64" s="67">
        <v>2901</v>
      </c>
      <c r="C64" s="68">
        <f t="shared" ref="C64:C67" si="27">ROUND(B64/$B$68,4)</f>
        <v>0.34139999999999998</v>
      </c>
      <c r="D64" s="67">
        <v>3036</v>
      </c>
      <c r="E64" s="68">
        <f t="shared" ref="E64:E67" si="28">ROUND(D64/$D$68,4)</f>
        <v>0.30120000000000002</v>
      </c>
      <c r="F64" s="67">
        <v>3256</v>
      </c>
      <c r="G64" s="68">
        <f t="shared" ref="G64:G67" si="29">ROUND(F64/$F$68,4)</f>
        <v>0.30759999999999998</v>
      </c>
      <c r="H64" s="67">
        <v>2994</v>
      </c>
      <c r="I64" s="68">
        <f t="shared" ref="I64:I67" si="30">ROUND(H64/$H$68,4)</f>
        <v>0.29380000000000001</v>
      </c>
      <c r="J64" s="745">
        <f t="shared" ref="J64:J67" si="31">I64-G64</f>
        <v>-1.3799999999999979E-2</v>
      </c>
      <c r="L64"/>
      <c r="M64"/>
      <c r="N64"/>
      <c r="O64"/>
      <c r="P64"/>
    </row>
    <row r="65" spans="1:16" x14ac:dyDescent="0.25">
      <c r="A65" s="66" t="s">
        <v>290</v>
      </c>
      <c r="B65" s="67">
        <v>476</v>
      </c>
      <c r="C65" s="68">
        <f t="shared" si="27"/>
        <v>5.6000000000000001E-2</v>
      </c>
      <c r="D65" s="67">
        <v>546</v>
      </c>
      <c r="E65" s="68">
        <f t="shared" si="28"/>
        <v>5.4199999999999998E-2</v>
      </c>
      <c r="F65" s="67">
        <v>480</v>
      </c>
      <c r="G65" s="68">
        <f t="shared" si="29"/>
        <v>4.53E-2</v>
      </c>
      <c r="H65" s="67">
        <v>301</v>
      </c>
      <c r="I65" s="68">
        <f t="shared" si="30"/>
        <v>2.9499999999999998E-2</v>
      </c>
      <c r="J65" s="745">
        <f t="shared" si="31"/>
        <v>-1.5800000000000002E-2</v>
      </c>
      <c r="L65"/>
      <c r="M65"/>
      <c r="N65"/>
      <c r="O65"/>
      <c r="P65"/>
    </row>
    <row r="66" spans="1:16" x14ac:dyDescent="0.25">
      <c r="A66" s="66" t="s">
        <v>291</v>
      </c>
      <c r="B66" s="67">
        <v>222</v>
      </c>
      <c r="C66" s="68">
        <f t="shared" si="27"/>
        <v>2.6100000000000002E-2</v>
      </c>
      <c r="D66" s="67">
        <v>806</v>
      </c>
      <c r="E66" s="68">
        <f t="shared" si="28"/>
        <v>0.08</v>
      </c>
      <c r="F66" s="67">
        <v>953</v>
      </c>
      <c r="G66" s="68">
        <f t="shared" si="29"/>
        <v>0.09</v>
      </c>
      <c r="H66" s="67">
        <v>886</v>
      </c>
      <c r="I66" s="68">
        <f t="shared" si="30"/>
        <v>8.6900000000000005E-2</v>
      </c>
      <c r="J66" s="745">
        <f t="shared" si="31"/>
        <v>-3.0999999999999917E-3</v>
      </c>
      <c r="L66"/>
      <c r="M66"/>
      <c r="N66"/>
      <c r="O66"/>
      <c r="P66"/>
    </row>
    <row r="67" spans="1:16" ht="14.4" thickBot="1" x14ac:dyDescent="0.3">
      <c r="A67" s="69" t="s">
        <v>285</v>
      </c>
      <c r="B67" s="70">
        <v>170</v>
      </c>
      <c r="C67" s="71">
        <f t="shared" si="27"/>
        <v>0.02</v>
      </c>
      <c r="D67" s="70">
        <v>28</v>
      </c>
      <c r="E67" s="71">
        <f t="shared" si="28"/>
        <v>2.8E-3</v>
      </c>
      <c r="F67" s="70">
        <v>47</v>
      </c>
      <c r="G67" s="71">
        <f t="shared" si="29"/>
        <v>4.4000000000000003E-3</v>
      </c>
      <c r="H67" s="70">
        <v>66</v>
      </c>
      <c r="I67" s="71">
        <f t="shared" si="30"/>
        <v>6.4999999999999997E-3</v>
      </c>
      <c r="J67" s="746">
        <f t="shared" si="31"/>
        <v>2.0999999999999994E-3</v>
      </c>
      <c r="L67"/>
      <c r="M67"/>
      <c r="N67"/>
      <c r="O67"/>
      <c r="P67"/>
    </row>
    <row r="68" spans="1:16" ht="14.4" thickBot="1" x14ac:dyDescent="0.3">
      <c r="A68" s="72" t="s">
        <v>648</v>
      </c>
      <c r="B68" s="73">
        <f>SUM(B63:B67)</f>
        <v>8498</v>
      </c>
      <c r="C68" s="74">
        <f>SUM(C63:C67)</f>
        <v>1</v>
      </c>
      <c r="D68" s="73">
        <f t="shared" ref="D68:I68" si="32">SUM(D63:D67)</f>
        <v>10079</v>
      </c>
      <c r="E68" s="74">
        <f t="shared" si="32"/>
        <v>1.0001</v>
      </c>
      <c r="F68" s="73">
        <f t="shared" si="32"/>
        <v>10586</v>
      </c>
      <c r="G68" s="74">
        <f t="shared" si="32"/>
        <v>0.9998999999999999</v>
      </c>
      <c r="H68" s="73">
        <f t="shared" si="32"/>
        <v>10191</v>
      </c>
      <c r="I68" s="74">
        <f t="shared" si="32"/>
        <v>0.99999999999999989</v>
      </c>
      <c r="J68" s="775"/>
    </row>
  </sheetData>
  <mergeCells count="35">
    <mergeCell ref="A27:J27"/>
    <mergeCell ref="H61:I61"/>
    <mergeCell ref="A28:A30"/>
    <mergeCell ref="B28:H28"/>
    <mergeCell ref="I28:J29"/>
    <mergeCell ref="B29:C29"/>
    <mergeCell ref="D29:E29"/>
    <mergeCell ref="F29:G29"/>
    <mergeCell ref="J61:J62"/>
    <mergeCell ref="I45:J46"/>
    <mergeCell ref="B46:C46"/>
    <mergeCell ref="D46:E46"/>
    <mergeCell ref="F46:G46"/>
    <mergeCell ref="A60:J60"/>
    <mergeCell ref="A61:A62"/>
    <mergeCell ref="A44:J44"/>
    <mergeCell ref="A45:A47"/>
    <mergeCell ref="B45:H45"/>
    <mergeCell ref="B61:C61"/>
    <mergeCell ref="D61:E61"/>
    <mergeCell ref="F61:G61"/>
    <mergeCell ref="A1:J1"/>
    <mergeCell ref="A2:A4"/>
    <mergeCell ref="B3:C3"/>
    <mergeCell ref="I2:J3"/>
    <mergeCell ref="B2:H2"/>
    <mergeCell ref="D3:E3"/>
    <mergeCell ref="F3:G3"/>
    <mergeCell ref="B15:C15"/>
    <mergeCell ref="D15:E15"/>
    <mergeCell ref="F15:G15"/>
    <mergeCell ref="H15:I15"/>
    <mergeCell ref="A14:J14"/>
    <mergeCell ref="A15:A16"/>
    <mergeCell ref="J15:J16"/>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6"/>
  <sheetViews>
    <sheetView zoomScaleNormal="100" workbookViewId="0">
      <selection sqref="A1:K1"/>
    </sheetView>
  </sheetViews>
  <sheetFormatPr defaultColWidth="9.109375" defaultRowHeight="13.8" x14ac:dyDescent="0.25"/>
  <cols>
    <col min="1" max="1" width="8" style="92" customWidth="1"/>
    <col min="2" max="2" width="60.6640625" style="34" customWidth="1"/>
    <col min="3" max="3" width="8.6640625" style="1" customWidth="1"/>
    <col min="4" max="4" width="8.6640625" style="89" customWidth="1"/>
    <col min="5" max="5" width="8.6640625" style="1" customWidth="1"/>
    <col min="6" max="7" width="8.6640625" style="89" customWidth="1"/>
    <col min="8" max="10" width="8.6640625" style="1" customWidth="1"/>
    <col min="11" max="11" width="13.33203125" style="1" customWidth="1"/>
    <col min="12" max="245" width="11.44140625" style="1" customWidth="1"/>
    <col min="246" max="16384" width="9.109375" style="1"/>
  </cols>
  <sheetData>
    <row r="1" spans="1:14" ht="35.1" customHeight="1" thickBot="1" x14ac:dyDescent="0.3">
      <c r="A1" s="948" t="s">
        <v>963</v>
      </c>
      <c r="B1" s="949"/>
      <c r="C1" s="949"/>
      <c r="D1" s="949"/>
      <c r="E1" s="949"/>
      <c r="F1" s="949"/>
      <c r="G1" s="949"/>
      <c r="H1" s="973"/>
      <c r="I1" s="973"/>
      <c r="J1" s="973"/>
      <c r="K1" s="974"/>
    </row>
    <row r="2" spans="1:14" ht="14.25" customHeight="1" x14ac:dyDescent="0.25">
      <c r="A2" s="912" t="s">
        <v>328</v>
      </c>
      <c r="B2" s="914" t="s">
        <v>603</v>
      </c>
      <c r="C2" s="918">
        <v>2007</v>
      </c>
      <c r="D2" s="919"/>
      <c r="E2" s="918">
        <v>2008</v>
      </c>
      <c r="F2" s="919"/>
      <c r="G2" s="918">
        <v>2009</v>
      </c>
      <c r="H2" s="919"/>
      <c r="I2" s="918">
        <v>2011</v>
      </c>
      <c r="J2" s="919"/>
      <c r="K2" s="907" t="s">
        <v>962</v>
      </c>
    </row>
    <row r="3" spans="1:14" ht="30" customHeight="1" thickBot="1" x14ac:dyDescent="0.3">
      <c r="A3" s="979"/>
      <c r="B3" s="980"/>
      <c r="C3" s="2" t="s">
        <v>530</v>
      </c>
      <c r="D3" s="77" t="s">
        <v>531</v>
      </c>
      <c r="E3" s="2" t="s">
        <v>530</v>
      </c>
      <c r="F3" s="77" t="s">
        <v>531</v>
      </c>
      <c r="G3" s="2" t="s">
        <v>530</v>
      </c>
      <c r="H3" s="77" t="s">
        <v>531</v>
      </c>
      <c r="I3" s="2" t="s">
        <v>530</v>
      </c>
      <c r="J3" s="77" t="s">
        <v>531</v>
      </c>
      <c r="K3" s="908"/>
    </row>
    <row r="4" spans="1:14" ht="17.25" customHeight="1" x14ac:dyDescent="0.25">
      <c r="A4" s="199">
        <v>11</v>
      </c>
      <c r="B4" s="200" t="s">
        <v>866</v>
      </c>
      <c r="C4" s="351">
        <v>0</v>
      </c>
      <c r="D4" s="78">
        <f t="shared" ref="D4:D35" si="0">ROUND(C4/$C$112,4)</f>
        <v>0</v>
      </c>
      <c r="E4" s="351">
        <v>0</v>
      </c>
      <c r="F4" s="78">
        <f t="shared" ref="F4:F35" si="1">ROUND(E4/$E$112,4)</f>
        <v>0</v>
      </c>
      <c r="G4" s="351">
        <v>0</v>
      </c>
      <c r="H4" s="78">
        <f t="shared" ref="H4:H35" si="2">ROUND(G4/$G$112,4)</f>
        <v>0</v>
      </c>
      <c r="I4" s="351">
        <v>0</v>
      </c>
      <c r="J4" s="78">
        <f t="shared" ref="J4:J35" si="3">ROUND(I4/$I$112,4)</f>
        <v>0</v>
      </c>
      <c r="K4" s="856">
        <f>J4-H4</f>
        <v>0</v>
      </c>
      <c r="M4" s="704"/>
      <c r="N4" s="704"/>
    </row>
    <row r="5" spans="1:14" ht="27.75" customHeight="1" x14ac:dyDescent="0.25">
      <c r="A5" s="199">
        <v>111</v>
      </c>
      <c r="B5" s="200" t="s">
        <v>292</v>
      </c>
      <c r="C5" s="351">
        <v>9</v>
      </c>
      <c r="D5" s="78">
        <f t="shared" si="0"/>
        <v>1.1000000000000001E-3</v>
      </c>
      <c r="E5" s="351">
        <v>9</v>
      </c>
      <c r="F5" s="78">
        <f t="shared" si="1"/>
        <v>8.9999999999999998E-4</v>
      </c>
      <c r="G5" s="351">
        <v>12</v>
      </c>
      <c r="H5" s="78">
        <f t="shared" si="2"/>
        <v>1.1000000000000001E-3</v>
      </c>
      <c r="I5" s="351">
        <v>19</v>
      </c>
      <c r="J5" s="78">
        <f t="shared" si="3"/>
        <v>1.9E-3</v>
      </c>
      <c r="K5" s="856">
        <f t="shared" ref="K5:K68" si="4">J5-H5</f>
        <v>7.9999999999999993E-4</v>
      </c>
      <c r="M5" s="704"/>
      <c r="N5" s="704"/>
    </row>
    <row r="6" spans="1:14" x14ac:dyDescent="0.25">
      <c r="A6" s="79">
        <v>112</v>
      </c>
      <c r="B6" s="80" t="s">
        <v>293</v>
      </c>
      <c r="C6" s="81">
        <v>68</v>
      </c>
      <c r="D6" s="78">
        <f t="shared" si="0"/>
        <v>8.0000000000000002E-3</v>
      </c>
      <c r="E6" s="81">
        <v>94</v>
      </c>
      <c r="F6" s="78">
        <f t="shared" si="1"/>
        <v>9.2999999999999992E-3</v>
      </c>
      <c r="G6" s="81">
        <v>96</v>
      </c>
      <c r="H6" s="78">
        <f t="shared" si="2"/>
        <v>9.1000000000000004E-3</v>
      </c>
      <c r="I6" s="81">
        <v>113</v>
      </c>
      <c r="J6" s="78">
        <f t="shared" si="3"/>
        <v>1.11E-2</v>
      </c>
      <c r="K6" s="856">
        <f t="shared" si="4"/>
        <v>2E-3</v>
      </c>
      <c r="M6" s="704"/>
      <c r="N6" s="704"/>
    </row>
    <row r="7" spans="1:14" x14ac:dyDescent="0.25">
      <c r="A7" s="79">
        <v>113</v>
      </c>
      <c r="B7" s="80" t="s">
        <v>872</v>
      </c>
      <c r="C7" s="81">
        <v>0</v>
      </c>
      <c r="D7" s="78">
        <f t="shared" si="0"/>
        <v>0</v>
      </c>
      <c r="E7" s="81">
        <v>0</v>
      </c>
      <c r="F7" s="78">
        <f t="shared" si="1"/>
        <v>0</v>
      </c>
      <c r="G7" s="81">
        <v>1</v>
      </c>
      <c r="H7" s="78">
        <f t="shared" si="2"/>
        <v>1E-4</v>
      </c>
      <c r="I7" s="81">
        <v>2</v>
      </c>
      <c r="J7" s="78">
        <f t="shared" si="3"/>
        <v>2.0000000000000001E-4</v>
      </c>
      <c r="K7" s="856">
        <f t="shared" si="4"/>
        <v>1E-4</v>
      </c>
      <c r="M7" s="704"/>
      <c r="N7" s="704"/>
    </row>
    <row r="8" spans="1:14" ht="27.6" x14ac:dyDescent="0.25">
      <c r="A8" s="79">
        <v>114</v>
      </c>
      <c r="B8" s="80" t="s">
        <v>294</v>
      </c>
      <c r="C8" s="81">
        <v>9</v>
      </c>
      <c r="D8" s="78">
        <f t="shared" si="0"/>
        <v>1.1000000000000001E-3</v>
      </c>
      <c r="E8" s="81">
        <v>7</v>
      </c>
      <c r="F8" s="78">
        <f t="shared" si="1"/>
        <v>6.9999999999999999E-4</v>
      </c>
      <c r="G8" s="81">
        <v>8</v>
      </c>
      <c r="H8" s="78">
        <f t="shared" si="2"/>
        <v>8.0000000000000004E-4</v>
      </c>
      <c r="I8" s="81">
        <v>5</v>
      </c>
      <c r="J8" s="78">
        <f t="shared" si="3"/>
        <v>5.0000000000000001E-4</v>
      </c>
      <c r="K8" s="856">
        <f t="shared" si="4"/>
        <v>-3.0000000000000003E-4</v>
      </c>
      <c r="M8" s="704"/>
      <c r="N8" s="704"/>
    </row>
    <row r="9" spans="1:14" x14ac:dyDescent="0.25">
      <c r="A9" s="79">
        <v>121</v>
      </c>
      <c r="B9" s="80" t="s">
        <v>295</v>
      </c>
      <c r="C9" s="81">
        <v>27</v>
      </c>
      <c r="D9" s="78">
        <f t="shared" si="0"/>
        <v>3.2000000000000002E-3</v>
      </c>
      <c r="E9" s="81">
        <v>31</v>
      </c>
      <c r="F9" s="78">
        <f t="shared" si="1"/>
        <v>3.0999999999999999E-3</v>
      </c>
      <c r="G9" s="81">
        <v>20</v>
      </c>
      <c r="H9" s="78">
        <f t="shared" si="2"/>
        <v>1.9E-3</v>
      </c>
      <c r="I9" s="81">
        <v>26</v>
      </c>
      <c r="J9" s="78">
        <f t="shared" si="3"/>
        <v>2.5999999999999999E-3</v>
      </c>
      <c r="K9" s="856">
        <f t="shared" si="4"/>
        <v>6.9999999999999988E-4</v>
      </c>
      <c r="M9" s="704"/>
      <c r="N9" s="704"/>
    </row>
    <row r="10" spans="1:14" x14ac:dyDescent="0.25">
      <c r="A10" s="79">
        <v>122</v>
      </c>
      <c r="B10" s="80" t="s">
        <v>296</v>
      </c>
      <c r="C10" s="81">
        <v>33</v>
      </c>
      <c r="D10" s="78">
        <f t="shared" si="0"/>
        <v>3.8999999999999998E-3</v>
      </c>
      <c r="E10" s="81">
        <v>46</v>
      </c>
      <c r="F10" s="78">
        <f t="shared" si="1"/>
        <v>4.5999999999999999E-3</v>
      </c>
      <c r="G10" s="81">
        <v>28</v>
      </c>
      <c r="H10" s="78">
        <f t="shared" si="2"/>
        <v>2.5999999999999999E-3</v>
      </c>
      <c r="I10" s="81">
        <v>24</v>
      </c>
      <c r="J10" s="78">
        <f t="shared" si="3"/>
        <v>2.3999999999999998E-3</v>
      </c>
      <c r="K10" s="856">
        <f t="shared" si="4"/>
        <v>-2.0000000000000009E-4</v>
      </c>
      <c r="M10" s="704"/>
      <c r="N10" s="704"/>
    </row>
    <row r="11" spans="1:14" x14ac:dyDescent="0.25">
      <c r="A11" s="79">
        <v>123</v>
      </c>
      <c r="B11" s="80" t="s">
        <v>297</v>
      </c>
      <c r="C11" s="81">
        <v>34</v>
      </c>
      <c r="D11" s="78">
        <f t="shared" si="0"/>
        <v>4.0000000000000001E-3</v>
      </c>
      <c r="E11" s="81">
        <v>32</v>
      </c>
      <c r="F11" s="78">
        <f t="shared" si="1"/>
        <v>3.2000000000000002E-3</v>
      </c>
      <c r="G11" s="81">
        <v>51</v>
      </c>
      <c r="H11" s="78">
        <f t="shared" si="2"/>
        <v>4.7999999999999996E-3</v>
      </c>
      <c r="I11" s="81">
        <v>37</v>
      </c>
      <c r="J11" s="78">
        <f t="shared" si="3"/>
        <v>3.5999999999999999E-3</v>
      </c>
      <c r="K11" s="856">
        <f t="shared" si="4"/>
        <v>-1.1999999999999997E-3</v>
      </c>
      <c r="M11" s="704"/>
      <c r="N11" s="704"/>
    </row>
    <row r="12" spans="1:14" x14ac:dyDescent="0.25">
      <c r="A12" s="79">
        <v>131</v>
      </c>
      <c r="B12" s="80" t="s">
        <v>298</v>
      </c>
      <c r="C12" s="81">
        <v>51</v>
      </c>
      <c r="D12" s="78">
        <f t="shared" si="0"/>
        <v>6.0000000000000001E-3</v>
      </c>
      <c r="E12" s="81">
        <v>57</v>
      </c>
      <c r="F12" s="78">
        <f t="shared" si="1"/>
        <v>5.7000000000000002E-3</v>
      </c>
      <c r="G12" s="81">
        <v>134</v>
      </c>
      <c r="H12" s="78">
        <f t="shared" si="2"/>
        <v>1.2699999999999999E-2</v>
      </c>
      <c r="I12" s="81">
        <v>56</v>
      </c>
      <c r="J12" s="78">
        <f t="shared" si="3"/>
        <v>5.4999999999999997E-3</v>
      </c>
      <c r="K12" s="856">
        <f t="shared" si="4"/>
        <v>-7.1999999999999998E-3</v>
      </c>
      <c r="M12" s="704"/>
      <c r="N12" s="704"/>
    </row>
    <row r="13" spans="1:14" x14ac:dyDescent="0.25">
      <c r="A13" s="79">
        <v>211</v>
      </c>
      <c r="B13" s="80" t="s">
        <v>299</v>
      </c>
      <c r="C13" s="81">
        <v>15</v>
      </c>
      <c r="D13" s="78">
        <f t="shared" si="0"/>
        <v>1.8E-3</v>
      </c>
      <c r="E13" s="81">
        <v>19</v>
      </c>
      <c r="F13" s="78">
        <f t="shared" si="1"/>
        <v>1.9E-3</v>
      </c>
      <c r="G13" s="81">
        <v>29</v>
      </c>
      <c r="H13" s="78">
        <f t="shared" si="2"/>
        <v>2.7000000000000001E-3</v>
      </c>
      <c r="I13" s="81">
        <v>32</v>
      </c>
      <c r="J13" s="78">
        <f t="shared" si="3"/>
        <v>3.0999999999999999E-3</v>
      </c>
      <c r="K13" s="856">
        <f t="shared" si="4"/>
        <v>3.9999999999999975E-4</v>
      </c>
      <c r="M13" s="704"/>
      <c r="N13" s="704"/>
    </row>
    <row r="14" spans="1:14" x14ac:dyDescent="0.25">
      <c r="A14" s="79">
        <v>212</v>
      </c>
      <c r="B14" s="80" t="s">
        <v>300</v>
      </c>
      <c r="C14" s="81">
        <v>2</v>
      </c>
      <c r="D14" s="78">
        <f t="shared" si="0"/>
        <v>2.0000000000000001E-4</v>
      </c>
      <c r="E14" s="81">
        <v>3</v>
      </c>
      <c r="F14" s="78">
        <f t="shared" si="1"/>
        <v>2.9999999999999997E-4</v>
      </c>
      <c r="G14" s="81">
        <v>1</v>
      </c>
      <c r="H14" s="78">
        <f t="shared" si="2"/>
        <v>1E-4</v>
      </c>
      <c r="I14" s="81">
        <v>1</v>
      </c>
      <c r="J14" s="78">
        <f t="shared" si="3"/>
        <v>1E-4</v>
      </c>
      <c r="K14" s="856">
        <f t="shared" si="4"/>
        <v>0</v>
      </c>
      <c r="M14" s="704"/>
      <c r="N14" s="704"/>
    </row>
    <row r="15" spans="1:14" x14ac:dyDescent="0.25">
      <c r="A15" s="79">
        <v>213</v>
      </c>
      <c r="B15" s="80" t="s">
        <v>301</v>
      </c>
      <c r="C15" s="81">
        <v>39</v>
      </c>
      <c r="D15" s="78">
        <f t="shared" si="0"/>
        <v>4.5999999999999999E-3</v>
      </c>
      <c r="E15" s="81">
        <v>38</v>
      </c>
      <c r="F15" s="78">
        <f t="shared" si="1"/>
        <v>3.8E-3</v>
      </c>
      <c r="G15" s="81">
        <v>44</v>
      </c>
      <c r="H15" s="78">
        <f t="shared" si="2"/>
        <v>4.1999999999999997E-3</v>
      </c>
      <c r="I15" s="81">
        <v>50</v>
      </c>
      <c r="J15" s="78">
        <f t="shared" si="3"/>
        <v>4.8999999999999998E-3</v>
      </c>
      <c r="K15" s="856">
        <f t="shared" si="4"/>
        <v>7.000000000000001E-4</v>
      </c>
      <c r="M15" s="704"/>
      <c r="N15" s="704"/>
    </row>
    <row r="16" spans="1:14" x14ac:dyDescent="0.25">
      <c r="A16" s="79">
        <v>214</v>
      </c>
      <c r="B16" s="80" t="s">
        <v>302</v>
      </c>
      <c r="C16" s="81">
        <v>35</v>
      </c>
      <c r="D16" s="78">
        <f t="shared" si="0"/>
        <v>4.1000000000000003E-3</v>
      </c>
      <c r="E16" s="81">
        <v>41</v>
      </c>
      <c r="F16" s="78">
        <f t="shared" si="1"/>
        <v>4.1000000000000003E-3</v>
      </c>
      <c r="G16" s="81">
        <v>56</v>
      </c>
      <c r="H16" s="78">
        <f t="shared" si="2"/>
        <v>5.3E-3</v>
      </c>
      <c r="I16" s="81">
        <v>62</v>
      </c>
      <c r="J16" s="78">
        <f t="shared" si="3"/>
        <v>6.1000000000000004E-3</v>
      </c>
      <c r="K16" s="856">
        <f t="shared" si="4"/>
        <v>8.0000000000000036E-4</v>
      </c>
      <c r="M16" s="704"/>
      <c r="N16" s="704"/>
    </row>
    <row r="17" spans="1:14" x14ac:dyDescent="0.25">
      <c r="A17" s="79">
        <v>221</v>
      </c>
      <c r="B17" s="80" t="s">
        <v>303</v>
      </c>
      <c r="C17" s="81">
        <v>6</v>
      </c>
      <c r="D17" s="78">
        <f t="shared" si="0"/>
        <v>6.9999999999999999E-4</v>
      </c>
      <c r="E17" s="81">
        <v>6</v>
      </c>
      <c r="F17" s="78">
        <f t="shared" si="1"/>
        <v>5.9999999999999995E-4</v>
      </c>
      <c r="G17" s="81">
        <v>11</v>
      </c>
      <c r="H17" s="78">
        <f t="shared" si="2"/>
        <v>1E-3</v>
      </c>
      <c r="I17" s="81">
        <v>8</v>
      </c>
      <c r="J17" s="78">
        <f t="shared" si="3"/>
        <v>8.0000000000000004E-4</v>
      </c>
      <c r="K17" s="856">
        <f t="shared" si="4"/>
        <v>-1.9999999999999998E-4</v>
      </c>
      <c r="M17" s="704"/>
      <c r="N17" s="704"/>
    </row>
    <row r="18" spans="1:14" ht="27.6" x14ac:dyDescent="0.25">
      <c r="A18" s="79">
        <v>222</v>
      </c>
      <c r="B18" s="80" t="s">
        <v>304</v>
      </c>
      <c r="C18" s="81">
        <v>20</v>
      </c>
      <c r="D18" s="78">
        <f t="shared" si="0"/>
        <v>2.3999999999999998E-3</v>
      </c>
      <c r="E18" s="81">
        <v>26</v>
      </c>
      <c r="F18" s="78">
        <f t="shared" si="1"/>
        <v>2.5999999999999999E-3</v>
      </c>
      <c r="G18" s="81">
        <v>37</v>
      </c>
      <c r="H18" s="78">
        <f t="shared" si="2"/>
        <v>3.5000000000000001E-3</v>
      </c>
      <c r="I18" s="81">
        <v>43</v>
      </c>
      <c r="J18" s="78">
        <f t="shared" si="3"/>
        <v>4.1999999999999997E-3</v>
      </c>
      <c r="K18" s="856">
        <f t="shared" si="4"/>
        <v>6.9999999999999967E-4</v>
      </c>
      <c r="M18" s="704"/>
      <c r="N18" s="704"/>
    </row>
    <row r="19" spans="1:14" x14ac:dyDescent="0.25">
      <c r="A19" s="79">
        <v>223</v>
      </c>
      <c r="B19" s="80" t="s">
        <v>305</v>
      </c>
      <c r="C19" s="81">
        <v>59</v>
      </c>
      <c r="D19" s="78">
        <f t="shared" si="0"/>
        <v>6.8999999999999999E-3</v>
      </c>
      <c r="E19" s="81">
        <v>77</v>
      </c>
      <c r="F19" s="78">
        <f t="shared" si="1"/>
        <v>7.6E-3</v>
      </c>
      <c r="G19" s="81">
        <v>94</v>
      </c>
      <c r="H19" s="78">
        <f t="shared" si="2"/>
        <v>8.8999999999999999E-3</v>
      </c>
      <c r="I19" s="81">
        <v>112</v>
      </c>
      <c r="J19" s="78">
        <f t="shared" si="3"/>
        <v>1.0999999999999999E-2</v>
      </c>
      <c r="K19" s="856">
        <f t="shared" si="4"/>
        <v>2.0999999999999994E-3</v>
      </c>
      <c r="M19" s="704"/>
      <c r="N19" s="704"/>
    </row>
    <row r="20" spans="1:14" ht="27.6" x14ac:dyDescent="0.25">
      <c r="A20" s="79">
        <v>231</v>
      </c>
      <c r="B20" s="80" t="s">
        <v>306</v>
      </c>
      <c r="C20" s="81">
        <v>76</v>
      </c>
      <c r="D20" s="78">
        <f t="shared" si="0"/>
        <v>8.8999999999999999E-3</v>
      </c>
      <c r="E20" s="81">
        <v>125</v>
      </c>
      <c r="F20" s="78">
        <f t="shared" si="1"/>
        <v>1.24E-2</v>
      </c>
      <c r="G20" s="81">
        <v>123</v>
      </c>
      <c r="H20" s="78">
        <f t="shared" si="2"/>
        <v>1.1599999999999999E-2</v>
      </c>
      <c r="I20" s="81">
        <v>119</v>
      </c>
      <c r="J20" s="78">
        <f t="shared" si="3"/>
        <v>1.17E-2</v>
      </c>
      <c r="K20" s="856">
        <f t="shared" si="4"/>
        <v>1.0000000000000113E-4</v>
      </c>
      <c r="M20" s="704"/>
      <c r="N20" s="704"/>
    </row>
    <row r="21" spans="1:14" x14ac:dyDescent="0.25">
      <c r="A21" s="79">
        <v>232</v>
      </c>
      <c r="B21" s="80" t="s">
        <v>307</v>
      </c>
      <c r="C21" s="81">
        <v>769</v>
      </c>
      <c r="D21" s="78">
        <f t="shared" si="0"/>
        <v>9.0499999999999997E-2</v>
      </c>
      <c r="E21" s="81">
        <v>962</v>
      </c>
      <c r="F21" s="78">
        <f t="shared" si="1"/>
        <v>9.5399999999999999E-2</v>
      </c>
      <c r="G21" s="81">
        <v>970</v>
      </c>
      <c r="H21" s="78">
        <f t="shared" si="2"/>
        <v>9.1600000000000001E-2</v>
      </c>
      <c r="I21" s="81">
        <v>906</v>
      </c>
      <c r="J21" s="78">
        <f t="shared" si="3"/>
        <v>8.8900000000000007E-2</v>
      </c>
      <c r="K21" s="856">
        <f t="shared" si="4"/>
        <v>-2.6999999999999941E-3</v>
      </c>
      <c r="M21" s="704"/>
      <c r="N21" s="704"/>
    </row>
    <row r="22" spans="1:14" x14ac:dyDescent="0.25">
      <c r="A22" s="79">
        <v>233</v>
      </c>
      <c r="B22" s="80" t="s">
        <v>308</v>
      </c>
      <c r="C22" s="81">
        <v>406</v>
      </c>
      <c r="D22" s="78">
        <f t="shared" si="0"/>
        <v>4.7800000000000002E-2</v>
      </c>
      <c r="E22" s="81">
        <v>550</v>
      </c>
      <c r="F22" s="78">
        <f t="shared" si="1"/>
        <v>5.4600000000000003E-2</v>
      </c>
      <c r="G22" s="81">
        <v>493</v>
      </c>
      <c r="H22" s="78">
        <f t="shared" si="2"/>
        <v>4.6600000000000003E-2</v>
      </c>
      <c r="I22" s="81">
        <v>625</v>
      </c>
      <c r="J22" s="78">
        <f t="shared" si="3"/>
        <v>6.13E-2</v>
      </c>
      <c r="K22" s="856">
        <f t="shared" si="4"/>
        <v>1.4699999999999998E-2</v>
      </c>
      <c r="M22" s="704"/>
      <c r="N22" s="704"/>
    </row>
    <row r="23" spans="1:14" x14ac:dyDescent="0.25">
      <c r="A23" s="79">
        <v>234</v>
      </c>
      <c r="B23" s="80" t="s">
        <v>309</v>
      </c>
      <c r="C23" s="81">
        <v>23</v>
      </c>
      <c r="D23" s="78">
        <f t="shared" si="0"/>
        <v>2.7000000000000001E-3</v>
      </c>
      <c r="E23" s="81">
        <v>40</v>
      </c>
      <c r="F23" s="78">
        <f t="shared" si="1"/>
        <v>4.0000000000000001E-3</v>
      </c>
      <c r="G23" s="81">
        <v>52</v>
      </c>
      <c r="H23" s="78">
        <f t="shared" si="2"/>
        <v>4.8999999999999998E-3</v>
      </c>
      <c r="I23" s="81">
        <v>70</v>
      </c>
      <c r="J23" s="78">
        <f t="shared" si="3"/>
        <v>6.8999999999999999E-3</v>
      </c>
      <c r="K23" s="856">
        <f t="shared" si="4"/>
        <v>2E-3</v>
      </c>
      <c r="M23" s="704"/>
      <c r="N23" s="704"/>
    </row>
    <row r="24" spans="1:14" x14ac:dyDescent="0.25">
      <c r="A24" s="79">
        <v>235</v>
      </c>
      <c r="B24" s="80" t="s">
        <v>310</v>
      </c>
      <c r="C24" s="81">
        <v>94</v>
      </c>
      <c r="D24" s="78">
        <f t="shared" si="0"/>
        <v>1.11E-2</v>
      </c>
      <c r="E24" s="81">
        <v>104</v>
      </c>
      <c r="F24" s="78">
        <f t="shared" si="1"/>
        <v>1.03E-2</v>
      </c>
      <c r="G24" s="81">
        <v>92</v>
      </c>
      <c r="H24" s="78">
        <f t="shared" si="2"/>
        <v>8.6999999999999994E-3</v>
      </c>
      <c r="I24" s="81">
        <v>201</v>
      </c>
      <c r="J24" s="78">
        <f t="shared" si="3"/>
        <v>1.9699999999999999E-2</v>
      </c>
      <c r="K24" s="856">
        <f t="shared" si="4"/>
        <v>1.0999999999999999E-2</v>
      </c>
      <c r="M24" s="704"/>
      <c r="N24" s="704"/>
    </row>
    <row r="25" spans="1:14" ht="27.6" x14ac:dyDescent="0.25">
      <c r="A25" s="79">
        <v>241</v>
      </c>
      <c r="B25" s="80" t="s">
        <v>311</v>
      </c>
      <c r="C25" s="81">
        <v>44</v>
      </c>
      <c r="D25" s="78">
        <f t="shared" si="0"/>
        <v>5.1999999999999998E-3</v>
      </c>
      <c r="E25" s="81">
        <v>55</v>
      </c>
      <c r="F25" s="78">
        <f t="shared" si="1"/>
        <v>5.4999999999999997E-3</v>
      </c>
      <c r="G25" s="81">
        <v>70</v>
      </c>
      <c r="H25" s="78">
        <f t="shared" si="2"/>
        <v>6.6E-3</v>
      </c>
      <c r="I25" s="81">
        <v>110</v>
      </c>
      <c r="J25" s="78">
        <f t="shared" si="3"/>
        <v>1.0800000000000001E-2</v>
      </c>
      <c r="K25" s="856">
        <f t="shared" si="4"/>
        <v>4.2000000000000006E-3</v>
      </c>
      <c r="M25" s="704"/>
      <c r="N25" s="704"/>
    </row>
    <row r="26" spans="1:14" x14ac:dyDescent="0.25">
      <c r="A26" s="79">
        <v>242</v>
      </c>
      <c r="B26" s="80" t="s">
        <v>312</v>
      </c>
      <c r="C26" s="81">
        <v>52</v>
      </c>
      <c r="D26" s="78">
        <f t="shared" si="0"/>
        <v>6.1000000000000004E-3</v>
      </c>
      <c r="E26" s="81">
        <v>37</v>
      </c>
      <c r="F26" s="78">
        <f t="shared" si="1"/>
        <v>3.7000000000000002E-3</v>
      </c>
      <c r="G26" s="81">
        <v>35</v>
      </c>
      <c r="H26" s="78">
        <f t="shared" si="2"/>
        <v>3.3E-3</v>
      </c>
      <c r="I26" s="81">
        <v>42</v>
      </c>
      <c r="J26" s="78">
        <f t="shared" si="3"/>
        <v>4.1000000000000003E-3</v>
      </c>
      <c r="K26" s="856">
        <f t="shared" si="4"/>
        <v>8.0000000000000036E-4</v>
      </c>
      <c r="M26" s="704"/>
      <c r="N26" s="704"/>
    </row>
    <row r="27" spans="1:14" x14ac:dyDescent="0.25">
      <c r="A27" s="79">
        <v>243</v>
      </c>
      <c r="B27" s="80" t="s">
        <v>313</v>
      </c>
      <c r="C27" s="81">
        <v>17</v>
      </c>
      <c r="D27" s="78">
        <f t="shared" si="0"/>
        <v>2E-3</v>
      </c>
      <c r="E27" s="81">
        <v>19</v>
      </c>
      <c r="F27" s="78">
        <f t="shared" si="1"/>
        <v>1.9E-3</v>
      </c>
      <c r="G27" s="81">
        <v>28</v>
      </c>
      <c r="H27" s="78">
        <f t="shared" si="2"/>
        <v>2.5999999999999999E-3</v>
      </c>
      <c r="I27" s="81">
        <v>16</v>
      </c>
      <c r="J27" s="78">
        <f t="shared" si="3"/>
        <v>1.6000000000000001E-3</v>
      </c>
      <c r="K27" s="856">
        <f t="shared" si="4"/>
        <v>-9.999999999999998E-4</v>
      </c>
      <c r="M27" s="704"/>
      <c r="N27" s="704"/>
    </row>
    <row r="28" spans="1:14" ht="27.75" customHeight="1" x14ac:dyDescent="0.25">
      <c r="A28" s="79">
        <v>244</v>
      </c>
      <c r="B28" s="80" t="s">
        <v>314</v>
      </c>
      <c r="C28" s="81">
        <v>21</v>
      </c>
      <c r="D28" s="78">
        <f t="shared" si="0"/>
        <v>2.5000000000000001E-3</v>
      </c>
      <c r="E28" s="81">
        <v>37</v>
      </c>
      <c r="F28" s="78">
        <f t="shared" si="1"/>
        <v>3.7000000000000002E-3</v>
      </c>
      <c r="G28" s="81">
        <v>30</v>
      </c>
      <c r="H28" s="78">
        <f t="shared" si="2"/>
        <v>2.8E-3</v>
      </c>
      <c r="I28" s="81">
        <v>44</v>
      </c>
      <c r="J28" s="78">
        <f t="shared" si="3"/>
        <v>4.3E-3</v>
      </c>
      <c r="K28" s="856">
        <f t="shared" si="4"/>
        <v>1.5E-3</v>
      </c>
      <c r="M28" s="704"/>
      <c r="N28" s="704"/>
    </row>
    <row r="29" spans="1:14" x14ac:dyDescent="0.25">
      <c r="A29" s="79">
        <v>245</v>
      </c>
      <c r="B29" s="80" t="s">
        <v>315</v>
      </c>
      <c r="C29" s="81">
        <v>3</v>
      </c>
      <c r="D29" s="78">
        <f t="shared" si="0"/>
        <v>4.0000000000000002E-4</v>
      </c>
      <c r="E29" s="81">
        <v>4</v>
      </c>
      <c r="F29" s="78">
        <f t="shared" si="1"/>
        <v>4.0000000000000002E-4</v>
      </c>
      <c r="G29" s="81">
        <v>11</v>
      </c>
      <c r="H29" s="78">
        <f t="shared" si="2"/>
        <v>1E-3</v>
      </c>
      <c r="I29" s="81">
        <v>4</v>
      </c>
      <c r="J29" s="78">
        <f t="shared" si="3"/>
        <v>4.0000000000000002E-4</v>
      </c>
      <c r="K29" s="856">
        <f t="shared" si="4"/>
        <v>-6.0000000000000006E-4</v>
      </c>
      <c r="M29" s="704"/>
      <c r="N29" s="704"/>
    </row>
    <row r="30" spans="1:14" x14ac:dyDescent="0.25">
      <c r="A30" s="79">
        <v>246</v>
      </c>
      <c r="B30" s="80" t="s">
        <v>316</v>
      </c>
      <c r="C30" s="81">
        <v>4</v>
      </c>
      <c r="D30" s="78">
        <f t="shared" si="0"/>
        <v>5.0000000000000001E-4</v>
      </c>
      <c r="E30" s="81">
        <v>3</v>
      </c>
      <c r="F30" s="78">
        <f t="shared" si="1"/>
        <v>2.9999999999999997E-4</v>
      </c>
      <c r="G30" s="81">
        <v>4</v>
      </c>
      <c r="H30" s="78">
        <f t="shared" si="2"/>
        <v>4.0000000000000002E-4</v>
      </c>
      <c r="I30" s="81">
        <v>2</v>
      </c>
      <c r="J30" s="78">
        <f t="shared" si="3"/>
        <v>2.0000000000000001E-4</v>
      </c>
      <c r="K30" s="856">
        <f t="shared" si="4"/>
        <v>-2.0000000000000001E-4</v>
      </c>
      <c r="M30" s="704"/>
      <c r="N30" s="704"/>
    </row>
    <row r="31" spans="1:14" ht="27.75" customHeight="1" x14ac:dyDescent="0.25">
      <c r="A31" s="79">
        <v>311</v>
      </c>
      <c r="B31" s="80" t="s">
        <v>317</v>
      </c>
      <c r="C31" s="81">
        <v>33</v>
      </c>
      <c r="D31" s="78">
        <f t="shared" si="0"/>
        <v>3.8999999999999998E-3</v>
      </c>
      <c r="E31" s="81">
        <v>77</v>
      </c>
      <c r="F31" s="78">
        <f t="shared" si="1"/>
        <v>7.6E-3</v>
      </c>
      <c r="G31" s="81">
        <v>40</v>
      </c>
      <c r="H31" s="78">
        <f t="shared" si="2"/>
        <v>3.8E-3</v>
      </c>
      <c r="I31" s="81">
        <v>94</v>
      </c>
      <c r="J31" s="78">
        <f t="shared" si="3"/>
        <v>9.1999999999999998E-3</v>
      </c>
      <c r="K31" s="856">
        <f t="shared" si="4"/>
        <v>5.4000000000000003E-3</v>
      </c>
      <c r="M31" s="704"/>
      <c r="N31" s="704"/>
    </row>
    <row r="32" spans="1:14" x14ac:dyDescent="0.25">
      <c r="A32" s="79">
        <v>312</v>
      </c>
      <c r="B32" s="80" t="s">
        <v>318</v>
      </c>
      <c r="C32" s="81">
        <v>8</v>
      </c>
      <c r="D32" s="78">
        <f t="shared" si="0"/>
        <v>8.9999999999999998E-4</v>
      </c>
      <c r="E32" s="81">
        <v>14</v>
      </c>
      <c r="F32" s="78">
        <f t="shared" si="1"/>
        <v>1.4E-3</v>
      </c>
      <c r="G32" s="81">
        <v>30</v>
      </c>
      <c r="H32" s="78">
        <f t="shared" si="2"/>
        <v>2.8E-3</v>
      </c>
      <c r="I32" s="81">
        <v>12</v>
      </c>
      <c r="J32" s="78">
        <f t="shared" si="3"/>
        <v>1.1999999999999999E-3</v>
      </c>
      <c r="K32" s="856">
        <f t="shared" si="4"/>
        <v>-1.6000000000000001E-3</v>
      </c>
      <c r="M32" s="704"/>
      <c r="N32" s="704"/>
    </row>
    <row r="33" spans="1:14" x14ac:dyDescent="0.25">
      <c r="A33" s="79">
        <v>313</v>
      </c>
      <c r="B33" s="80" t="s">
        <v>319</v>
      </c>
      <c r="C33" s="81">
        <v>20</v>
      </c>
      <c r="D33" s="78">
        <f t="shared" si="0"/>
        <v>2.3999999999999998E-3</v>
      </c>
      <c r="E33" s="81">
        <v>48</v>
      </c>
      <c r="F33" s="78">
        <f t="shared" si="1"/>
        <v>4.7999999999999996E-3</v>
      </c>
      <c r="G33" s="81">
        <v>44</v>
      </c>
      <c r="H33" s="78">
        <f t="shared" si="2"/>
        <v>4.1999999999999997E-3</v>
      </c>
      <c r="I33" s="81">
        <v>40</v>
      </c>
      <c r="J33" s="78">
        <f t="shared" si="3"/>
        <v>3.8999999999999998E-3</v>
      </c>
      <c r="K33" s="856">
        <f t="shared" si="4"/>
        <v>-2.9999999999999992E-4</v>
      </c>
      <c r="M33" s="704"/>
      <c r="N33" s="704"/>
    </row>
    <row r="34" spans="1:14" x14ac:dyDescent="0.25">
      <c r="A34" s="79">
        <v>314</v>
      </c>
      <c r="B34" s="80" t="s">
        <v>320</v>
      </c>
      <c r="C34" s="81">
        <v>6</v>
      </c>
      <c r="D34" s="78">
        <f t="shared" si="0"/>
        <v>6.9999999999999999E-4</v>
      </c>
      <c r="E34" s="81">
        <v>6</v>
      </c>
      <c r="F34" s="78">
        <f t="shared" si="1"/>
        <v>5.9999999999999995E-4</v>
      </c>
      <c r="G34" s="81">
        <v>8</v>
      </c>
      <c r="H34" s="78">
        <f t="shared" si="2"/>
        <v>8.0000000000000004E-4</v>
      </c>
      <c r="I34" s="81">
        <v>9</v>
      </c>
      <c r="J34" s="78">
        <f t="shared" si="3"/>
        <v>8.9999999999999998E-4</v>
      </c>
      <c r="K34" s="856">
        <f t="shared" si="4"/>
        <v>9.9999999999999937E-5</v>
      </c>
      <c r="M34" s="704"/>
      <c r="N34" s="704"/>
    </row>
    <row r="35" spans="1:14" ht="27.6" x14ac:dyDescent="0.25">
      <c r="A35" s="79">
        <v>315</v>
      </c>
      <c r="B35" s="80" t="s">
        <v>321</v>
      </c>
      <c r="C35" s="81">
        <v>11</v>
      </c>
      <c r="D35" s="78">
        <f t="shared" si="0"/>
        <v>1.2999999999999999E-3</v>
      </c>
      <c r="E35" s="81">
        <v>20</v>
      </c>
      <c r="F35" s="78">
        <f t="shared" si="1"/>
        <v>2E-3</v>
      </c>
      <c r="G35" s="81">
        <v>64</v>
      </c>
      <c r="H35" s="78">
        <f t="shared" si="2"/>
        <v>6.0000000000000001E-3</v>
      </c>
      <c r="I35" s="81">
        <v>34</v>
      </c>
      <c r="J35" s="78">
        <f t="shared" si="3"/>
        <v>3.3E-3</v>
      </c>
      <c r="K35" s="856">
        <f t="shared" si="4"/>
        <v>-2.7000000000000001E-3</v>
      </c>
      <c r="M35" s="704"/>
      <c r="N35" s="704"/>
    </row>
    <row r="36" spans="1:14" ht="27.6" x14ac:dyDescent="0.25">
      <c r="A36" s="79">
        <v>321</v>
      </c>
      <c r="B36" s="80" t="s">
        <v>322</v>
      </c>
      <c r="C36" s="81">
        <v>17</v>
      </c>
      <c r="D36" s="78">
        <f t="shared" ref="D36:D67" si="5">ROUND(C36/$C$112,4)</f>
        <v>2E-3</v>
      </c>
      <c r="E36" s="81">
        <v>28</v>
      </c>
      <c r="F36" s="78">
        <f t="shared" ref="F36:F67" si="6">ROUND(E36/$E$112,4)</f>
        <v>2.8E-3</v>
      </c>
      <c r="G36" s="81">
        <v>33</v>
      </c>
      <c r="H36" s="78">
        <f t="shared" ref="H36:H67" si="7">ROUND(G36/$G$112,4)</f>
        <v>3.0999999999999999E-3</v>
      </c>
      <c r="I36" s="81">
        <v>22</v>
      </c>
      <c r="J36" s="78">
        <f t="shared" ref="J36:J67" si="8">ROUND(I36/$I$112,4)</f>
        <v>2.2000000000000001E-3</v>
      </c>
      <c r="K36" s="856">
        <f t="shared" si="4"/>
        <v>-8.9999999999999976E-4</v>
      </c>
      <c r="M36" s="704"/>
      <c r="N36" s="704"/>
    </row>
    <row r="37" spans="1:14" ht="27.6" x14ac:dyDescent="0.25">
      <c r="A37" s="79">
        <v>322</v>
      </c>
      <c r="B37" s="80" t="s">
        <v>323</v>
      </c>
      <c r="C37" s="81">
        <v>61</v>
      </c>
      <c r="D37" s="78">
        <f t="shared" si="5"/>
        <v>7.1999999999999998E-3</v>
      </c>
      <c r="E37" s="81">
        <v>73</v>
      </c>
      <c r="F37" s="78">
        <f t="shared" si="6"/>
        <v>7.1999999999999998E-3</v>
      </c>
      <c r="G37" s="81">
        <v>73</v>
      </c>
      <c r="H37" s="78">
        <f t="shared" si="7"/>
        <v>6.8999999999999999E-3</v>
      </c>
      <c r="I37" s="81">
        <v>68</v>
      </c>
      <c r="J37" s="78">
        <f t="shared" si="8"/>
        <v>6.7000000000000002E-3</v>
      </c>
      <c r="K37" s="856">
        <f t="shared" si="4"/>
        <v>-1.9999999999999966E-4</v>
      </c>
      <c r="M37" s="704"/>
      <c r="N37" s="704"/>
    </row>
    <row r="38" spans="1:14" ht="27.6" x14ac:dyDescent="0.25">
      <c r="A38" s="79">
        <v>323</v>
      </c>
      <c r="B38" s="80" t="s">
        <v>324</v>
      </c>
      <c r="C38" s="81">
        <v>298</v>
      </c>
      <c r="D38" s="78">
        <f t="shared" si="5"/>
        <v>3.5099999999999999E-2</v>
      </c>
      <c r="E38" s="81">
        <v>329</v>
      </c>
      <c r="F38" s="78">
        <f t="shared" si="6"/>
        <v>3.2599999999999997E-2</v>
      </c>
      <c r="G38" s="81">
        <v>328</v>
      </c>
      <c r="H38" s="78">
        <f t="shared" si="7"/>
        <v>3.1E-2</v>
      </c>
      <c r="I38" s="81">
        <v>273</v>
      </c>
      <c r="J38" s="78">
        <f t="shared" si="8"/>
        <v>2.6800000000000001E-2</v>
      </c>
      <c r="K38" s="856">
        <f t="shared" si="4"/>
        <v>-4.1999999999999989E-3</v>
      </c>
      <c r="M38" s="704"/>
      <c r="N38" s="704"/>
    </row>
    <row r="39" spans="1:14" x14ac:dyDescent="0.25">
      <c r="A39" s="79">
        <v>324</v>
      </c>
      <c r="B39" s="80" t="s">
        <v>325</v>
      </c>
      <c r="C39" s="81">
        <v>2</v>
      </c>
      <c r="D39" s="78">
        <f t="shared" si="5"/>
        <v>2.0000000000000001E-4</v>
      </c>
      <c r="E39" s="81">
        <v>2</v>
      </c>
      <c r="F39" s="78">
        <f t="shared" si="6"/>
        <v>2.0000000000000001E-4</v>
      </c>
      <c r="G39" s="81">
        <v>2</v>
      </c>
      <c r="H39" s="78">
        <f t="shared" si="7"/>
        <v>2.0000000000000001E-4</v>
      </c>
      <c r="I39" s="81">
        <v>2</v>
      </c>
      <c r="J39" s="78">
        <f t="shared" si="8"/>
        <v>2.0000000000000001E-4</v>
      </c>
      <c r="K39" s="856">
        <f t="shared" si="4"/>
        <v>0</v>
      </c>
      <c r="M39" s="704"/>
      <c r="N39" s="704"/>
    </row>
    <row r="40" spans="1:14" x14ac:dyDescent="0.25">
      <c r="A40" s="79">
        <v>331</v>
      </c>
      <c r="B40" s="80" t="s">
        <v>535</v>
      </c>
      <c r="C40" s="81">
        <v>57</v>
      </c>
      <c r="D40" s="78">
        <f t="shared" si="5"/>
        <v>6.7000000000000002E-3</v>
      </c>
      <c r="E40" s="81">
        <v>41</v>
      </c>
      <c r="F40" s="78">
        <f t="shared" si="6"/>
        <v>4.1000000000000003E-3</v>
      </c>
      <c r="G40" s="81">
        <v>30</v>
      </c>
      <c r="H40" s="78">
        <f t="shared" si="7"/>
        <v>2.8E-3</v>
      </c>
      <c r="I40" s="81">
        <v>23</v>
      </c>
      <c r="J40" s="78">
        <f t="shared" si="8"/>
        <v>2.3E-3</v>
      </c>
      <c r="K40" s="856">
        <f t="shared" si="4"/>
        <v>-5.0000000000000001E-4</v>
      </c>
      <c r="M40" s="704"/>
      <c r="N40" s="704"/>
    </row>
    <row r="41" spans="1:14" x14ac:dyDescent="0.25">
      <c r="A41" s="79">
        <v>332</v>
      </c>
      <c r="B41" s="80" t="s">
        <v>536</v>
      </c>
      <c r="C41" s="81">
        <v>9</v>
      </c>
      <c r="D41" s="78">
        <f t="shared" si="5"/>
        <v>1.1000000000000001E-3</v>
      </c>
      <c r="E41" s="81">
        <v>17</v>
      </c>
      <c r="F41" s="78">
        <f t="shared" si="6"/>
        <v>1.6999999999999999E-3</v>
      </c>
      <c r="G41" s="81">
        <v>15</v>
      </c>
      <c r="H41" s="78">
        <f t="shared" si="7"/>
        <v>1.4E-3</v>
      </c>
      <c r="I41" s="81">
        <v>21</v>
      </c>
      <c r="J41" s="78">
        <f t="shared" si="8"/>
        <v>2.0999999999999999E-3</v>
      </c>
      <c r="K41" s="856">
        <f t="shared" si="4"/>
        <v>6.9999999999999988E-4</v>
      </c>
      <c r="M41" s="704"/>
      <c r="N41" s="704"/>
    </row>
    <row r="42" spans="1:14" x14ac:dyDescent="0.25">
      <c r="A42" s="79">
        <v>333</v>
      </c>
      <c r="B42" s="80" t="s">
        <v>537</v>
      </c>
      <c r="C42" s="81">
        <v>10</v>
      </c>
      <c r="D42" s="78">
        <f t="shared" si="5"/>
        <v>1.1999999999999999E-3</v>
      </c>
      <c r="E42" s="81">
        <v>10</v>
      </c>
      <c r="F42" s="78">
        <f t="shared" si="6"/>
        <v>1E-3</v>
      </c>
      <c r="G42" s="81">
        <v>8</v>
      </c>
      <c r="H42" s="78">
        <f t="shared" si="7"/>
        <v>8.0000000000000004E-4</v>
      </c>
      <c r="I42" s="81">
        <v>3</v>
      </c>
      <c r="J42" s="78">
        <f t="shared" si="8"/>
        <v>2.9999999999999997E-4</v>
      </c>
      <c r="K42" s="856">
        <f t="shared" si="4"/>
        <v>-5.0000000000000001E-4</v>
      </c>
      <c r="M42" s="704"/>
      <c r="N42" s="704"/>
    </row>
    <row r="43" spans="1:14" x14ac:dyDescent="0.25">
      <c r="A43" s="79">
        <v>334</v>
      </c>
      <c r="B43" s="80" t="s">
        <v>538</v>
      </c>
      <c r="C43" s="81">
        <v>156</v>
      </c>
      <c r="D43" s="78">
        <f t="shared" si="5"/>
        <v>1.84E-2</v>
      </c>
      <c r="E43" s="81">
        <v>166</v>
      </c>
      <c r="F43" s="78">
        <f t="shared" si="6"/>
        <v>1.6500000000000001E-2</v>
      </c>
      <c r="G43" s="81">
        <v>144</v>
      </c>
      <c r="H43" s="78">
        <f t="shared" si="7"/>
        <v>1.3599999999999999E-2</v>
      </c>
      <c r="I43" s="81">
        <v>97</v>
      </c>
      <c r="J43" s="78">
        <f t="shared" si="8"/>
        <v>9.4999999999999998E-3</v>
      </c>
      <c r="K43" s="856">
        <f t="shared" si="4"/>
        <v>-4.0999999999999995E-3</v>
      </c>
      <c r="M43" s="704"/>
      <c r="N43" s="704"/>
    </row>
    <row r="44" spans="1:14" x14ac:dyDescent="0.25">
      <c r="A44" s="79">
        <v>341</v>
      </c>
      <c r="B44" s="80" t="s">
        <v>539</v>
      </c>
      <c r="C44" s="81">
        <v>3</v>
      </c>
      <c r="D44" s="78">
        <f t="shared" si="5"/>
        <v>4.0000000000000002E-4</v>
      </c>
      <c r="E44" s="81">
        <v>6</v>
      </c>
      <c r="F44" s="78">
        <f t="shared" si="6"/>
        <v>5.9999999999999995E-4</v>
      </c>
      <c r="G44" s="81">
        <v>7</v>
      </c>
      <c r="H44" s="78">
        <f t="shared" si="7"/>
        <v>6.9999999999999999E-4</v>
      </c>
      <c r="I44" s="81">
        <v>3</v>
      </c>
      <c r="J44" s="78">
        <f t="shared" si="8"/>
        <v>2.9999999999999997E-4</v>
      </c>
      <c r="K44" s="856">
        <f t="shared" si="4"/>
        <v>-4.0000000000000002E-4</v>
      </c>
      <c r="M44" s="704"/>
      <c r="N44" s="704"/>
    </row>
    <row r="45" spans="1:14" x14ac:dyDescent="0.25">
      <c r="A45" s="79">
        <v>342</v>
      </c>
      <c r="B45" s="80" t="s">
        <v>540</v>
      </c>
      <c r="C45" s="81">
        <v>0</v>
      </c>
      <c r="D45" s="78">
        <f t="shared" si="5"/>
        <v>0</v>
      </c>
      <c r="E45" s="81">
        <v>2</v>
      </c>
      <c r="F45" s="78">
        <f t="shared" si="6"/>
        <v>2.0000000000000001E-4</v>
      </c>
      <c r="G45" s="81">
        <v>1</v>
      </c>
      <c r="H45" s="78">
        <f t="shared" si="7"/>
        <v>1E-4</v>
      </c>
      <c r="I45" s="81">
        <v>1</v>
      </c>
      <c r="J45" s="78">
        <f t="shared" si="8"/>
        <v>1E-4</v>
      </c>
      <c r="K45" s="856">
        <f t="shared" si="4"/>
        <v>0</v>
      </c>
      <c r="M45" s="704"/>
      <c r="N45" s="704"/>
    </row>
    <row r="46" spans="1:14" ht="15" customHeight="1" x14ac:dyDescent="0.25">
      <c r="A46" s="79">
        <v>343</v>
      </c>
      <c r="B46" s="80" t="s">
        <v>541</v>
      </c>
      <c r="C46" s="81">
        <v>627</v>
      </c>
      <c r="D46" s="78">
        <f t="shared" si="5"/>
        <v>7.3800000000000004E-2</v>
      </c>
      <c r="E46" s="81">
        <v>556</v>
      </c>
      <c r="F46" s="78">
        <f t="shared" si="6"/>
        <v>5.5199999999999999E-2</v>
      </c>
      <c r="G46" s="81">
        <v>705</v>
      </c>
      <c r="H46" s="78">
        <f t="shared" si="7"/>
        <v>6.6600000000000006E-2</v>
      </c>
      <c r="I46" s="81">
        <v>881</v>
      </c>
      <c r="J46" s="78">
        <f t="shared" si="8"/>
        <v>8.6400000000000005E-2</v>
      </c>
      <c r="K46" s="856">
        <f t="shared" si="4"/>
        <v>1.9799999999999998E-2</v>
      </c>
      <c r="M46" s="704"/>
      <c r="N46" s="704"/>
    </row>
    <row r="47" spans="1:14" ht="27.6" x14ac:dyDescent="0.25">
      <c r="A47" s="79">
        <v>344</v>
      </c>
      <c r="B47" s="80" t="s">
        <v>542</v>
      </c>
      <c r="C47" s="81">
        <v>375</v>
      </c>
      <c r="D47" s="78">
        <f t="shared" si="5"/>
        <v>4.41E-2</v>
      </c>
      <c r="E47" s="81">
        <v>472</v>
      </c>
      <c r="F47" s="78">
        <f t="shared" si="6"/>
        <v>4.6800000000000001E-2</v>
      </c>
      <c r="G47" s="81">
        <v>334</v>
      </c>
      <c r="H47" s="78">
        <f t="shared" si="7"/>
        <v>3.1600000000000003E-2</v>
      </c>
      <c r="I47" s="81">
        <v>239</v>
      </c>
      <c r="J47" s="78">
        <f t="shared" si="8"/>
        <v>2.35E-2</v>
      </c>
      <c r="K47" s="856">
        <f t="shared" si="4"/>
        <v>-8.100000000000003E-3</v>
      </c>
      <c r="M47" s="704"/>
      <c r="N47" s="704"/>
    </row>
    <row r="48" spans="1:14" x14ac:dyDescent="0.25">
      <c r="A48" s="79">
        <v>345</v>
      </c>
      <c r="B48" s="80" t="s">
        <v>543</v>
      </c>
      <c r="C48" s="81">
        <v>363</v>
      </c>
      <c r="D48" s="78">
        <f t="shared" si="5"/>
        <v>4.2700000000000002E-2</v>
      </c>
      <c r="E48" s="81">
        <v>373</v>
      </c>
      <c r="F48" s="78">
        <f t="shared" si="6"/>
        <v>3.6999999999999998E-2</v>
      </c>
      <c r="G48" s="81">
        <v>598</v>
      </c>
      <c r="H48" s="78">
        <f t="shared" si="7"/>
        <v>5.6500000000000002E-2</v>
      </c>
      <c r="I48" s="81">
        <v>461</v>
      </c>
      <c r="J48" s="78">
        <f t="shared" si="8"/>
        <v>4.5199999999999997E-2</v>
      </c>
      <c r="K48" s="856">
        <f t="shared" si="4"/>
        <v>-1.1300000000000004E-2</v>
      </c>
      <c r="M48" s="704"/>
      <c r="N48" s="704"/>
    </row>
    <row r="49" spans="1:14" x14ac:dyDescent="0.25">
      <c r="A49" s="79">
        <v>346</v>
      </c>
      <c r="B49" s="80" t="s">
        <v>544</v>
      </c>
      <c r="C49" s="81">
        <v>123</v>
      </c>
      <c r="D49" s="78">
        <f t="shared" si="5"/>
        <v>1.4500000000000001E-2</v>
      </c>
      <c r="E49" s="81">
        <v>122</v>
      </c>
      <c r="F49" s="78">
        <f t="shared" si="6"/>
        <v>1.21E-2</v>
      </c>
      <c r="G49" s="81">
        <v>127</v>
      </c>
      <c r="H49" s="78">
        <f t="shared" si="7"/>
        <v>1.2E-2</v>
      </c>
      <c r="I49" s="81">
        <v>175</v>
      </c>
      <c r="J49" s="78">
        <f t="shared" si="8"/>
        <v>1.72E-2</v>
      </c>
      <c r="K49" s="856">
        <f t="shared" si="4"/>
        <v>5.1999999999999998E-3</v>
      </c>
      <c r="M49" s="704"/>
      <c r="N49" s="704"/>
    </row>
    <row r="50" spans="1:14" ht="27.6" x14ac:dyDescent="0.25">
      <c r="A50" s="79">
        <v>347</v>
      </c>
      <c r="B50" s="80" t="s">
        <v>545</v>
      </c>
      <c r="C50" s="81">
        <v>29</v>
      </c>
      <c r="D50" s="78">
        <f t="shared" si="5"/>
        <v>3.3999999999999998E-3</v>
      </c>
      <c r="E50" s="81">
        <v>42</v>
      </c>
      <c r="F50" s="78">
        <f t="shared" si="6"/>
        <v>4.1999999999999997E-3</v>
      </c>
      <c r="G50" s="81">
        <v>42</v>
      </c>
      <c r="H50" s="78">
        <f t="shared" si="7"/>
        <v>4.0000000000000001E-3</v>
      </c>
      <c r="I50" s="81">
        <v>36</v>
      </c>
      <c r="J50" s="78">
        <f t="shared" si="8"/>
        <v>3.5000000000000001E-3</v>
      </c>
      <c r="K50" s="856">
        <f t="shared" si="4"/>
        <v>-5.0000000000000001E-4</v>
      </c>
      <c r="M50" s="704"/>
      <c r="N50" s="704"/>
    </row>
    <row r="51" spans="1:14" x14ac:dyDescent="0.25">
      <c r="A51" s="79">
        <v>348</v>
      </c>
      <c r="B51" s="80" t="s">
        <v>546</v>
      </c>
      <c r="C51" s="81">
        <v>4</v>
      </c>
      <c r="D51" s="78">
        <f t="shared" si="5"/>
        <v>5.0000000000000001E-4</v>
      </c>
      <c r="E51" s="81">
        <v>0</v>
      </c>
      <c r="F51" s="78">
        <f t="shared" si="6"/>
        <v>0</v>
      </c>
      <c r="G51" s="81">
        <v>0</v>
      </c>
      <c r="H51" s="78">
        <f t="shared" si="7"/>
        <v>0</v>
      </c>
      <c r="I51" s="81">
        <v>1</v>
      </c>
      <c r="J51" s="78">
        <f t="shared" si="8"/>
        <v>1E-4</v>
      </c>
      <c r="K51" s="856">
        <f t="shared" si="4"/>
        <v>1E-4</v>
      </c>
      <c r="M51" s="704"/>
      <c r="N51" s="704"/>
    </row>
    <row r="52" spans="1:14" ht="29.25" customHeight="1" x14ac:dyDescent="0.25">
      <c r="A52" s="79">
        <v>411</v>
      </c>
      <c r="B52" s="80" t="s">
        <v>547</v>
      </c>
      <c r="C52" s="81">
        <v>104</v>
      </c>
      <c r="D52" s="78">
        <f t="shared" si="5"/>
        <v>1.2200000000000001E-2</v>
      </c>
      <c r="E52" s="81">
        <v>143</v>
      </c>
      <c r="F52" s="78">
        <f t="shared" si="6"/>
        <v>1.4200000000000001E-2</v>
      </c>
      <c r="G52" s="81">
        <v>144</v>
      </c>
      <c r="H52" s="78">
        <f t="shared" si="7"/>
        <v>1.3599999999999999E-2</v>
      </c>
      <c r="I52" s="81">
        <v>151</v>
      </c>
      <c r="J52" s="78">
        <f t="shared" si="8"/>
        <v>1.4800000000000001E-2</v>
      </c>
      <c r="K52" s="856">
        <f t="shared" si="4"/>
        <v>1.2000000000000014E-3</v>
      </c>
      <c r="M52" s="704"/>
      <c r="N52" s="704"/>
    </row>
    <row r="53" spans="1:14" x14ac:dyDescent="0.25">
      <c r="A53" s="79">
        <v>412</v>
      </c>
      <c r="B53" s="80" t="s">
        <v>548</v>
      </c>
      <c r="C53" s="81">
        <v>107</v>
      </c>
      <c r="D53" s="78">
        <f t="shared" si="5"/>
        <v>1.26E-2</v>
      </c>
      <c r="E53" s="81">
        <v>130</v>
      </c>
      <c r="F53" s="78">
        <f t="shared" si="6"/>
        <v>1.29E-2</v>
      </c>
      <c r="G53" s="81">
        <v>122</v>
      </c>
      <c r="H53" s="78">
        <f t="shared" si="7"/>
        <v>1.15E-2</v>
      </c>
      <c r="I53" s="81">
        <v>117</v>
      </c>
      <c r="J53" s="78">
        <f t="shared" si="8"/>
        <v>1.15E-2</v>
      </c>
      <c r="K53" s="856">
        <f t="shared" si="4"/>
        <v>0</v>
      </c>
      <c r="M53" s="704"/>
      <c r="N53" s="704"/>
    </row>
    <row r="54" spans="1:14" ht="27.6" x14ac:dyDescent="0.25">
      <c r="A54" s="79">
        <v>413</v>
      </c>
      <c r="B54" s="80" t="s">
        <v>549</v>
      </c>
      <c r="C54" s="81">
        <v>9</v>
      </c>
      <c r="D54" s="78">
        <f t="shared" si="5"/>
        <v>1.1000000000000001E-3</v>
      </c>
      <c r="E54" s="81">
        <v>46</v>
      </c>
      <c r="F54" s="78">
        <f t="shared" si="6"/>
        <v>4.5999999999999999E-3</v>
      </c>
      <c r="G54" s="81">
        <v>12</v>
      </c>
      <c r="H54" s="78">
        <f t="shared" si="7"/>
        <v>1.1000000000000001E-3</v>
      </c>
      <c r="I54" s="81">
        <v>27</v>
      </c>
      <c r="J54" s="78">
        <f t="shared" si="8"/>
        <v>2.5999999999999999E-3</v>
      </c>
      <c r="K54" s="856">
        <f t="shared" si="4"/>
        <v>1.4999999999999998E-3</v>
      </c>
      <c r="M54" s="704"/>
      <c r="N54" s="704"/>
    </row>
    <row r="55" spans="1:14" ht="27.6" x14ac:dyDescent="0.25">
      <c r="A55" s="79">
        <v>414</v>
      </c>
      <c r="B55" s="80" t="s">
        <v>550</v>
      </c>
      <c r="C55" s="81">
        <v>191</v>
      </c>
      <c r="D55" s="78">
        <f t="shared" si="5"/>
        <v>2.2499999999999999E-2</v>
      </c>
      <c r="E55" s="81">
        <v>194</v>
      </c>
      <c r="F55" s="78">
        <f t="shared" si="6"/>
        <v>1.9199999999999998E-2</v>
      </c>
      <c r="G55" s="81">
        <v>169</v>
      </c>
      <c r="H55" s="78">
        <f t="shared" si="7"/>
        <v>1.6E-2</v>
      </c>
      <c r="I55" s="81">
        <v>126</v>
      </c>
      <c r="J55" s="78">
        <f t="shared" si="8"/>
        <v>1.24E-2</v>
      </c>
      <c r="K55" s="856">
        <f t="shared" si="4"/>
        <v>-3.6000000000000008E-3</v>
      </c>
      <c r="M55" s="704"/>
      <c r="N55" s="704"/>
    </row>
    <row r="56" spans="1:14" x14ac:dyDescent="0.25">
      <c r="A56" s="79">
        <v>419</v>
      </c>
      <c r="B56" s="80" t="s">
        <v>551</v>
      </c>
      <c r="C56" s="81">
        <v>1087</v>
      </c>
      <c r="D56" s="78">
        <f t="shared" si="5"/>
        <v>0.12790000000000001</v>
      </c>
      <c r="E56" s="81">
        <v>1152</v>
      </c>
      <c r="F56" s="78">
        <f t="shared" si="6"/>
        <v>0.1143</v>
      </c>
      <c r="G56" s="81">
        <v>1175</v>
      </c>
      <c r="H56" s="78">
        <f t="shared" si="7"/>
        <v>0.111</v>
      </c>
      <c r="I56" s="81">
        <v>1449</v>
      </c>
      <c r="J56" s="78">
        <f t="shared" si="8"/>
        <v>0.14219999999999999</v>
      </c>
      <c r="K56" s="856">
        <f t="shared" si="4"/>
        <v>3.1199999999999992E-2</v>
      </c>
      <c r="M56" s="704"/>
      <c r="N56" s="704"/>
    </row>
    <row r="57" spans="1:14" x14ac:dyDescent="0.25">
      <c r="A57" s="79">
        <v>421</v>
      </c>
      <c r="B57" s="80" t="s">
        <v>552</v>
      </c>
      <c r="C57" s="81">
        <v>7</v>
      </c>
      <c r="D57" s="78">
        <f t="shared" si="5"/>
        <v>8.0000000000000004E-4</v>
      </c>
      <c r="E57" s="81">
        <v>20</v>
      </c>
      <c r="F57" s="78">
        <f t="shared" si="6"/>
        <v>2E-3</v>
      </c>
      <c r="G57" s="81">
        <v>12</v>
      </c>
      <c r="H57" s="78">
        <f t="shared" si="7"/>
        <v>1.1000000000000001E-3</v>
      </c>
      <c r="I57" s="81">
        <v>25</v>
      </c>
      <c r="J57" s="78">
        <f t="shared" si="8"/>
        <v>2.5000000000000001E-3</v>
      </c>
      <c r="K57" s="856">
        <f t="shared" si="4"/>
        <v>1.4E-3</v>
      </c>
      <c r="M57" s="704"/>
      <c r="N57" s="704"/>
    </row>
    <row r="58" spans="1:14" ht="28.5" customHeight="1" x14ac:dyDescent="0.25">
      <c r="A58" s="79">
        <v>422</v>
      </c>
      <c r="B58" s="80" t="s">
        <v>553</v>
      </c>
      <c r="C58" s="81">
        <v>41</v>
      </c>
      <c r="D58" s="78">
        <f t="shared" si="5"/>
        <v>4.7999999999999996E-3</v>
      </c>
      <c r="E58" s="81">
        <v>63</v>
      </c>
      <c r="F58" s="78">
        <f t="shared" si="6"/>
        <v>6.3E-3</v>
      </c>
      <c r="G58" s="81">
        <v>66</v>
      </c>
      <c r="H58" s="78">
        <f t="shared" si="7"/>
        <v>6.1999999999999998E-3</v>
      </c>
      <c r="I58" s="81">
        <v>39</v>
      </c>
      <c r="J58" s="78">
        <f t="shared" si="8"/>
        <v>3.8E-3</v>
      </c>
      <c r="K58" s="856">
        <f t="shared" si="4"/>
        <v>-2.3999999999999998E-3</v>
      </c>
      <c r="M58" s="704"/>
      <c r="N58" s="704"/>
    </row>
    <row r="59" spans="1:14" x14ac:dyDescent="0.25">
      <c r="A59" s="79">
        <v>511</v>
      </c>
      <c r="B59" s="80" t="s">
        <v>554</v>
      </c>
      <c r="C59" s="81">
        <v>85</v>
      </c>
      <c r="D59" s="78">
        <f t="shared" si="5"/>
        <v>0.01</v>
      </c>
      <c r="E59" s="81">
        <v>165</v>
      </c>
      <c r="F59" s="78">
        <f t="shared" si="6"/>
        <v>1.6400000000000001E-2</v>
      </c>
      <c r="G59" s="81">
        <v>189</v>
      </c>
      <c r="H59" s="78">
        <f t="shared" si="7"/>
        <v>1.7899999999999999E-2</v>
      </c>
      <c r="I59" s="81">
        <v>166</v>
      </c>
      <c r="J59" s="78">
        <f t="shared" si="8"/>
        <v>1.6299999999999999E-2</v>
      </c>
      <c r="K59" s="856">
        <f t="shared" si="4"/>
        <v>-1.6000000000000007E-3</v>
      </c>
      <c r="M59" s="704"/>
      <c r="N59" s="704"/>
    </row>
    <row r="60" spans="1:14" x14ac:dyDescent="0.25">
      <c r="A60" s="79">
        <v>512</v>
      </c>
      <c r="B60" s="80" t="s">
        <v>555</v>
      </c>
      <c r="C60" s="81">
        <v>53</v>
      </c>
      <c r="D60" s="78">
        <f t="shared" si="5"/>
        <v>6.1999999999999998E-3</v>
      </c>
      <c r="E60" s="81">
        <v>76</v>
      </c>
      <c r="F60" s="78">
        <f t="shared" si="6"/>
        <v>7.4999999999999997E-3</v>
      </c>
      <c r="G60" s="81">
        <v>93</v>
      </c>
      <c r="H60" s="78">
        <f t="shared" si="7"/>
        <v>8.8000000000000005E-3</v>
      </c>
      <c r="I60" s="81">
        <v>84</v>
      </c>
      <c r="J60" s="78">
        <f t="shared" si="8"/>
        <v>8.2000000000000007E-3</v>
      </c>
      <c r="K60" s="856">
        <f t="shared" si="4"/>
        <v>-5.9999999999999984E-4</v>
      </c>
      <c r="M60" s="704"/>
      <c r="N60" s="704"/>
    </row>
    <row r="61" spans="1:14" x14ac:dyDescent="0.25">
      <c r="A61" s="79">
        <v>513</v>
      </c>
      <c r="B61" s="80" t="s">
        <v>556</v>
      </c>
      <c r="C61" s="81">
        <v>250</v>
      </c>
      <c r="D61" s="78">
        <f t="shared" si="5"/>
        <v>2.9399999999999999E-2</v>
      </c>
      <c r="E61" s="81">
        <v>291</v>
      </c>
      <c r="F61" s="78">
        <f t="shared" si="6"/>
        <v>2.8899999999999999E-2</v>
      </c>
      <c r="G61" s="81">
        <v>325</v>
      </c>
      <c r="H61" s="78">
        <f t="shared" si="7"/>
        <v>3.0700000000000002E-2</v>
      </c>
      <c r="I61" s="81">
        <v>269</v>
      </c>
      <c r="J61" s="78">
        <f t="shared" si="8"/>
        <v>2.64E-2</v>
      </c>
      <c r="K61" s="856">
        <f t="shared" si="4"/>
        <v>-4.3000000000000017E-3</v>
      </c>
      <c r="M61" s="704"/>
      <c r="N61" s="704"/>
    </row>
    <row r="62" spans="1:14" ht="28.5" customHeight="1" x14ac:dyDescent="0.25">
      <c r="A62" s="79">
        <v>514</v>
      </c>
      <c r="B62" s="80" t="s">
        <v>557</v>
      </c>
      <c r="C62" s="81">
        <v>118</v>
      </c>
      <c r="D62" s="78">
        <f t="shared" si="5"/>
        <v>1.3899999999999999E-2</v>
      </c>
      <c r="E62" s="81">
        <v>134</v>
      </c>
      <c r="F62" s="78">
        <f t="shared" si="6"/>
        <v>1.3299999999999999E-2</v>
      </c>
      <c r="G62" s="81">
        <v>175</v>
      </c>
      <c r="H62" s="78">
        <f t="shared" si="7"/>
        <v>1.6500000000000001E-2</v>
      </c>
      <c r="I62" s="81">
        <v>183</v>
      </c>
      <c r="J62" s="78">
        <f t="shared" si="8"/>
        <v>1.7999999999999999E-2</v>
      </c>
      <c r="K62" s="856">
        <f t="shared" si="4"/>
        <v>1.4999999999999979E-3</v>
      </c>
      <c r="M62" s="704"/>
      <c r="N62" s="704"/>
    </row>
    <row r="63" spans="1:14" x14ac:dyDescent="0.25">
      <c r="A63" s="79">
        <v>516</v>
      </c>
      <c r="B63" s="80" t="s">
        <v>558</v>
      </c>
      <c r="C63" s="81">
        <v>408</v>
      </c>
      <c r="D63" s="78">
        <f t="shared" si="5"/>
        <v>4.8000000000000001E-2</v>
      </c>
      <c r="E63" s="81">
        <v>291</v>
      </c>
      <c r="F63" s="78">
        <f t="shared" si="6"/>
        <v>2.8899999999999999E-2</v>
      </c>
      <c r="G63" s="81">
        <v>277</v>
      </c>
      <c r="H63" s="78">
        <f t="shared" si="7"/>
        <v>2.6200000000000001E-2</v>
      </c>
      <c r="I63" s="81">
        <v>302</v>
      </c>
      <c r="J63" s="78">
        <f t="shared" si="8"/>
        <v>2.9600000000000001E-2</v>
      </c>
      <c r="K63" s="856">
        <f t="shared" si="4"/>
        <v>3.4000000000000002E-3</v>
      </c>
      <c r="M63" s="704"/>
      <c r="N63" s="704"/>
    </row>
    <row r="64" spans="1:14" x14ac:dyDescent="0.25">
      <c r="A64" s="79">
        <v>521</v>
      </c>
      <c r="B64" s="80" t="s">
        <v>948</v>
      </c>
      <c r="C64" s="81">
        <v>0</v>
      </c>
      <c r="D64" s="78">
        <f t="shared" si="5"/>
        <v>0</v>
      </c>
      <c r="E64" s="81">
        <v>0</v>
      </c>
      <c r="F64" s="78">
        <f t="shared" si="6"/>
        <v>0</v>
      </c>
      <c r="G64" s="81">
        <v>0</v>
      </c>
      <c r="H64" s="78">
        <f t="shared" si="7"/>
        <v>0</v>
      </c>
      <c r="I64" s="81">
        <v>1</v>
      </c>
      <c r="J64" s="78">
        <f t="shared" si="8"/>
        <v>1E-4</v>
      </c>
      <c r="K64" s="856">
        <f t="shared" si="4"/>
        <v>1E-4</v>
      </c>
      <c r="M64" s="704"/>
      <c r="N64" s="704"/>
    </row>
    <row r="65" spans="1:14" ht="29.25" customHeight="1" x14ac:dyDescent="0.25">
      <c r="A65" s="79">
        <v>522</v>
      </c>
      <c r="B65" s="80" t="s">
        <v>873</v>
      </c>
      <c r="C65" s="81">
        <v>0</v>
      </c>
      <c r="D65" s="78">
        <f t="shared" si="5"/>
        <v>0</v>
      </c>
      <c r="E65" s="81">
        <v>0</v>
      </c>
      <c r="F65" s="78">
        <f t="shared" si="6"/>
        <v>0</v>
      </c>
      <c r="G65" s="81">
        <v>9</v>
      </c>
      <c r="H65" s="78">
        <f t="shared" si="7"/>
        <v>8.9999999999999998E-4</v>
      </c>
      <c r="I65" s="81">
        <v>0</v>
      </c>
      <c r="J65" s="78">
        <f t="shared" si="8"/>
        <v>0</v>
      </c>
      <c r="K65" s="856">
        <f t="shared" si="4"/>
        <v>-8.9999999999999998E-4</v>
      </c>
      <c r="M65" s="704"/>
      <c r="N65" s="704"/>
    </row>
    <row r="66" spans="1:14" ht="27.6" x14ac:dyDescent="0.25">
      <c r="A66" s="79">
        <v>611</v>
      </c>
      <c r="B66" s="80" t="s">
        <v>559</v>
      </c>
      <c r="C66" s="81">
        <v>3</v>
      </c>
      <c r="D66" s="78">
        <f t="shared" si="5"/>
        <v>4.0000000000000002E-4</v>
      </c>
      <c r="E66" s="81">
        <v>7</v>
      </c>
      <c r="F66" s="78">
        <f t="shared" si="6"/>
        <v>6.9999999999999999E-4</v>
      </c>
      <c r="G66" s="81">
        <v>2</v>
      </c>
      <c r="H66" s="78">
        <f t="shared" si="7"/>
        <v>2.0000000000000001E-4</v>
      </c>
      <c r="I66" s="81">
        <v>0</v>
      </c>
      <c r="J66" s="78">
        <f t="shared" si="8"/>
        <v>0</v>
      </c>
      <c r="K66" s="856">
        <f t="shared" si="4"/>
        <v>-2.0000000000000001E-4</v>
      </c>
      <c r="M66" s="704"/>
      <c r="N66" s="704"/>
    </row>
    <row r="67" spans="1:14" ht="27.6" x14ac:dyDescent="0.25">
      <c r="A67" s="79">
        <v>612</v>
      </c>
      <c r="B67" s="80" t="s">
        <v>560</v>
      </c>
      <c r="C67" s="81">
        <v>2</v>
      </c>
      <c r="D67" s="78">
        <f t="shared" si="5"/>
        <v>2.0000000000000001E-4</v>
      </c>
      <c r="E67" s="81">
        <v>3</v>
      </c>
      <c r="F67" s="78">
        <f t="shared" si="6"/>
        <v>2.9999999999999997E-4</v>
      </c>
      <c r="G67" s="81">
        <v>1</v>
      </c>
      <c r="H67" s="78">
        <f t="shared" si="7"/>
        <v>1E-4</v>
      </c>
      <c r="I67" s="81">
        <v>2</v>
      </c>
      <c r="J67" s="78">
        <f t="shared" si="8"/>
        <v>2.0000000000000001E-4</v>
      </c>
      <c r="K67" s="856">
        <f t="shared" si="4"/>
        <v>1E-4</v>
      </c>
      <c r="M67" s="704"/>
      <c r="N67" s="704"/>
    </row>
    <row r="68" spans="1:14" ht="27.6" x14ac:dyDescent="0.25">
      <c r="A68" s="79">
        <v>613</v>
      </c>
      <c r="B68" s="80" t="s">
        <v>561</v>
      </c>
      <c r="C68" s="81">
        <v>1</v>
      </c>
      <c r="D68" s="78">
        <f t="shared" ref="D68:D99" si="9">ROUND(C68/$C$112,4)</f>
        <v>1E-4</v>
      </c>
      <c r="E68" s="81">
        <v>0</v>
      </c>
      <c r="F68" s="78">
        <f t="shared" ref="F68:F99" si="10">ROUND(E68/$E$112,4)</f>
        <v>0</v>
      </c>
      <c r="G68" s="81">
        <v>5</v>
      </c>
      <c r="H68" s="78">
        <f t="shared" ref="H68:H99" si="11">ROUND(G68/$G$112,4)</f>
        <v>5.0000000000000001E-4</v>
      </c>
      <c r="I68" s="81">
        <v>2</v>
      </c>
      <c r="J68" s="78">
        <f t="shared" ref="J68:J99" si="12">ROUND(I68/$I$112,4)</f>
        <v>2.0000000000000001E-4</v>
      </c>
      <c r="K68" s="856">
        <f t="shared" si="4"/>
        <v>-3.0000000000000003E-4</v>
      </c>
      <c r="M68" s="704"/>
      <c r="N68" s="704"/>
    </row>
    <row r="69" spans="1:14" ht="29.25" customHeight="1" x14ac:dyDescent="0.25">
      <c r="A69" s="79">
        <v>614</v>
      </c>
      <c r="B69" s="80" t="s">
        <v>562</v>
      </c>
      <c r="C69" s="81">
        <v>38</v>
      </c>
      <c r="D69" s="78">
        <f t="shared" si="9"/>
        <v>4.4999999999999997E-3</v>
      </c>
      <c r="E69" s="81">
        <v>27</v>
      </c>
      <c r="F69" s="78">
        <f t="shared" si="10"/>
        <v>2.7000000000000001E-3</v>
      </c>
      <c r="G69" s="81">
        <v>59</v>
      </c>
      <c r="H69" s="78">
        <f t="shared" si="11"/>
        <v>5.5999999999999999E-3</v>
      </c>
      <c r="I69" s="81">
        <v>65</v>
      </c>
      <c r="J69" s="78">
        <f t="shared" si="12"/>
        <v>6.4000000000000003E-3</v>
      </c>
      <c r="K69" s="856">
        <f t="shared" ref="K69:K111" si="13">J69-H69</f>
        <v>8.0000000000000036E-4</v>
      </c>
      <c r="M69" s="704"/>
      <c r="N69" s="704"/>
    </row>
    <row r="70" spans="1:14" ht="27.6" x14ac:dyDescent="0.25">
      <c r="A70" s="79">
        <v>621</v>
      </c>
      <c r="B70" s="80" t="s">
        <v>564</v>
      </c>
      <c r="C70" s="81">
        <v>5</v>
      </c>
      <c r="D70" s="78">
        <f t="shared" si="9"/>
        <v>5.9999999999999995E-4</v>
      </c>
      <c r="E70" s="81">
        <v>1</v>
      </c>
      <c r="F70" s="78">
        <f t="shared" si="10"/>
        <v>1E-4</v>
      </c>
      <c r="G70" s="81">
        <v>2</v>
      </c>
      <c r="H70" s="78">
        <f t="shared" si="11"/>
        <v>2.0000000000000001E-4</v>
      </c>
      <c r="I70" s="81">
        <v>2</v>
      </c>
      <c r="J70" s="78">
        <f t="shared" si="12"/>
        <v>2.0000000000000001E-4</v>
      </c>
      <c r="K70" s="856">
        <f t="shared" si="13"/>
        <v>0</v>
      </c>
      <c r="M70" s="704"/>
      <c r="N70" s="704"/>
    </row>
    <row r="71" spans="1:14" ht="27" customHeight="1" x14ac:dyDescent="0.25">
      <c r="A71" s="79">
        <v>711</v>
      </c>
      <c r="B71" s="80" t="s">
        <v>565</v>
      </c>
      <c r="C71" s="81">
        <v>2</v>
      </c>
      <c r="D71" s="78">
        <f t="shared" si="9"/>
        <v>2.0000000000000001E-4</v>
      </c>
      <c r="E71" s="81">
        <v>2</v>
      </c>
      <c r="F71" s="78">
        <f t="shared" si="10"/>
        <v>2.0000000000000001E-4</v>
      </c>
      <c r="G71" s="81">
        <v>2</v>
      </c>
      <c r="H71" s="78">
        <f t="shared" si="11"/>
        <v>2.0000000000000001E-4</v>
      </c>
      <c r="I71" s="81">
        <v>1</v>
      </c>
      <c r="J71" s="78">
        <f t="shared" si="12"/>
        <v>1E-4</v>
      </c>
      <c r="K71" s="856">
        <f t="shared" si="13"/>
        <v>-1E-4</v>
      </c>
      <c r="M71" s="704"/>
      <c r="N71" s="704"/>
    </row>
    <row r="72" spans="1:14" x14ac:dyDescent="0.25">
      <c r="A72" s="79">
        <v>712</v>
      </c>
      <c r="B72" s="80" t="s">
        <v>566</v>
      </c>
      <c r="C72" s="81">
        <v>28</v>
      </c>
      <c r="D72" s="78">
        <f t="shared" si="9"/>
        <v>3.3E-3</v>
      </c>
      <c r="E72" s="81">
        <v>33</v>
      </c>
      <c r="F72" s="78">
        <f t="shared" si="10"/>
        <v>3.3E-3</v>
      </c>
      <c r="G72" s="81">
        <v>71</v>
      </c>
      <c r="H72" s="78">
        <f t="shared" si="11"/>
        <v>6.7000000000000002E-3</v>
      </c>
      <c r="I72" s="81">
        <v>44</v>
      </c>
      <c r="J72" s="78">
        <f t="shared" si="12"/>
        <v>4.3E-3</v>
      </c>
      <c r="K72" s="856">
        <f t="shared" si="13"/>
        <v>-2.4000000000000002E-3</v>
      </c>
      <c r="M72" s="704"/>
      <c r="N72" s="704"/>
    </row>
    <row r="73" spans="1:14" x14ac:dyDescent="0.25">
      <c r="A73" s="79">
        <v>713</v>
      </c>
      <c r="B73" s="80" t="s">
        <v>567</v>
      </c>
      <c r="C73" s="81">
        <v>64</v>
      </c>
      <c r="D73" s="78">
        <f t="shared" si="9"/>
        <v>7.4999999999999997E-3</v>
      </c>
      <c r="E73" s="81">
        <v>56</v>
      </c>
      <c r="F73" s="78">
        <f t="shared" si="10"/>
        <v>5.5999999999999999E-3</v>
      </c>
      <c r="G73" s="81">
        <v>64</v>
      </c>
      <c r="H73" s="78">
        <f t="shared" si="11"/>
        <v>6.0000000000000001E-3</v>
      </c>
      <c r="I73" s="81">
        <v>66</v>
      </c>
      <c r="J73" s="78">
        <f t="shared" si="12"/>
        <v>6.4999999999999997E-3</v>
      </c>
      <c r="K73" s="856">
        <f t="shared" si="13"/>
        <v>4.9999999999999958E-4</v>
      </c>
      <c r="M73" s="704"/>
      <c r="N73" s="704"/>
    </row>
    <row r="74" spans="1:14" ht="29.25" customHeight="1" x14ac:dyDescent="0.25">
      <c r="A74" s="79">
        <v>714</v>
      </c>
      <c r="B74" s="80" t="s">
        <v>568</v>
      </c>
      <c r="C74" s="81">
        <v>13</v>
      </c>
      <c r="D74" s="78">
        <f t="shared" si="9"/>
        <v>1.5E-3</v>
      </c>
      <c r="E74" s="81">
        <v>8</v>
      </c>
      <c r="F74" s="78">
        <f t="shared" si="10"/>
        <v>8.0000000000000004E-4</v>
      </c>
      <c r="G74" s="81">
        <v>18</v>
      </c>
      <c r="H74" s="78">
        <f t="shared" si="11"/>
        <v>1.6999999999999999E-3</v>
      </c>
      <c r="I74" s="81">
        <v>12</v>
      </c>
      <c r="J74" s="78">
        <f t="shared" si="12"/>
        <v>1.1999999999999999E-3</v>
      </c>
      <c r="K74" s="856">
        <f t="shared" si="13"/>
        <v>-5.0000000000000001E-4</v>
      </c>
      <c r="M74" s="704"/>
      <c r="N74" s="704"/>
    </row>
    <row r="75" spans="1:14" ht="27.6" x14ac:dyDescent="0.25">
      <c r="A75" s="79">
        <v>721</v>
      </c>
      <c r="B75" s="80" t="s">
        <v>569</v>
      </c>
      <c r="C75" s="81">
        <v>5</v>
      </c>
      <c r="D75" s="78">
        <f t="shared" si="9"/>
        <v>5.9999999999999995E-4</v>
      </c>
      <c r="E75" s="81">
        <v>14</v>
      </c>
      <c r="F75" s="78">
        <f t="shared" si="10"/>
        <v>1.4E-3</v>
      </c>
      <c r="G75" s="81">
        <v>21</v>
      </c>
      <c r="H75" s="78">
        <f t="shared" si="11"/>
        <v>2E-3</v>
      </c>
      <c r="I75" s="81">
        <v>17</v>
      </c>
      <c r="J75" s="78">
        <f t="shared" si="12"/>
        <v>1.6999999999999999E-3</v>
      </c>
      <c r="K75" s="856">
        <f t="shared" si="13"/>
        <v>-3.0000000000000014E-4</v>
      </c>
      <c r="M75" s="704"/>
      <c r="N75" s="704"/>
    </row>
    <row r="76" spans="1:14" x14ac:dyDescent="0.25">
      <c r="A76" s="79">
        <v>722</v>
      </c>
      <c r="B76" s="80" t="s">
        <v>570</v>
      </c>
      <c r="C76" s="81">
        <v>0</v>
      </c>
      <c r="D76" s="78">
        <f t="shared" si="9"/>
        <v>0</v>
      </c>
      <c r="E76" s="81">
        <v>2</v>
      </c>
      <c r="F76" s="78">
        <f t="shared" si="10"/>
        <v>2.0000000000000001E-4</v>
      </c>
      <c r="G76" s="81">
        <v>4</v>
      </c>
      <c r="H76" s="78">
        <f t="shared" si="11"/>
        <v>4.0000000000000002E-4</v>
      </c>
      <c r="I76" s="81">
        <v>1</v>
      </c>
      <c r="J76" s="78">
        <f t="shared" si="12"/>
        <v>1E-4</v>
      </c>
      <c r="K76" s="856">
        <f t="shared" si="13"/>
        <v>-3.0000000000000003E-4</v>
      </c>
      <c r="M76" s="704"/>
      <c r="N76" s="704"/>
    </row>
    <row r="77" spans="1:14" x14ac:dyDescent="0.25">
      <c r="A77" s="79">
        <v>723</v>
      </c>
      <c r="B77" s="80" t="s">
        <v>571</v>
      </c>
      <c r="C77" s="81">
        <v>12</v>
      </c>
      <c r="D77" s="78">
        <f t="shared" si="9"/>
        <v>1.4E-3</v>
      </c>
      <c r="E77" s="81">
        <v>41</v>
      </c>
      <c r="F77" s="78">
        <f t="shared" si="10"/>
        <v>4.1000000000000003E-3</v>
      </c>
      <c r="G77" s="81">
        <v>42</v>
      </c>
      <c r="H77" s="78">
        <f t="shared" si="11"/>
        <v>4.0000000000000001E-3</v>
      </c>
      <c r="I77" s="81">
        <v>21</v>
      </c>
      <c r="J77" s="78">
        <f t="shared" si="12"/>
        <v>2.0999999999999999E-3</v>
      </c>
      <c r="K77" s="856">
        <f t="shared" si="13"/>
        <v>-1.9000000000000002E-3</v>
      </c>
      <c r="M77" s="704"/>
      <c r="N77" s="704"/>
    </row>
    <row r="78" spans="1:14" ht="27.6" x14ac:dyDescent="0.25">
      <c r="A78" s="79">
        <v>724</v>
      </c>
      <c r="B78" s="80" t="s">
        <v>572</v>
      </c>
      <c r="C78" s="81">
        <v>34</v>
      </c>
      <c r="D78" s="78">
        <f t="shared" si="9"/>
        <v>4.0000000000000001E-3</v>
      </c>
      <c r="E78" s="81">
        <v>18</v>
      </c>
      <c r="F78" s="78">
        <f t="shared" si="10"/>
        <v>1.8E-3</v>
      </c>
      <c r="G78" s="81">
        <v>50</v>
      </c>
      <c r="H78" s="78">
        <f t="shared" si="11"/>
        <v>4.7000000000000002E-3</v>
      </c>
      <c r="I78" s="81">
        <v>63</v>
      </c>
      <c r="J78" s="78">
        <f t="shared" si="12"/>
        <v>6.1999999999999998E-3</v>
      </c>
      <c r="K78" s="856">
        <f t="shared" si="13"/>
        <v>1.4999999999999996E-3</v>
      </c>
      <c r="M78" s="704"/>
      <c r="N78" s="704"/>
    </row>
    <row r="79" spans="1:14" ht="27.6" x14ac:dyDescent="0.25">
      <c r="A79" s="79">
        <v>731</v>
      </c>
      <c r="B79" s="80" t="s">
        <v>573</v>
      </c>
      <c r="C79" s="81">
        <v>9</v>
      </c>
      <c r="D79" s="78">
        <f t="shared" si="9"/>
        <v>1.1000000000000001E-3</v>
      </c>
      <c r="E79" s="81">
        <v>2</v>
      </c>
      <c r="F79" s="78">
        <f t="shared" si="10"/>
        <v>2.0000000000000001E-4</v>
      </c>
      <c r="G79" s="81">
        <v>11</v>
      </c>
      <c r="H79" s="78">
        <f t="shared" si="11"/>
        <v>1E-3</v>
      </c>
      <c r="I79" s="81">
        <v>9</v>
      </c>
      <c r="J79" s="78">
        <f t="shared" si="12"/>
        <v>8.9999999999999998E-4</v>
      </c>
      <c r="K79" s="856">
        <f t="shared" si="13"/>
        <v>-1.0000000000000005E-4</v>
      </c>
    </row>
    <row r="80" spans="1:14" x14ac:dyDescent="0.25">
      <c r="A80" s="79">
        <v>732</v>
      </c>
      <c r="B80" s="80" t="s">
        <v>874</v>
      </c>
      <c r="C80" s="81">
        <v>0</v>
      </c>
      <c r="D80" s="78">
        <f t="shared" si="9"/>
        <v>0</v>
      </c>
      <c r="E80" s="81">
        <v>0</v>
      </c>
      <c r="F80" s="78">
        <f t="shared" si="10"/>
        <v>0</v>
      </c>
      <c r="G80" s="81">
        <v>1</v>
      </c>
      <c r="H80" s="78">
        <f t="shared" si="11"/>
        <v>1E-4</v>
      </c>
      <c r="I80" s="81">
        <v>0</v>
      </c>
      <c r="J80" s="78">
        <f t="shared" si="12"/>
        <v>0</v>
      </c>
      <c r="K80" s="856">
        <f t="shared" si="13"/>
        <v>-1E-4</v>
      </c>
    </row>
    <row r="81" spans="1:14" ht="27.6" x14ac:dyDescent="0.25">
      <c r="A81" s="79">
        <v>733</v>
      </c>
      <c r="B81" s="80" t="s">
        <v>574</v>
      </c>
      <c r="C81" s="81">
        <v>15</v>
      </c>
      <c r="D81" s="78">
        <f t="shared" si="9"/>
        <v>1.8E-3</v>
      </c>
      <c r="E81" s="81">
        <v>7</v>
      </c>
      <c r="F81" s="78">
        <f t="shared" si="10"/>
        <v>6.9999999999999999E-4</v>
      </c>
      <c r="G81" s="81">
        <v>10</v>
      </c>
      <c r="H81" s="78">
        <f t="shared" si="11"/>
        <v>8.9999999999999998E-4</v>
      </c>
      <c r="I81" s="81">
        <v>14</v>
      </c>
      <c r="J81" s="78">
        <f t="shared" si="12"/>
        <v>1.4E-3</v>
      </c>
      <c r="K81" s="856">
        <f t="shared" si="13"/>
        <v>5.0000000000000001E-4</v>
      </c>
      <c r="M81" s="704"/>
      <c r="N81" s="704"/>
    </row>
    <row r="82" spans="1:14" x14ac:dyDescent="0.25">
      <c r="A82" s="79">
        <v>734</v>
      </c>
      <c r="B82" s="80" t="s">
        <v>575</v>
      </c>
      <c r="C82" s="81">
        <v>15</v>
      </c>
      <c r="D82" s="78">
        <f t="shared" si="9"/>
        <v>1.8E-3</v>
      </c>
      <c r="E82" s="81">
        <v>15</v>
      </c>
      <c r="F82" s="78">
        <f t="shared" si="10"/>
        <v>1.5E-3</v>
      </c>
      <c r="G82" s="81">
        <v>8</v>
      </c>
      <c r="H82" s="78">
        <f t="shared" si="11"/>
        <v>8.0000000000000004E-4</v>
      </c>
      <c r="I82" s="81">
        <v>6</v>
      </c>
      <c r="J82" s="78">
        <f t="shared" si="12"/>
        <v>5.9999999999999995E-4</v>
      </c>
      <c r="K82" s="856">
        <f t="shared" si="13"/>
        <v>-2.0000000000000009E-4</v>
      </c>
      <c r="M82" s="704"/>
      <c r="N82" s="704"/>
    </row>
    <row r="83" spans="1:14" ht="27.75" customHeight="1" x14ac:dyDescent="0.25">
      <c r="A83" s="79">
        <v>741</v>
      </c>
      <c r="B83" s="80" t="s">
        <v>576</v>
      </c>
      <c r="C83" s="81">
        <v>24</v>
      </c>
      <c r="D83" s="78">
        <f t="shared" si="9"/>
        <v>2.8E-3</v>
      </c>
      <c r="E83" s="81">
        <v>22</v>
      </c>
      <c r="F83" s="78">
        <f t="shared" si="10"/>
        <v>2.2000000000000001E-3</v>
      </c>
      <c r="G83" s="81">
        <v>7</v>
      </c>
      <c r="H83" s="78">
        <f t="shared" si="11"/>
        <v>6.9999999999999999E-4</v>
      </c>
      <c r="I83" s="81">
        <v>5</v>
      </c>
      <c r="J83" s="78">
        <f t="shared" si="12"/>
        <v>5.0000000000000001E-4</v>
      </c>
      <c r="K83" s="856">
        <f t="shared" si="13"/>
        <v>-1.9999999999999998E-4</v>
      </c>
      <c r="M83" s="704"/>
      <c r="N83" s="704"/>
    </row>
    <row r="84" spans="1:14" ht="27.6" x14ac:dyDescent="0.25">
      <c r="A84" s="79">
        <v>742</v>
      </c>
      <c r="B84" s="80" t="s">
        <v>577</v>
      </c>
      <c r="C84" s="81">
        <v>16</v>
      </c>
      <c r="D84" s="78">
        <f t="shared" si="9"/>
        <v>1.9E-3</v>
      </c>
      <c r="E84" s="81">
        <v>24</v>
      </c>
      <c r="F84" s="78">
        <f t="shared" si="10"/>
        <v>2.3999999999999998E-3</v>
      </c>
      <c r="G84" s="81">
        <v>23</v>
      </c>
      <c r="H84" s="78">
        <f t="shared" si="11"/>
        <v>2.2000000000000001E-3</v>
      </c>
      <c r="I84" s="81">
        <v>7</v>
      </c>
      <c r="J84" s="78">
        <f t="shared" si="12"/>
        <v>6.9999999999999999E-4</v>
      </c>
      <c r="K84" s="856">
        <f t="shared" si="13"/>
        <v>-1.5E-3</v>
      </c>
      <c r="M84" s="704"/>
      <c r="N84" s="704"/>
    </row>
    <row r="85" spans="1:14" ht="27.6" x14ac:dyDescent="0.25">
      <c r="A85" s="79">
        <v>743</v>
      </c>
      <c r="B85" s="80" t="s">
        <v>578</v>
      </c>
      <c r="C85" s="81">
        <v>4</v>
      </c>
      <c r="D85" s="78">
        <f t="shared" si="9"/>
        <v>5.0000000000000001E-4</v>
      </c>
      <c r="E85" s="81">
        <v>4</v>
      </c>
      <c r="F85" s="78">
        <f t="shared" si="10"/>
        <v>4.0000000000000002E-4</v>
      </c>
      <c r="G85" s="81">
        <v>6</v>
      </c>
      <c r="H85" s="78">
        <f t="shared" si="11"/>
        <v>5.9999999999999995E-4</v>
      </c>
      <c r="I85" s="81">
        <v>8</v>
      </c>
      <c r="J85" s="78">
        <f t="shared" si="12"/>
        <v>8.0000000000000004E-4</v>
      </c>
      <c r="K85" s="856">
        <f t="shared" si="13"/>
        <v>2.0000000000000009E-4</v>
      </c>
      <c r="M85" s="704"/>
      <c r="N85" s="704"/>
    </row>
    <row r="86" spans="1:14" ht="27.6" x14ac:dyDescent="0.25">
      <c r="A86" s="79">
        <v>744</v>
      </c>
      <c r="B86" s="80" t="s">
        <v>929</v>
      </c>
      <c r="C86" s="81">
        <v>0</v>
      </c>
      <c r="D86" s="78">
        <f t="shared" si="9"/>
        <v>0</v>
      </c>
      <c r="E86" s="81">
        <v>0</v>
      </c>
      <c r="F86" s="78">
        <f t="shared" si="10"/>
        <v>0</v>
      </c>
      <c r="G86" s="81">
        <v>0</v>
      </c>
      <c r="H86" s="78">
        <f t="shared" si="11"/>
        <v>0</v>
      </c>
      <c r="I86" s="81">
        <v>3</v>
      </c>
      <c r="J86" s="78">
        <f t="shared" si="12"/>
        <v>2.9999999999999997E-4</v>
      </c>
      <c r="K86" s="856">
        <f t="shared" si="13"/>
        <v>2.9999999999999997E-4</v>
      </c>
      <c r="M86" s="704"/>
      <c r="N86" s="704"/>
    </row>
    <row r="87" spans="1:14" x14ac:dyDescent="0.25">
      <c r="A87" s="79">
        <v>812</v>
      </c>
      <c r="B87" s="80" t="s">
        <v>875</v>
      </c>
      <c r="C87" s="81">
        <v>0</v>
      </c>
      <c r="D87" s="78">
        <f t="shared" si="9"/>
        <v>0</v>
      </c>
      <c r="E87" s="81">
        <v>0</v>
      </c>
      <c r="F87" s="78">
        <f t="shared" si="10"/>
        <v>0</v>
      </c>
      <c r="G87" s="81">
        <v>1</v>
      </c>
      <c r="H87" s="78">
        <f t="shared" si="11"/>
        <v>1E-4</v>
      </c>
      <c r="I87" s="81">
        <v>0</v>
      </c>
      <c r="J87" s="78">
        <f t="shared" si="12"/>
        <v>0</v>
      </c>
      <c r="K87" s="856">
        <f t="shared" si="13"/>
        <v>-1E-4</v>
      </c>
    </row>
    <row r="88" spans="1:14" ht="27.6" x14ac:dyDescent="0.25">
      <c r="A88" s="79">
        <v>814</v>
      </c>
      <c r="B88" s="80" t="s">
        <v>581</v>
      </c>
      <c r="C88" s="81">
        <v>1</v>
      </c>
      <c r="D88" s="78">
        <f t="shared" si="9"/>
        <v>1E-4</v>
      </c>
      <c r="E88" s="81">
        <v>1</v>
      </c>
      <c r="F88" s="78">
        <f t="shared" si="10"/>
        <v>1E-4</v>
      </c>
      <c r="G88" s="81">
        <v>0</v>
      </c>
      <c r="H88" s="78">
        <f t="shared" si="11"/>
        <v>0</v>
      </c>
      <c r="I88" s="81">
        <v>0</v>
      </c>
      <c r="J88" s="78">
        <f t="shared" si="12"/>
        <v>0</v>
      </c>
      <c r="K88" s="856">
        <f t="shared" si="13"/>
        <v>0</v>
      </c>
    </row>
    <row r="89" spans="1:14" ht="26.25" customHeight="1" x14ac:dyDescent="0.25">
      <c r="A89" s="79">
        <v>815</v>
      </c>
      <c r="B89" s="80" t="s">
        <v>582</v>
      </c>
      <c r="C89" s="81">
        <v>0</v>
      </c>
      <c r="D89" s="78">
        <f t="shared" si="9"/>
        <v>0</v>
      </c>
      <c r="E89" s="81">
        <v>0</v>
      </c>
      <c r="F89" s="78">
        <f t="shared" si="10"/>
        <v>0</v>
      </c>
      <c r="G89" s="81">
        <v>0</v>
      </c>
      <c r="H89" s="78">
        <f t="shared" si="11"/>
        <v>0</v>
      </c>
      <c r="I89" s="81">
        <v>1</v>
      </c>
      <c r="J89" s="78">
        <f t="shared" si="12"/>
        <v>1E-4</v>
      </c>
      <c r="K89" s="856">
        <f t="shared" si="13"/>
        <v>1E-4</v>
      </c>
      <c r="M89" s="704"/>
      <c r="N89" s="704"/>
    </row>
    <row r="90" spans="1:14" ht="27.6" x14ac:dyDescent="0.25">
      <c r="A90" s="79">
        <v>816</v>
      </c>
      <c r="B90" s="80" t="s">
        <v>583</v>
      </c>
      <c r="C90" s="81">
        <v>6</v>
      </c>
      <c r="D90" s="78">
        <f t="shared" si="9"/>
        <v>6.9999999999999999E-4</v>
      </c>
      <c r="E90" s="81">
        <v>3</v>
      </c>
      <c r="F90" s="78">
        <f t="shared" si="10"/>
        <v>2.9999999999999997E-4</v>
      </c>
      <c r="G90" s="81">
        <v>6</v>
      </c>
      <c r="H90" s="78">
        <f t="shared" si="11"/>
        <v>5.9999999999999995E-4</v>
      </c>
      <c r="I90" s="81">
        <v>7</v>
      </c>
      <c r="J90" s="78">
        <f t="shared" si="12"/>
        <v>6.9999999999999999E-4</v>
      </c>
      <c r="K90" s="856">
        <f t="shared" si="13"/>
        <v>1.0000000000000005E-4</v>
      </c>
      <c r="M90" s="704"/>
      <c r="N90" s="704"/>
    </row>
    <row r="91" spans="1:14" ht="41.25" customHeight="1" x14ac:dyDescent="0.25">
      <c r="A91" s="79">
        <v>821</v>
      </c>
      <c r="B91" s="80" t="s">
        <v>584</v>
      </c>
      <c r="C91" s="81">
        <v>1</v>
      </c>
      <c r="D91" s="78">
        <f t="shared" si="9"/>
        <v>1E-4</v>
      </c>
      <c r="E91" s="81">
        <v>1</v>
      </c>
      <c r="F91" s="78">
        <f t="shared" si="10"/>
        <v>1E-4</v>
      </c>
      <c r="G91" s="81">
        <v>1</v>
      </c>
      <c r="H91" s="78">
        <f t="shared" si="11"/>
        <v>1E-4</v>
      </c>
      <c r="I91" s="81">
        <v>1</v>
      </c>
      <c r="J91" s="78">
        <f t="shared" si="12"/>
        <v>1E-4</v>
      </c>
      <c r="K91" s="856">
        <f t="shared" si="13"/>
        <v>0</v>
      </c>
    </row>
    <row r="92" spans="1:14" ht="27.6" x14ac:dyDescent="0.25">
      <c r="A92" s="79">
        <v>822</v>
      </c>
      <c r="B92" s="80" t="s">
        <v>876</v>
      </c>
      <c r="C92" s="81">
        <v>0</v>
      </c>
      <c r="D92" s="78">
        <f t="shared" si="9"/>
        <v>0</v>
      </c>
      <c r="E92" s="81">
        <v>0</v>
      </c>
      <c r="F92" s="78">
        <f t="shared" si="10"/>
        <v>0</v>
      </c>
      <c r="G92" s="81">
        <v>1</v>
      </c>
      <c r="H92" s="78">
        <f t="shared" si="11"/>
        <v>1E-4</v>
      </c>
      <c r="I92" s="81">
        <v>0</v>
      </c>
      <c r="J92" s="78">
        <f t="shared" si="12"/>
        <v>0</v>
      </c>
      <c r="K92" s="856">
        <f t="shared" si="13"/>
        <v>-1E-4</v>
      </c>
      <c r="M92" s="704"/>
      <c r="N92" s="704"/>
    </row>
    <row r="93" spans="1:14" ht="40.5" customHeight="1" x14ac:dyDescent="0.25">
      <c r="A93" s="79">
        <v>825</v>
      </c>
      <c r="B93" s="80" t="s">
        <v>586</v>
      </c>
      <c r="C93" s="81">
        <v>0</v>
      </c>
      <c r="D93" s="78">
        <f t="shared" si="9"/>
        <v>0</v>
      </c>
      <c r="E93" s="81">
        <v>2</v>
      </c>
      <c r="F93" s="78">
        <f t="shared" si="10"/>
        <v>2.0000000000000001E-4</v>
      </c>
      <c r="G93" s="81">
        <v>1</v>
      </c>
      <c r="H93" s="78">
        <f t="shared" si="11"/>
        <v>1E-4</v>
      </c>
      <c r="I93" s="81">
        <v>5</v>
      </c>
      <c r="J93" s="78">
        <f t="shared" si="12"/>
        <v>5.0000000000000001E-4</v>
      </c>
      <c r="K93" s="856">
        <f t="shared" si="13"/>
        <v>4.0000000000000002E-4</v>
      </c>
      <c r="M93" s="704"/>
      <c r="N93" s="704"/>
    </row>
    <row r="94" spans="1:14" ht="27.6" x14ac:dyDescent="0.25">
      <c r="A94" s="79">
        <v>827</v>
      </c>
      <c r="B94" s="80" t="s">
        <v>949</v>
      </c>
      <c r="C94" s="81">
        <v>0</v>
      </c>
      <c r="D94" s="78">
        <f t="shared" si="9"/>
        <v>0</v>
      </c>
      <c r="E94" s="81">
        <v>0</v>
      </c>
      <c r="F94" s="78">
        <f t="shared" si="10"/>
        <v>0</v>
      </c>
      <c r="G94" s="81">
        <v>0</v>
      </c>
      <c r="H94" s="78">
        <f t="shared" si="11"/>
        <v>0</v>
      </c>
      <c r="I94" s="81">
        <v>4</v>
      </c>
      <c r="J94" s="78">
        <f t="shared" si="12"/>
        <v>4.0000000000000002E-4</v>
      </c>
      <c r="K94" s="856">
        <f t="shared" si="13"/>
        <v>4.0000000000000002E-4</v>
      </c>
      <c r="M94" s="704"/>
      <c r="N94" s="704"/>
    </row>
    <row r="95" spans="1:14" x14ac:dyDescent="0.25">
      <c r="A95" s="79">
        <v>828</v>
      </c>
      <c r="B95" s="80" t="s">
        <v>587</v>
      </c>
      <c r="C95" s="81">
        <v>6</v>
      </c>
      <c r="D95" s="78">
        <f t="shared" si="9"/>
        <v>6.9999999999999999E-4</v>
      </c>
      <c r="E95" s="81">
        <v>81</v>
      </c>
      <c r="F95" s="78">
        <f t="shared" si="10"/>
        <v>8.0000000000000002E-3</v>
      </c>
      <c r="G95" s="81">
        <v>38</v>
      </c>
      <c r="H95" s="78">
        <f t="shared" si="11"/>
        <v>3.5999999999999999E-3</v>
      </c>
      <c r="I95" s="81">
        <v>7</v>
      </c>
      <c r="J95" s="78">
        <f t="shared" si="12"/>
        <v>6.9999999999999999E-4</v>
      </c>
      <c r="K95" s="856">
        <f t="shared" si="13"/>
        <v>-2.8999999999999998E-3</v>
      </c>
      <c r="M95" s="704"/>
      <c r="N95" s="704"/>
    </row>
    <row r="96" spans="1:14" ht="27.6" x14ac:dyDescent="0.25">
      <c r="A96" s="79">
        <v>829</v>
      </c>
      <c r="B96" s="80" t="s">
        <v>588</v>
      </c>
      <c r="C96" s="81">
        <v>2</v>
      </c>
      <c r="D96" s="78">
        <f t="shared" si="9"/>
        <v>2.0000000000000001E-4</v>
      </c>
      <c r="E96" s="81">
        <v>1</v>
      </c>
      <c r="F96" s="78">
        <f t="shared" si="10"/>
        <v>1E-4</v>
      </c>
      <c r="G96" s="81">
        <v>1</v>
      </c>
      <c r="H96" s="78">
        <f t="shared" si="11"/>
        <v>1E-4</v>
      </c>
      <c r="I96" s="81">
        <v>0</v>
      </c>
      <c r="J96" s="78">
        <f t="shared" si="12"/>
        <v>0</v>
      </c>
      <c r="K96" s="856">
        <f t="shared" si="13"/>
        <v>-1E-4</v>
      </c>
      <c r="M96" s="704"/>
      <c r="N96" s="704"/>
    </row>
    <row r="97" spans="1:14" ht="27.75" customHeight="1" x14ac:dyDescent="0.25">
      <c r="A97" s="79">
        <v>831</v>
      </c>
      <c r="B97" s="80" t="s">
        <v>589</v>
      </c>
      <c r="C97" s="81">
        <v>10</v>
      </c>
      <c r="D97" s="78">
        <f t="shared" si="9"/>
        <v>1.1999999999999999E-3</v>
      </c>
      <c r="E97" s="81">
        <v>60</v>
      </c>
      <c r="F97" s="78">
        <f t="shared" si="10"/>
        <v>6.0000000000000001E-3</v>
      </c>
      <c r="G97" s="81">
        <v>50</v>
      </c>
      <c r="H97" s="78">
        <f t="shared" si="11"/>
        <v>4.7000000000000002E-3</v>
      </c>
      <c r="I97" s="81">
        <v>15</v>
      </c>
      <c r="J97" s="78">
        <f t="shared" si="12"/>
        <v>1.5E-3</v>
      </c>
      <c r="K97" s="856">
        <f t="shared" si="13"/>
        <v>-3.2000000000000002E-3</v>
      </c>
      <c r="M97" s="704"/>
      <c r="N97" s="704"/>
    </row>
    <row r="98" spans="1:14" ht="20.25" customHeight="1" x14ac:dyDescent="0.25">
      <c r="A98" s="79">
        <v>832</v>
      </c>
      <c r="B98" s="80" t="s">
        <v>590</v>
      </c>
      <c r="C98" s="81">
        <v>75</v>
      </c>
      <c r="D98" s="78">
        <f t="shared" si="9"/>
        <v>8.8000000000000005E-3</v>
      </c>
      <c r="E98" s="81">
        <v>82</v>
      </c>
      <c r="F98" s="78">
        <f t="shared" si="10"/>
        <v>8.0999999999999996E-3</v>
      </c>
      <c r="G98" s="81">
        <v>103</v>
      </c>
      <c r="H98" s="78">
        <f t="shared" si="11"/>
        <v>9.7000000000000003E-3</v>
      </c>
      <c r="I98" s="81">
        <v>89</v>
      </c>
      <c r="J98" s="78">
        <f t="shared" si="12"/>
        <v>8.6999999999999994E-3</v>
      </c>
      <c r="K98" s="856">
        <f t="shared" si="13"/>
        <v>-1.0000000000000009E-3</v>
      </c>
      <c r="M98" s="704"/>
      <c r="N98" s="704"/>
    </row>
    <row r="99" spans="1:14" ht="27.6" x14ac:dyDescent="0.25">
      <c r="A99" s="79">
        <v>833</v>
      </c>
      <c r="B99" s="80" t="s">
        <v>591</v>
      </c>
      <c r="C99" s="81">
        <v>2</v>
      </c>
      <c r="D99" s="78">
        <f t="shared" si="9"/>
        <v>2.0000000000000001E-4</v>
      </c>
      <c r="E99" s="81">
        <v>1</v>
      </c>
      <c r="F99" s="78">
        <f t="shared" si="10"/>
        <v>1E-4</v>
      </c>
      <c r="G99" s="81">
        <v>5</v>
      </c>
      <c r="H99" s="78">
        <f t="shared" si="11"/>
        <v>5.0000000000000001E-4</v>
      </c>
      <c r="I99" s="81">
        <v>0</v>
      </c>
      <c r="J99" s="78">
        <f t="shared" si="12"/>
        <v>0</v>
      </c>
      <c r="K99" s="856">
        <f t="shared" si="13"/>
        <v>-5.0000000000000001E-4</v>
      </c>
      <c r="M99" s="704"/>
      <c r="N99" s="704"/>
    </row>
    <row r="100" spans="1:14" x14ac:dyDescent="0.25">
      <c r="A100" s="79">
        <v>834</v>
      </c>
      <c r="B100" s="80" t="s">
        <v>592</v>
      </c>
      <c r="C100" s="81">
        <v>4</v>
      </c>
      <c r="D100" s="78">
        <f t="shared" ref="D100:D111" si="14">ROUND(C100/$C$112,4)</f>
        <v>5.0000000000000001E-4</v>
      </c>
      <c r="E100" s="81">
        <v>6</v>
      </c>
      <c r="F100" s="78">
        <f t="shared" ref="F100:F111" si="15">ROUND(E100/$E$112,4)</f>
        <v>5.9999999999999995E-4</v>
      </c>
      <c r="G100" s="81">
        <v>7</v>
      </c>
      <c r="H100" s="78">
        <f t="shared" ref="H100:H111" si="16">ROUND(G100/$G$112,4)</f>
        <v>6.9999999999999999E-4</v>
      </c>
      <c r="I100" s="81">
        <v>81</v>
      </c>
      <c r="J100" s="78">
        <f t="shared" ref="J100:J111" si="17">ROUND(I100/$I$112,4)</f>
        <v>7.9000000000000008E-3</v>
      </c>
      <c r="K100" s="856">
        <f t="shared" si="13"/>
        <v>7.2000000000000007E-3</v>
      </c>
      <c r="M100" s="704"/>
      <c r="N100" s="704"/>
    </row>
    <row r="101" spans="1:14" ht="28.5" customHeight="1" x14ac:dyDescent="0.25">
      <c r="A101" s="79">
        <v>911</v>
      </c>
      <c r="B101" s="80" t="s">
        <v>593</v>
      </c>
      <c r="C101" s="81">
        <v>0</v>
      </c>
      <c r="D101" s="78">
        <f t="shared" si="14"/>
        <v>0</v>
      </c>
      <c r="E101" s="81">
        <v>2</v>
      </c>
      <c r="F101" s="78">
        <f t="shared" si="15"/>
        <v>2.0000000000000001E-4</v>
      </c>
      <c r="G101" s="81">
        <v>2</v>
      </c>
      <c r="H101" s="78">
        <f t="shared" si="16"/>
        <v>2.0000000000000001E-4</v>
      </c>
      <c r="I101" s="81">
        <v>2</v>
      </c>
      <c r="J101" s="78">
        <f t="shared" si="17"/>
        <v>2.0000000000000001E-4</v>
      </c>
      <c r="K101" s="856">
        <f t="shared" si="13"/>
        <v>0</v>
      </c>
    </row>
    <row r="102" spans="1:14" ht="27.6" x14ac:dyDescent="0.25">
      <c r="A102" s="79">
        <v>912</v>
      </c>
      <c r="B102" s="80" t="s">
        <v>594</v>
      </c>
      <c r="C102" s="81">
        <v>0</v>
      </c>
      <c r="D102" s="78">
        <f t="shared" si="14"/>
        <v>0</v>
      </c>
      <c r="E102" s="81">
        <v>1</v>
      </c>
      <c r="F102" s="78">
        <f t="shared" si="15"/>
        <v>1E-4</v>
      </c>
      <c r="G102" s="81">
        <v>0</v>
      </c>
      <c r="H102" s="78">
        <f t="shared" si="16"/>
        <v>0</v>
      </c>
      <c r="I102" s="81">
        <v>0</v>
      </c>
      <c r="J102" s="78">
        <f t="shared" si="17"/>
        <v>0</v>
      </c>
      <c r="K102" s="856">
        <f t="shared" si="13"/>
        <v>0</v>
      </c>
      <c r="M102" s="704"/>
      <c r="N102" s="704"/>
    </row>
    <row r="103" spans="1:14" ht="27.6" x14ac:dyDescent="0.25">
      <c r="A103" s="79">
        <v>913</v>
      </c>
      <c r="B103" s="80" t="s">
        <v>595</v>
      </c>
      <c r="C103" s="81">
        <v>644</v>
      </c>
      <c r="D103" s="78">
        <f t="shared" si="14"/>
        <v>7.5800000000000006E-2</v>
      </c>
      <c r="E103" s="81">
        <v>660</v>
      </c>
      <c r="F103" s="78">
        <f t="shared" si="15"/>
        <v>6.5500000000000003E-2</v>
      </c>
      <c r="G103" s="81">
        <v>765</v>
      </c>
      <c r="H103" s="78">
        <f t="shared" si="16"/>
        <v>7.2300000000000003E-2</v>
      </c>
      <c r="I103" s="81">
        <v>876</v>
      </c>
      <c r="J103" s="78">
        <f t="shared" si="17"/>
        <v>8.5999999999999993E-2</v>
      </c>
      <c r="K103" s="856">
        <f t="shared" si="13"/>
        <v>1.369999999999999E-2</v>
      </c>
      <c r="M103" s="704"/>
      <c r="N103" s="704"/>
    </row>
    <row r="104" spans="1:14" ht="27.6" x14ac:dyDescent="0.25">
      <c r="A104" s="79">
        <v>914</v>
      </c>
      <c r="B104" s="80" t="s">
        <v>596</v>
      </c>
      <c r="C104" s="81">
        <v>194</v>
      </c>
      <c r="D104" s="78">
        <f t="shared" si="14"/>
        <v>2.2800000000000001E-2</v>
      </c>
      <c r="E104" s="81">
        <v>221</v>
      </c>
      <c r="F104" s="78">
        <f t="shared" si="15"/>
        <v>2.1899999999999999E-2</v>
      </c>
      <c r="G104" s="81">
        <v>195</v>
      </c>
      <c r="H104" s="78">
        <f t="shared" si="16"/>
        <v>1.84E-2</v>
      </c>
      <c r="I104" s="81">
        <v>115</v>
      </c>
      <c r="J104" s="78">
        <f t="shared" si="17"/>
        <v>1.1299999999999999E-2</v>
      </c>
      <c r="K104" s="856">
        <f t="shared" si="13"/>
        <v>-7.1000000000000004E-3</v>
      </c>
      <c r="M104" s="704"/>
      <c r="N104" s="704"/>
    </row>
    <row r="105" spans="1:14" x14ac:dyDescent="0.25">
      <c r="A105" s="79">
        <v>915</v>
      </c>
      <c r="B105" s="80" t="s">
        <v>597</v>
      </c>
      <c r="C105" s="81">
        <v>53</v>
      </c>
      <c r="D105" s="78">
        <f t="shared" si="14"/>
        <v>6.1999999999999998E-3</v>
      </c>
      <c r="E105" s="81">
        <v>214</v>
      </c>
      <c r="F105" s="78">
        <f t="shared" si="15"/>
        <v>2.12E-2</v>
      </c>
      <c r="G105" s="81">
        <v>232</v>
      </c>
      <c r="H105" s="78">
        <f t="shared" si="16"/>
        <v>2.1899999999999999E-2</v>
      </c>
      <c r="I105" s="81">
        <v>85</v>
      </c>
      <c r="J105" s="78">
        <f t="shared" si="17"/>
        <v>8.3000000000000001E-3</v>
      </c>
      <c r="K105" s="856">
        <f t="shared" si="13"/>
        <v>-1.3599999999999999E-2</v>
      </c>
      <c r="M105" s="704"/>
      <c r="N105" s="704"/>
    </row>
    <row r="106" spans="1:14" x14ac:dyDescent="0.25">
      <c r="A106" s="79">
        <v>916</v>
      </c>
      <c r="B106" s="80" t="s">
        <v>598</v>
      </c>
      <c r="C106" s="81">
        <v>69</v>
      </c>
      <c r="D106" s="78">
        <f t="shared" si="14"/>
        <v>8.0999999999999996E-3</v>
      </c>
      <c r="E106" s="81">
        <v>100</v>
      </c>
      <c r="F106" s="78">
        <f t="shared" si="15"/>
        <v>9.9000000000000008E-3</v>
      </c>
      <c r="G106" s="81">
        <v>0</v>
      </c>
      <c r="H106" s="78">
        <f t="shared" si="16"/>
        <v>0</v>
      </c>
      <c r="I106" s="81">
        <v>85</v>
      </c>
      <c r="J106" s="78">
        <f t="shared" si="17"/>
        <v>8.3000000000000001E-3</v>
      </c>
      <c r="K106" s="856">
        <f t="shared" si="13"/>
        <v>8.3000000000000001E-3</v>
      </c>
      <c r="M106" s="704"/>
      <c r="N106" s="704"/>
    </row>
    <row r="107" spans="1:14" x14ac:dyDescent="0.25">
      <c r="A107" s="79">
        <v>921</v>
      </c>
      <c r="B107" s="80" t="s">
        <v>599</v>
      </c>
      <c r="C107" s="81">
        <v>5</v>
      </c>
      <c r="D107" s="78">
        <f t="shared" si="14"/>
        <v>5.9999999999999995E-4</v>
      </c>
      <c r="E107" s="81">
        <v>10</v>
      </c>
      <c r="F107" s="78">
        <f t="shared" si="15"/>
        <v>1E-3</v>
      </c>
      <c r="G107" s="81">
        <v>15</v>
      </c>
      <c r="H107" s="78">
        <f t="shared" si="16"/>
        <v>1.4E-3</v>
      </c>
      <c r="I107" s="81">
        <v>6</v>
      </c>
      <c r="J107" s="78">
        <f t="shared" si="17"/>
        <v>5.9999999999999995E-4</v>
      </c>
      <c r="K107" s="856">
        <f t="shared" si="13"/>
        <v>-8.0000000000000004E-4</v>
      </c>
      <c r="M107" s="704"/>
      <c r="N107" s="704"/>
    </row>
    <row r="108" spans="1:14" x14ac:dyDescent="0.25">
      <c r="A108" s="79">
        <v>931</v>
      </c>
      <c r="B108" s="80" t="s">
        <v>600</v>
      </c>
      <c r="C108" s="81">
        <v>81</v>
      </c>
      <c r="D108" s="78">
        <f t="shared" si="14"/>
        <v>9.4999999999999998E-3</v>
      </c>
      <c r="E108" s="81">
        <v>80</v>
      </c>
      <c r="F108" s="78">
        <f t="shared" si="15"/>
        <v>7.9000000000000008E-3</v>
      </c>
      <c r="G108" s="81">
        <v>60</v>
      </c>
      <c r="H108" s="78">
        <f t="shared" si="16"/>
        <v>5.7000000000000002E-3</v>
      </c>
      <c r="I108" s="81">
        <v>84</v>
      </c>
      <c r="J108" s="78">
        <f t="shared" si="17"/>
        <v>8.2000000000000007E-3</v>
      </c>
      <c r="K108" s="856">
        <f t="shared" si="13"/>
        <v>2.5000000000000005E-3</v>
      </c>
      <c r="M108" s="704"/>
      <c r="N108" s="704"/>
    </row>
    <row r="109" spans="1:14" x14ac:dyDescent="0.25">
      <c r="A109" s="79">
        <v>932</v>
      </c>
      <c r="B109" s="80" t="s">
        <v>601</v>
      </c>
      <c r="C109" s="82">
        <v>3</v>
      </c>
      <c r="D109" s="78">
        <f t="shared" si="14"/>
        <v>4.0000000000000002E-4</v>
      </c>
      <c r="E109" s="82">
        <v>2</v>
      </c>
      <c r="F109" s="78">
        <f t="shared" si="15"/>
        <v>2.0000000000000001E-4</v>
      </c>
      <c r="G109" s="82">
        <v>3</v>
      </c>
      <c r="H109" s="78">
        <f t="shared" si="16"/>
        <v>2.9999999999999997E-4</v>
      </c>
      <c r="I109" s="82">
        <v>5</v>
      </c>
      <c r="J109" s="78">
        <f t="shared" si="17"/>
        <v>5.0000000000000001E-4</v>
      </c>
      <c r="K109" s="856">
        <f t="shared" si="13"/>
        <v>2.0000000000000004E-4</v>
      </c>
      <c r="M109" s="704"/>
      <c r="N109" s="704"/>
    </row>
    <row r="110" spans="1:14" x14ac:dyDescent="0.25">
      <c r="A110" s="79">
        <v>933</v>
      </c>
      <c r="B110" s="498" t="s">
        <v>602</v>
      </c>
      <c r="C110" s="81">
        <v>46</v>
      </c>
      <c r="D110" s="78">
        <f t="shared" si="14"/>
        <v>5.4000000000000003E-3</v>
      </c>
      <c r="E110" s="81">
        <v>95</v>
      </c>
      <c r="F110" s="78">
        <f t="shared" si="15"/>
        <v>9.4000000000000004E-3</v>
      </c>
      <c r="G110" s="81">
        <v>69</v>
      </c>
      <c r="H110" s="78">
        <f t="shared" si="16"/>
        <v>6.4999999999999997E-3</v>
      </c>
      <c r="I110" s="81">
        <v>58</v>
      </c>
      <c r="J110" s="78">
        <f t="shared" si="17"/>
        <v>5.7000000000000002E-3</v>
      </c>
      <c r="K110" s="856">
        <f t="shared" si="13"/>
        <v>-7.999999999999995E-4</v>
      </c>
      <c r="M110" s="704"/>
      <c r="N110" s="704"/>
    </row>
    <row r="111" spans="1:14" ht="14.4" thickBot="1" x14ac:dyDescent="0.3">
      <c r="A111" s="578"/>
      <c r="B111" s="84" t="s">
        <v>285</v>
      </c>
      <c r="C111" s="95">
        <v>418</v>
      </c>
      <c r="D111" s="94">
        <f t="shared" si="14"/>
        <v>4.9200000000000001E-2</v>
      </c>
      <c r="E111" s="95">
        <v>639</v>
      </c>
      <c r="F111" s="94">
        <f t="shared" si="15"/>
        <v>6.3399999999999998E-2</v>
      </c>
      <c r="G111" s="95">
        <v>693</v>
      </c>
      <c r="H111" s="94">
        <f t="shared" si="16"/>
        <v>6.5500000000000003E-2</v>
      </c>
      <c r="I111" s="95">
        <v>154</v>
      </c>
      <c r="J111" s="94">
        <f t="shared" si="17"/>
        <v>1.5100000000000001E-2</v>
      </c>
      <c r="K111" s="857">
        <f t="shared" si="13"/>
        <v>-5.04E-2</v>
      </c>
    </row>
    <row r="112" spans="1:14" ht="14.4" thickBot="1" x14ac:dyDescent="0.3">
      <c r="A112" s="85"/>
      <c r="B112" s="86" t="s">
        <v>648</v>
      </c>
      <c r="C112" s="87">
        <f>SUM(C4:C111)</f>
        <v>8498</v>
      </c>
      <c r="D112" s="74">
        <f>SUM(D4:D111)</f>
        <v>1.0002999999999997</v>
      </c>
      <c r="E112" s="87">
        <f>SUM(E4:E111)</f>
        <v>10079</v>
      </c>
      <c r="F112" s="74">
        <f t="shared" ref="F112:J112" si="18">SUM(F4:F111)</f>
        <v>1.0005999999999997</v>
      </c>
      <c r="G112" s="87">
        <f t="shared" si="18"/>
        <v>10586</v>
      </c>
      <c r="H112" s="74">
        <f t="shared" si="18"/>
        <v>1.0004</v>
      </c>
      <c r="I112" s="87">
        <f t="shared" si="18"/>
        <v>10191</v>
      </c>
      <c r="J112" s="74">
        <f t="shared" si="18"/>
        <v>1.0003999999999995</v>
      </c>
      <c r="K112" s="775"/>
    </row>
    <row r="113" spans="1:14" x14ac:dyDescent="0.25">
      <c r="A113" s="88"/>
      <c r="B113" s="88"/>
      <c r="C113" s="88"/>
      <c r="D113" s="88"/>
      <c r="E113" s="88"/>
      <c r="F113" s="88"/>
      <c r="G113" s="88"/>
    </row>
    <row r="114" spans="1:14" x14ac:dyDescent="0.25">
      <c r="A114" s="88"/>
      <c r="B114" s="88"/>
      <c r="C114" s="88"/>
      <c r="D114" s="88"/>
      <c r="E114" s="88"/>
      <c r="F114" s="88"/>
      <c r="G114" s="88"/>
    </row>
    <row r="115" spans="1:14" x14ac:dyDescent="0.25">
      <c r="A115" s="88"/>
      <c r="B115" s="88"/>
      <c r="C115" s="88"/>
      <c r="D115" s="88"/>
      <c r="E115" s="88"/>
      <c r="F115" s="88"/>
      <c r="G115" s="88"/>
    </row>
    <row r="116" spans="1:14" x14ac:dyDescent="0.25">
      <c r="A116" s="88"/>
      <c r="B116" s="88"/>
    </row>
    <row r="117" spans="1:14" x14ac:dyDescent="0.25">
      <c r="A117" s="90"/>
      <c r="B117" s="1"/>
    </row>
    <row r="118" spans="1:14" x14ac:dyDescent="0.25">
      <c r="A118" s="91"/>
      <c r="B118" s="1"/>
      <c r="M118" s="704"/>
      <c r="N118" s="704"/>
    </row>
    <row r="120" spans="1:14" x14ac:dyDescent="0.25">
      <c r="M120" s="704"/>
      <c r="N120" s="704"/>
    </row>
    <row r="121" spans="1:14" x14ac:dyDescent="0.25">
      <c r="M121" s="704"/>
      <c r="N121" s="704"/>
    </row>
    <row r="122" spans="1:14" x14ac:dyDescent="0.25">
      <c r="M122" s="704"/>
      <c r="N122" s="704"/>
    </row>
    <row r="123" spans="1:14" x14ac:dyDescent="0.25">
      <c r="M123" s="704"/>
      <c r="N123" s="704"/>
    </row>
    <row r="124" spans="1:14" x14ac:dyDescent="0.25">
      <c r="M124" s="704"/>
      <c r="N124" s="704"/>
    </row>
    <row r="125" spans="1:14" x14ac:dyDescent="0.25">
      <c r="M125" s="704"/>
      <c r="N125" s="704"/>
    </row>
    <row r="126" spans="1:14" x14ac:dyDescent="0.25">
      <c r="M126" s="704"/>
      <c r="N126" s="704"/>
    </row>
  </sheetData>
  <mergeCells count="8">
    <mergeCell ref="K2:K3"/>
    <mergeCell ref="E2:F2"/>
    <mergeCell ref="A1:K1"/>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4"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0"/>
  <sheetViews>
    <sheetView zoomScaleNormal="100" workbookViewId="0">
      <selection sqref="A1:G1"/>
    </sheetView>
  </sheetViews>
  <sheetFormatPr defaultColWidth="9.109375" defaultRowHeight="12.6" x14ac:dyDescent="0.25"/>
  <cols>
    <col min="1" max="1" width="9.109375" style="418" customWidth="1"/>
    <col min="2" max="2" width="84" style="418" customWidth="1"/>
    <col min="3" max="7" width="11.44140625" style="418" customWidth="1"/>
    <col min="8" max="8" width="4.109375" style="418" customWidth="1"/>
    <col min="9" max="9" width="7.44140625" style="418" bestFit="1" customWidth="1"/>
    <col min="10" max="251" width="11.44140625" style="418" customWidth="1"/>
    <col min="252" max="16384" width="9.109375" style="418"/>
  </cols>
  <sheetData>
    <row r="1" spans="1:17" ht="35.1" customHeight="1" thickBot="1" x14ac:dyDescent="0.35">
      <c r="A1" s="1036" t="s">
        <v>964</v>
      </c>
      <c r="B1" s="1037"/>
      <c r="C1" s="1037"/>
      <c r="D1" s="1037"/>
      <c r="E1" s="1037"/>
      <c r="F1" s="1037"/>
      <c r="G1" s="1038"/>
      <c r="I1" s="612"/>
      <c r="J1" s="612"/>
      <c r="K1" s="612"/>
      <c r="L1" s="612"/>
      <c r="M1" s="612"/>
      <c r="N1" s="612"/>
      <c r="O1" s="612"/>
      <c r="P1" s="612"/>
      <c r="Q1" s="612"/>
    </row>
    <row r="2" spans="1:17" x14ac:dyDescent="0.25">
      <c r="A2" s="993" t="s">
        <v>351</v>
      </c>
      <c r="B2" s="995" t="s">
        <v>429</v>
      </c>
      <c r="C2" s="988" t="s">
        <v>465</v>
      </c>
      <c r="D2" s="989"/>
      <c r="E2" s="989"/>
      <c r="F2" s="990"/>
      <c r="G2" s="1039" t="s">
        <v>356</v>
      </c>
      <c r="I2" s="612"/>
      <c r="J2" s="612"/>
      <c r="K2" s="612"/>
      <c r="L2" s="612"/>
      <c r="M2" s="612"/>
      <c r="N2" s="612"/>
      <c r="O2" s="612"/>
      <c r="P2" s="612"/>
      <c r="Q2" s="612"/>
    </row>
    <row r="3" spans="1:17" ht="12.75" customHeight="1" thickBot="1" x14ac:dyDescent="0.3">
      <c r="A3" s="994"/>
      <c r="B3" s="996"/>
      <c r="C3" s="639" t="s">
        <v>651</v>
      </c>
      <c r="D3" s="640" t="s">
        <v>652</v>
      </c>
      <c r="E3" s="640" t="s">
        <v>653</v>
      </c>
      <c r="F3" s="641" t="s">
        <v>654</v>
      </c>
      <c r="G3" s="1040"/>
      <c r="I3" s="612"/>
      <c r="J3" s="612"/>
      <c r="K3" s="612"/>
      <c r="L3" s="612"/>
      <c r="M3" s="612"/>
      <c r="N3" s="612"/>
      <c r="O3" s="612"/>
      <c r="P3" s="612"/>
      <c r="Q3" s="612"/>
    </row>
    <row r="4" spans="1:17" ht="12.75" customHeight="1" thickBot="1" x14ac:dyDescent="0.3">
      <c r="A4" s="819">
        <v>35</v>
      </c>
      <c r="B4" s="820" t="s">
        <v>426</v>
      </c>
      <c r="C4" s="821">
        <f>SUM(C5:C7)</f>
        <v>17</v>
      </c>
      <c r="D4" s="822">
        <f>SUM(D5:D7)</f>
        <v>9</v>
      </c>
      <c r="E4" s="823">
        <f>SUM(E5:E7)</f>
        <v>0</v>
      </c>
      <c r="F4" s="822">
        <f>SUM(F5:F7)</f>
        <v>0</v>
      </c>
      <c r="G4" s="824">
        <f>SUM(G5:G7)</f>
        <v>26</v>
      </c>
      <c r="I4" s="612"/>
      <c r="J4" s="612"/>
      <c r="K4" s="612"/>
      <c r="L4" s="612"/>
      <c r="M4" s="612"/>
      <c r="N4" s="612"/>
      <c r="O4" s="612"/>
      <c r="P4" s="612"/>
      <c r="Q4" s="612"/>
    </row>
    <row r="5" spans="1:17" ht="12.75" customHeight="1" x14ac:dyDescent="0.25">
      <c r="A5" s="619">
        <v>35120</v>
      </c>
      <c r="B5" s="617" t="s">
        <v>816</v>
      </c>
      <c r="C5" s="675">
        <v>3</v>
      </c>
      <c r="D5" s="642"/>
      <c r="E5" s="672"/>
      <c r="F5" s="642"/>
      <c r="G5" s="643">
        <f t="shared" ref="G5:G63" si="0">SUM(C5:F5)</f>
        <v>3</v>
      </c>
      <c r="I5" s="849"/>
      <c r="J5" s="612"/>
      <c r="K5" s="612"/>
      <c r="L5" s="612"/>
      <c r="M5" s="612"/>
      <c r="N5" s="612"/>
      <c r="O5" s="612"/>
      <c r="P5" s="612"/>
      <c r="Q5" s="612"/>
    </row>
    <row r="6" spans="1:17" ht="12.75" customHeight="1" x14ac:dyDescent="0.25">
      <c r="A6" s="619">
        <v>35130</v>
      </c>
      <c r="B6" s="617" t="s">
        <v>817</v>
      </c>
      <c r="C6" s="675">
        <v>12</v>
      </c>
      <c r="D6" s="642">
        <v>2</v>
      </c>
      <c r="E6" s="672"/>
      <c r="F6" s="642"/>
      <c r="G6" s="643">
        <f t="shared" si="0"/>
        <v>14</v>
      </c>
      <c r="I6" s="849"/>
      <c r="J6" s="612"/>
      <c r="K6" s="612"/>
      <c r="L6" s="612"/>
      <c r="M6" s="612"/>
      <c r="N6" s="612"/>
      <c r="O6" s="612"/>
      <c r="P6" s="612"/>
      <c r="Q6" s="612"/>
    </row>
    <row r="7" spans="1:17" ht="12.75" customHeight="1" thickBot="1" x14ac:dyDescent="0.3">
      <c r="A7" s="619">
        <v>35140</v>
      </c>
      <c r="B7" s="617" t="s">
        <v>818</v>
      </c>
      <c r="C7" s="675">
        <v>2</v>
      </c>
      <c r="D7" s="642">
        <v>7</v>
      </c>
      <c r="E7" s="672"/>
      <c r="F7" s="642"/>
      <c r="G7" s="643">
        <f>SUM(C7:F7)</f>
        <v>9</v>
      </c>
      <c r="I7" s="849"/>
      <c r="J7" s="612"/>
      <c r="K7" s="612"/>
      <c r="L7" s="612"/>
      <c r="M7" s="612"/>
      <c r="N7" s="612"/>
      <c r="O7" s="612"/>
      <c r="P7" s="612"/>
      <c r="Q7" s="612"/>
    </row>
    <row r="8" spans="1:17" ht="12.75" customHeight="1" thickBot="1" x14ac:dyDescent="0.3">
      <c r="A8" s="819">
        <v>36</v>
      </c>
      <c r="B8" s="830" t="s">
        <v>427</v>
      </c>
      <c r="C8" s="645">
        <f>C9</f>
        <v>48</v>
      </c>
      <c r="D8" s="822">
        <f t="shared" ref="D8:F8" si="1">D9</f>
        <v>46</v>
      </c>
      <c r="E8" s="822">
        <f t="shared" si="1"/>
        <v>19</v>
      </c>
      <c r="F8" s="822">
        <f t="shared" si="1"/>
        <v>0</v>
      </c>
      <c r="G8" s="831">
        <f t="shared" si="0"/>
        <v>113</v>
      </c>
      <c r="I8" s="849"/>
      <c r="O8" s="612"/>
      <c r="P8" s="612"/>
      <c r="Q8" s="612"/>
    </row>
    <row r="9" spans="1:17" ht="12.75" customHeight="1" thickBot="1" x14ac:dyDescent="0.3">
      <c r="A9" s="832">
        <v>36000</v>
      </c>
      <c r="B9" s="833" t="s">
        <v>427</v>
      </c>
      <c r="C9" s="834">
        <v>48</v>
      </c>
      <c r="D9" s="835">
        <v>46</v>
      </c>
      <c r="E9" s="836">
        <v>19</v>
      </c>
      <c r="F9" s="835"/>
      <c r="G9" s="837">
        <f t="shared" si="0"/>
        <v>113</v>
      </c>
      <c r="I9" s="849"/>
      <c r="J9" s="612"/>
      <c r="K9" s="612"/>
      <c r="L9" s="612"/>
      <c r="M9" s="612"/>
      <c r="N9" s="612"/>
      <c r="O9" s="612"/>
      <c r="P9" s="612"/>
      <c r="Q9" s="612"/>
    </row>
    <row r="10" spans="1:17" ht="12.75" customHeight="1" thickBot="1" x14ac:dyDescent="0.3">
      <c r="A10" s="819">
        <v>38</v>
      </c>
      <c r="B10" s="820" t="s">
        <v>428</v>
      </c>
      <c r="C10" s="821">
        <f>SUM(C11:C13)</f>
        <v>3</v>
      </c>
      <c r="D10" s="822">
        <f>SUM(D11:D13)</f>
        <v>14</v>
      </c>
      <c r="E10" s="823">
        <f>SUM(E11:E13)</f>
        <v>3</v>
      </c>
      <c r="F10" s="822">
        <f>SUM(F11:F13)</f>
        <v>1</v>
      </c>
      <c r="G10" s="824">
        <f t="shared" si="0"/>
        <v>21</v>
      </c>
      <c r="I10" s="849"/>
      <c r="J10" s="612"/>
      <c r="K10" s="612"/>
      <c r="L10" s="612"/>
      <c r="M10" s="612"/>
      <c r="N10" s="612"/>
      <c r="O10" s="612"/>
      <c r="P10" s="612"/>
      <c r="Q10" s="612"/>
    </row>
    <row r="11" spans="1:17" ht="12.75" customHeight="1" x14ac:dyDescent="0.25">
      <c r="A11" s="813">
        <v>38110</v>
      </c>
      <c r="B11" s="814" t="s">
        <v>820</v>
      </c>
      <c r="C11" s="674">
        <v>2</v>
      </c>
      <c r="D11" s="676">
        <v>7</v>
      </c>
      <c r="E11" s="817"/>
      <c r="F11" s="816"/>
      <c r="G11" s="818">
        <f t="shared" si="0"/>
        <v>9</v>
      </c>
      <c r="I11" s="849"/>
      <c r="J11" s="612"/>
      <c r="K11" s="612"/>
      <c r="L11" s="612"/>
      <c r="M11" s="612"/>
      <c r="N11" s="612"/>
      <c r="O11" s="612"/>
      <c r="P11" s="612"/>
      <c r="Q11" s="612"/>
    </row>
    <row r="12" spans="1:17" ht="12.75" customHeight="1" x14ac:dyDescent="0.25">
      <c r="A12" s="619">
        <v>38213</v>
      </c>
      <c r="B12" s="617" t="s">
        <v>821</v>
      </c>
      <c r="C12" s="675"/>
      <c r="D12" s="642">
        <v>2</v>
      </c>
      <c r="E12" s="672">
        <v>1</v>
      </c>
      <c r="F12" s="642"/>
      <c r="G12" s="643">
        <f t="shared" si="0"/>
        <v>3</v>
      </c>
      <c r="I12" s="849"/>
      <c r="J12" s="612"/>
      <c r="K12" s="612"/>
      <c r="L12" s="612"/>
      <c r="M12" s="612"/>
      <c r="N12" s="612"/>
      <c r="O12" s="612"/>
      <c r="P12" s="612"/>
      <c r="Q12" s="612"/>
    </row>
    <row r="13" spans="1:17" ht="13.8" thickBot="1" x14ac:dyDescent="0.3">
      <c r="A13" s="825">
        <v>38219</v>
      </c>
      <c r="B13" s="826" t="s">
        <v>822</v>
      </c>
      <c r="C13" s="827">
        <v>1</v>
      </c>
      <c r="D13" s="828">
        <v>5</v>
      </c>
      <c r="E13" s="829">
        <v>2</v>
      </c>
      <c r="F13" s="828">
        <v>1</v>
      </c>
      <c r="G13" s="677">
        <f t="shared" si="0"/>
        <v>9</v>
      </c>
      <c r="I13" s="849"/>
      <c r="J13" s="612"/>
      <c r="K13" s="612"/>
      <c r="L13" s="612"/>
      <c r="M13" s="612"/>
      <c r="N13" s="612"/>
      <c r="O13" s="612"/>
      <c r="P13" s="612"/>
      <c r="Q13" s="612"/>
    </row>
    <row r="14" spans="1:17" ht="12.75" customHeight="1" thickBot="1" x14ac:dyDescent="0.3">
      <c r="A14" s="819">
        <v>49</v>
      </c>
      <c r="B14" s="839" t="s">
        <v>424</v>
      </c>
      <c r="C14" s="821">
        <f>SUM(C15:C16)</f>
        <v>202</v>
      </c>
      <c r="D14" s="822">
        <f>SUM(D15:D16)</f>
        <v>364</v>
      </c>
      <c r="E14" s="823">
        <f>SUM(E15:E16)</f>
        <v>29</v>
      </c>
      <c r="F14" s="822">
        <f>SUM(F15:F16)</f>
        <v>0</v>
      </c>
      <c r="G14" s="824">
        <f t="shared" si="0"/>
        <v>595</v>
      </c>
      <c r="I14" s="849"/>
      <c r="J14" s="612"/>
      <c r="K14" s="612"/>
      <c r="L14" s="612"/>
      <c r="M14" s="612"/>
      <c r="N14" s="612"/>
      <c r="O14" s="612"/>
      <c r="P14" s="612"/>
      <c r="Q14" s="612"/>
    </row>
    <row r="15" spans="1:17" ht="12.75" customHeight="1" x14ac:dyDescent="0.25">
      <c r="A15" s="619">
        <v>49200</v>
      </c>
      <c r="B15" s="617" t="s">
        <v>899</v>
      </c>
      <c r="C15" s="675">
        <v>127</v>
      </c>
      <c r="D15" s="642">
        <v>319</v>
      </c>
      <c r="E15" s="672">
        <v>10</v>
      </c>
      <c r="F15" s="642"/>
      <c r="G15" s="643">
        <f t="shared" si="0"/>
        <v>456</v>
      </c>
      <c r="I15" s="849"/>
      <c r="J15" s="612"/>
      <c r="K15" s="612"/>
      <c r="L15" s="612"/>
      <c r="M15" s="612"/>
      <c r="N15" s="612"/>
      <c r="O15" s="612"/>
      <c r="P15" s="612"/>
      <c r="Q15" s="612"/>
    </row>
    <row r="16" spans="1:17" ht="12.75" customHeight="1" thickBot="1" x14ac:dyDescent="0.3">
      <c r="A16" s="619">
        <v>49390</v>
      </c>
      <c r="B16" s="617" t="s">
        <v>823</v>
      </c>
      <c r="C16" s="675">
        <v>75</v>
      </c>
      <c r="D16" s="642">
        <v>45</v>
      </c>
      <c r="E16" s="672">
        <v>19</v>
      </c>
      <c r="F16" s="642"/>
      <c r="G16" s="643">
        <f t="shared" si="0"/>
        <v>139</v>
      </c>
      <c r="I16" s="849"/>
      <c r="J16" s="612"/>
      <c r="K16" s="612"/>
      <c r="L16" s="612"/>
      <c r="M16" s="612"/>
      <c r="N16" s="612"/>
      <c r="O16" s="612"/>
      <c r="P16" s="612"/>
      <c r="Q16" s="612"/>
    </row>
    <row r="17" spans="1:17" ht="12.75" customHeight="1" thickBot="1" x14ac:dyDescent="0.3">
      <c r="A17" s="819">
        <v>52</v>
      </c>
      <c r="B17" s="839" t="s">
        <v>858</v>
      </c>
      <c r="C17" s="821">
        <f>SUM(C18:C19)</f>
        <v>18</v>
      </c>
      <c r="D17" s="822">
        <f>SUM(D18:D19)</f>
        <v>11</v>
      </c>
      <c r="E17" s="823">
        <f>SUM(E18:E19)</f>
        <v>2</v>
      </c>
      <c r="F17" s="822">
        <f>SUM(F18:F19)</f>
        <v>0</v>
      </c>
      <c r="G17" s="824">
        <f t="shared" si="0"/>
        <v>31</v>
      </c>
      <c r="I17" s="849"/>
      <c r="J17" s="612"/>
      <c r="K17" s="612"/>
      <c r="L17" s="612"/>
      <c r="M17" s="612"/>
      <c r="N17" s="612"/>
      <c r="O17" s="612"/>
      <c r="P17" s="612"/>
      <c r="Q17" s="612"/>
    </row>
    <row r="18" spans="1:17" ht="12.75" customHeight="1" x14ac:dyDescent="0.25">
      <c r="A18" s="619">
        <v>52220</v>
      </c>
      <c r="B18" s="617" t="s">
        <v>824</v>
      </c>
      <c r="C18" s="675">
        <v>14</v>
      </c>
      <c r="D18" s="642">
        <v>7</v>
      </c>
      <c r="E18" s="672">
        <v>2</v>
      </c>
      <c r="F18" s="642"/>
      <c r="G18" s="643">
        <f t="shared" si="0"/>
        <v>23</v>
      </c>
      <c r="I18" s="849"/>
      <c r="J18" s="612"/>
      <c r="K18" s="612"/>
      <c r="L18" s="612"/>
      <c r="M18" s="612"/>
      <c r="N18" s="612"/>
      <c r="O18" s="612"/>
      <c r="P18" s="612"/>
      <c r="Q18" s="612"/>
    </row>
    <row r="19" spans="1:17" ht="12.75" customHeight="1" thickBot="1" x14ac:dyDescent="0.3">
      <c r="A19" s="619">
        <v>52230</v>
      </c>
      <c r="B19" s="617" t="s">
        <v>825</v>
      </c>
      <c r="C19" s="675">
        <v>4</v>
      </c>
      <c r="D19" s="642">
        <v>4</v>
      </c>
      <c r="E19" s="672"/>
      <c r="F19" s="642"/>
      <c r="G19" s="643">
        <f t="shared" si="0"/>
        <v>8</v>
      </c>
      <c r="I19" s="849"/>
      <c r="J19" s="612"/>
      <c r="K19" s="612"/>
      <c r="L19" s="612"/>
      <c r="M19" s="612"/>
      <c r="N19" s="612"/>
      <c r="O19" s="612"/>
      <c r="P19" s="612"/>
      <c r="Q19" s="612"/>
    </row>
    <row r="20" spans="1:17" ht="12.75" customHeight="1" thickBot="1" x14ac:dyDescent="0.3">
      <c r="A20" s="819">
        <v>53</v>
      </c>
      <c r="B20" s="839" t="s">
        <v>425</v>
      </c>
      <c r="C20" s="821">
        <f>C21</f>
        <v>54</v>
      </c>
      <c r="D20" s="822">
        <f t="shared" ref="D20:F20" si="2">D21</f>
        <v>74</v>
      </c>
      <c r="E20" s="823">
        <f t="shared" si="2"/>
        <v>18</v>
      </c>
      <c r="F20" s="822">
        <f t="shared" si="2"/>
        <v>1</v>
      </c>
      <c r="G20" s="824">
        <f t="shared" si="0"/>
        <v>147</v>
      </c>
      <c r="I20" s="849"/>
      <c r="J20" s="612"/>
      <c r="K20" s="612"/>
      <c r="L20" s="612"/>
      <c r="M20" s="612"/>
      <c r="N20" s="612"/>
      <c r="O20" s="612"/>
      <c r="P20" s="612"/>
      <c r="Q20" s="612"/>
    </row>
    <row r="21" spans="1:17" ht="12.75" customHeight="1" thickBot="1" x14ac:dyDescent="0.3">
      <c r="A21" s="618" t="s">
        <v>527</v>
      </c>
      <c r="B21" s="617" t="s">
        <v>425</v>
      </c>
      <c r="C21" s="675">
        <v>54</v>
      </c>
      <c r="D21" s="642">
        <v>74</v>
      </c>
      <c r="E21" s="672">
        <v>18</v>
      </c>
      <c r="F21" s="642">
        <v>1</v>
      </c>
      <c r="G21" s="643">
        <f t="shared" si="0"/>
        <v>147</v>
      </c>
      <c r="I21" s="849"/>
      <c r="J21" s="612"/>
      <c r="K21" s="612"/>
      <c r="L21" s="612"/>
      <c r="M21" s="612"/>
      <c r="N21" s="612"/>
      <c r="O21" s="612"/>
      <c r="P21" s="612"/>
      <c r="Q21" s="612"/>
    </row>
    <row r="22" spans="1:17" ht="12.75" customHeight="1" thickBot="1" x14ac:dyDescent="0.3">
      <c r="A22" s="819">
        <v>55</v>
      </c>
      <c r="B22" s="839" t="s">
        <v>826</v>
      </c>
      <c r="C22" s="821">
        <f>C23</f>
        <v>1</v>
      </c>
      <c r="D22" s="822">
        <f t="shared" ref="D22:F22" si="3">D23</f>
        <v>7</v>
      </c>
      <c r="E22" s="823">
        <f t="shared" si="3"/>
        <v>0</v>
      </c>
      <c r="F22" s="822">
        <f t="shared" si="3"/>
        <v>0</v>
      </c>
      <c r="G22" s="824">
        <f t="shared" si="0"/>
        <v>8</v>
      </c>
      <c r="I22" s="849"/>
      <c r="J22" s="612"/>
      <c r="K22" s="612"/>
      <c r="L22" s="612"/>
      <c r="M22" s="612"/>
      <c r="N22" s="612"/>
      <c r="O22" s="612"/>
      <c r="P22" s="612"/>
      <c r="Q22" s="612"/>
    </row>
    <row r="23" spans="1:17" ht="12.75" customHeight="1" thickBot="1" x14ac:dyDescent="0.3">
      <c r="A23" s="619">
        <v>55900</v>
      </c>
      <c r="B23" s="617" t="s">
        <v>826</v>
      </c>
      <c r="C23" s="675">
        <v>1</v>
      </c>
      <c r="D23" s="642">
        <v>7</v>
      </c>
      <c r="E23" s="672"/>
      <c r="F23" s="642"/>
      <c r="G23" s="643">
        <f t="shared" si="0"/>
        <v>8</v>
      </c>
      <c r="I23" s="849"/>
      <c r="J23" s="612"/>
      <c r="K23" s="612"/>
      <c r="L23" s="612"/>
      <c r="M23" s="612"/>
      <c r="N23" s="612"/>
      <c r="O23" s="612"/>
      <c r="P23" s="612"/>
      <c r="Q23" s="612"/>
    </row>
    <row r="24" spans="1:17" ht="12.75" customHeight="1" thickBot="1" x14ac:dyDescent="0.3">
      <c r="A24" s="709">
        <v>56</v>
      </c>
      <c r="B24" s="708" t="s">
        <v>901</v>
      </c>
      <c r="C24" s="753">
        <f>C25</f>
        <v>0</v>
      </c>
      <c r="D24" s="753">
        <f t="shared" ref="D24:F24" si="4">D25</f>
        <v>1</v>
      </c>
      <c r="E24" s="753">
        <f t="shared" si="4"/>
        <v>0</v>
      </c>
      <c r="F24" s="753">
        <f t="shared" si="4"/>
        <v>0</v>
      </c>
      <c r="G24" s="753">
        <f t="shared" ref="G24" si="5">SUM(C24:F24)</f>
        <v>1</v>
      </c>
      <c r="I24" s="849"/>
      <c r="J24" s="612"/>
      <c r="K24" s="612"/>
      <c r="L24" s="612"/>
      <c r="M24" s="612"/>
      <c r="N24" s="612"/>
      <c r="O24" s="612"/>
      <c r="P24" s="612"/>
      <c r="Q24" s="612"/>
    </row>
    <row r="25" spans="1:17" ht="12.75" customHeight="1" thickBot="1" x14ac:dyDescent="0.3">
      <c r="A25" s="695">
        <v>56210</v>
      </c>
      <c r="B25" s="691" t="s">
        <v>902</v>
      </c>
      <c r="C25" s="756"/>
      <c r="D25" s="756">
        <v>1</v>
      </c>
      <c r="E25" s="756"/>
      <c r="F25" s="756"/>
      <c r="G25" s="756">
        <f t="shared" si="0"/>
        <v>1</v>
      </c>
      <c r="I25" s="849"/>
      <c r="J25" s="612"/>
      <c r="K25" s="612"/>
      <c r="L25" s="612"/>
      <c r="M25" s="612"/>
      <c r="N25" s="612"/>
      <c r="O25" s="612"/>
      <c r="P25" s="612"/>
      <c r="Q25" s="612"/>
    </row>
    <row r="26" spans="1:17" ht="12.75" customHeight="1" thickBot="1" x14ac:dyDescent="0.3">
      <c r="A26" s="819">
        <v>60</v>
      </c>
      <c r="B26" s="839" t="s">
        <v>859</v>
      </c>
      <c r="C26" s="821">
        <f>SUM(C27:C27)</f>
        <v>29</v>
      </c>
      <c r="D26" s="822">
        <f>SUM(D27:D27)</f>
        <v>12</v>
      </c>
      <c r="E26" s="823">
        <f>SUM(E27:E27)</f>
        <v>8</v>
      </c>
      <c r="F26" s="822">
        <f>SUM(F27:F27)</f>
        <v>0</v>
      </c>
      <c r="G26" s="824">
        <f t="shared" si="0"/>
        <v>49</v>
      </c>
      <c r="I26" s="849"/>
      <c r="J26" s="612"/>
      <c r="K26" s="612"/>
      <c r="L26" s="612"/>
      <c r="M26" s="612"/>
      <c r="N26" s="612"/>
      <c r="O26" s="612"/>
      <c r="P26" s="612"/>
      <c r="Q26" s="612"/>
    </row>
    <row r="27" spans="1:17" ht="12.75" customHeight="1" thickBot="1" x14ac:dyDescent="0.3">
      <c r="A27" s="619">
        <v>60200</v>
      </c>
      <c r="B27" s="617" t="s">
        <v>827</v>
      </c>
      <c r="C27" s="675">
        <v>29</v>
      </c>
      <c r="D27" s="642">
        <v>12</v>
      </c>
      <c r="E27" s="672">
        <v>8</v>
      </c>
      <c r="F27" s="642"/>
      <c r="G27" s="643">
        <f t="shared" si="0"/>
        <v>49</v>
      </c>
      <c r="I27" s="849"/>
      <c r="J27" s="612"/>
      <c r="K27" s="612"/>
      <c r="L27" s="612"/>
      <c r="M27" s="612"/>
      <c r="N27" s="612"/>
      <c r="O27" s="612"/>
      <c r="P27" s="612"/>
      <c r="Q27" s="612"/>
    </row>
    <row r="28" spans="1:17" ht="12.75" customHeight="1" thickBot="1" x14ac:dyDescent="0.3">
      <c r="A28" s="819">
        <v>61</v>
      </c>
      <c r="B28" s="839" t="s">
        <v>860</v>
      </c>
      <c r="C28" s="821">
        <f>C29</f>
        <v>1</v>
      </c>
      <c r="D28" s="822">
        <f t="shared" ref="D28" si="6">D29</f>
        <v>0</v>
      </c>
      <c r="E28" s="823">
        <f t="shared" ref="E28" si="7">E29</f>
        <v>0</v>
      </c>
      <c r="F28" s="822">
        <f t="shared" ref="F28" si="8">F29</f>
        <v>0</v>
      </c>
      <c r="G28" s="824">
        <f t="shared" si="0"/>
        <v>1</v>
      </c>
      <c r="I28" s="849"/>
      <c r="J28" s="612"/>
      <c r="K28" s="612"/>
      <c r="L28" s="612"/>
      <c r="M28" s="612"/>
      <c r="N28" s="612"/>
      <c r="O28" s="612"/>
      <c r="P28" s="612"/>
      <c r="Q28" s="612"/>
    </row>
    <row r="29" spans="1:17" ht="12.75" customHeight="1" thickBot="1" x14ac:dyDescent="0.3">
      <c r="A29" s="619">
        <v>61100</v>
      </c>
      <c r="B29" s="617" t="s">
        <v>828</v>
      </c>
      <c r="C29" s="675">
        <v>1</v>
      </c>
      <c r="D29" s="642"/>
      <c r="E29" s="672"/>
      <c r="F29" s="642"/>
      <c r="G29" s="643">
        <f t="shared" si="0"/>
        <v>1</v>
      </c>
      <c r="I29" s="849"/>
      <c r="J29" s="612"/>
      <c r="K29" s="612"/>
      <c r="L29" s="612"/>
      <c r="M29" s="612"/>
      <c r="N29" s="612"/>
      <c r="O29" s="612"/>
      <c r="P29" s="612"/>
      <c r="Q29" s="612"/>
    </row>
    <row r="30" spans="1:17" ht="12.75" customHeight="1" thickBot="1" x14ac:dyDescent="0.3">
      <c r="A30" s="819">
        <v>62</v>
      </c>
      <c r="B30" s="839" t="s">
        <v>861</v>
      </c>
      <c r="C30" s="821">
        <f>SUM(C31:C31)</f>
        <v>1</v>
      </c>
      <c r="D30" s="822">
        <f>SUM(D31:D31)</f>
        <v>0</v>
      </c>
      <c r="E30" s="823">
        <f>SUM(E31:E31)</f>
        <v>0</v>
      </c>
      <c r="F30" s="822">
        <f>SUM(F31:F31)</f>
        <v>0</v>
      </c>
      <c r="G30" s="824">
        <f t="shared" si="0"/>
        <v>1</v>
      </c>
      <c r="I30" s="849"/>
      <c r="J30" s="612"/>
      <c r="K30" s="612"/>
      <c r="L30" s="612"/>
      <c r="M30" s="612"/>
      <c r="N30" s="612"/>
      <c r="O30" s="612"/>
      <c r="P30" s="612"/>
      <c r="Q30" s="612"/>
    </row>
    <row r="31" spans="1:17" ht="12.75" customHeight="1" thickBot="1" x14ac:dyDescent="0.3">
      <c r="A31" s="619">
        <v>62020</v>
      </c>
      <c r="B31" s="617" t="s">
        <v>829</v>
      </c>
      <c r="C31" s="675">
        <v>1</v>
      </c>
      <c r="D31" s="642"/>
      <c r="E31" s="672"/>
      <c r="F31" s="642"/>
      <c r="G31" s="643">
        <f t="shared" si="0"/>
        <v>1</v>
      </c>
      <c r="I31" s="849"/>
      <c r="J31" s="612"/>
      <c r="K31" s="612"/>
      <c r="L31" s="612"/>
      <c r="M31" s="612"/>
      <c r="N31" s="612"/>
      <c r="O31" s="612"/>
      <c r="P31" s="612"/>
      <c r="Q31" s="612"/>
    </row>
    <row r="32" spans="1:17" ht="12.75" customHeight="1" thickBot="1" x14ac:dyDescent="0.3">
      <c r="A32" s="819">
        <v>64</v>
      </c>
      <c r="B32" s="839" t="s">
        <v>862</v>
      </c>
      <c r="C32" s="821">
        <f>C33</f>
        <v>63</v>
      </c>
      <c r="D32" s="822">
        <f t="shared" ref="D32" si="9">D33</f>
        <v>0</v>
      </c>
      <c r="E32" s="823">
        <f t="shared" ref="E32" si="10">E33</f>
        <v>7</v>
      </c>
      <c r="F32" s="822">
        <f t="shared" ref="F32" si="11">F33</f>
        <v>0</v>
      </c>
      <c r="G32" s="824">
        <f t="shared" si="0"/>
        <v>70</v>
      </c>
      <c r="I32" s="849"/>
      <c r="J32" s="612"/>
      <c r="K32" s="612"/>
      <c r="L32" s="612"/>
      <c r="M32" s="612"/>
      <c r="N32" s="612"/>
      <c r="O32" s="612"/>
      <c r="P32" s="612"/>
      <c r="Q32" s="612"/>
    </row>
    <row r="33" spans="1:17" ht="12.75" customHeight="1" thickBot="1" x14ac:dyDescent="0.3">
      <c r="A33" s="619">
        <v>64999</v>
      </c>
      <c r="B33" s="617" t="s">
        <v>830</v>
      </c>
      <c r="C33" s="675">
        <v>63</v>
      </c>
      <c r="D33" s="642"/>
      <c r="E33" s="672">
        <v>7</v>
      </c>
      <c r="F33" s="642"/>
      <c r="G33" s="643">
        <f t="shared" si="0"/>
        <v>70</v>
      </c>
      <c r="I33" s="849"/>
      <c r="J33" s="612"/>
      <c r="K33" s="612"/>
      <c r="L33" s="612"/>
      <c r="M33" s="612"/>
      <c r="N33" s="612"/>
      <c r="O33" s="612"/>
      <c r="P33" s="612"/>
      <c r="Q33" s="612"/>
    </row>
    <row r="34" spans="1:17" ht="12.75" customHeight="1" thickBot="1" x14ac:dyDescent="0.3">
      <c r="A34" s="819">
        <v>68</v>
      </c>
      <c r="B34" s="839" t="s">
        <v>863</v>
      </c>
      <c r="C34" s="821">
        <f>C35</f>
        <v>1</v>
      </c>
      <c r="D34" s="822">
        <f t="shared" ref="D34" si="12">D35</f>
        <v>4</v>
      </c>
      <c r="E34" s="823">
        <f t="shared" ref="E34" si="13">E35</f>
        <v>0</v>
      </c>
      <c r="F34" s="822">
        <f t="shared" ref="F34" si="14">F35</f>
        <v>0</v>
      </c>
      <c r="G34" s="824">
        <f t="shared" si="0"/>
        <v>5</v>
      </c>
      <c r="I34" s="849"/>
      <c r="J34" s="612"/>
      <c r="K34" s="612"/>
      <c r="L34" s="612"/>
      <c r="M34" s="612"/>
      <c r="N34" s="612"/>
      <c r="O34" s="612"/>
      <c r="P34" s="612"/>
      <c r="Q34" s="612"/>
    </row>
    <row r="35" spans="1:17" ht="12.75" customHeight="1" thickBot="1" x14ac:dyDescent="0.3">
      <c r="A35" s="619">
        <v>68202</v>
      </c>
      <c r="B35" s="617" t="s">
        <v>831</v>
      </c>
      <c r="C35" s="675">
        <v>1</v>
      </c>
      <c r="D35" s="642">
        <v>4</v>
      </c>
      <c r="E35" s="672"/>
      <c r="F35" s="642"/>
      <c r="G35" s="643">
        <f t="shared" si="0"/>
        <v>5</v>
      </c>
      <c r="I35" s="849"/>
      <c r="J35" s="612"/>
      <c r="K35" s="612"/>
      <c r="L35" s="612"/>
      <c r="M35" s="612"/>
      <c r="N35" s="612"/>
      <c r="O35" s="612"/>
      <c r="P35" s="612"/>
      <c r="Q35" s="612"/>
    </row>
    <row r="36" spans="1:17" ht="12.75" customHeight="1" thickBot="1" x14ac:dyDescent="0.3">
      <c r="A36" s="819">
        <v>71</v>
      </c>
      <c r="B36" s="839" t="s">
        <v>864</v>
      </c>
      <c r="C36" s="821">
        <f>SUM(C37:C38)</f>
        <v>4</v>
      </c>
      <c r="D36" s="822">
        <f>SUM(D37:D38)</f>
        <v>6</v>
      </c>
      <c r="E36" s="823">
        <f>SUM(E37:E38)</f>
        <v>0</v>
      </c>
      <c r="F36" s="822">
        <f>SUM(F37:F38)</f>
        <v>0</v>
      </c>
      <c r="G36" s="824">
        <f t="shared" ref="G36" si="15">SUM(C36:F36)</f>
        <v>10</v>
      </c>
      <c r="I36" s="849"/>
      <c r="J36" s="612"/>
      <c r="K36" s="612"/>
      <c r="L36" s="612"/>
      <c r="M36" s="612"/>
      <c r="N36" s="612"/>
      <c r="O36" s="612"/>
      <c r="P36" s="612"/>
      <c r="Q36" s="612"/>
    </row>
    <row r="37" spans="1:17" ht="12.75" customHeight="1" x14ac:dyDescent="0.25">
      <c r="A37" s="619">
        <v>71121</v>
      </c>
      <c r="B37" s="617" t="s">
        <v>832</v>
      </c>
      <c r="C37" s="675">
        <v>1</v>
      </c>
      <c r="D37" s="642">
        <v>5</v>
      </c>
      <c r="E37" s="672"/>
      <c r="F37" s="642"/>
      <c r="G37" s="643">
        <f t="shared" si="0"/>
        <v>6</v>
      </c>
      <c r="I37" s="849"/>
      <c r="J37" s="612"/>
      <c r="K37" s="612"/>
      <c r="L37" s="612"/>
      <c r="M37" s="612"/>
      <c r="N37" s="612"/>
      <c r="O37" s="612"/>
      <c r="P37" s="612"/>
      <c r="Q37" s="612"/>
    </row>
    <row r="38" spans="1:17" ht="12.75" customHeight="1" thickBot="1" x14ac:dyDescent="0.3">
      <c r="A38" s="832">
        <v>71209</v>
      </c>
      <c r="B38" s="840" t="s">
        <v>904</v>
      </c>
      <c r="C38" s="834">
        <v>3</v>
      </c>
      <c r="D38" s="835">
        <v>1</v>
      </c>
      <c r="E38" s="836"/>
      <c r="F38" s="835"/>
      <c r="G38" s="837">
        <f t="shared" si="0"/>
        <v>4</v>
      </c>
      <c r="I38" s="849"/>
      <c r="J38" s="612"/>
      <c r="K38" s="612"/>
      <c r="L38" s="612"/>
      <c r="M38" s="612"/>
      <c r="N38" s="612"/>
      <c r="O38" s="612"/>
      <c r="P38" s="612"/>
      <c r="Q38" s="612"/>
    </row>
    <row r="39" spans="1:17" ht="12.75" customHeight="1" thickBot="1" x14ac:dyDescent="0.3">
      <c r="A39" s="819">
        <v>72</v>
      </c>
      <c r="B39" s="839" t="s">
        <v>865</v>
      </c>
      <c r="C39" s="821">
        <f>SUM(C40:C41)</f>
        <v>2</v>
      </c>
      <c r="D39" s="822">
        <f>SUM(D40:D41)</f>
        <v>9</v>
      </c>
      <c r="E39" s="823">
        <f>SUM(E40:E41)</f>
        <v>2</v>
      </c>
      <c r="F39" s="822">
        <f>SUM(F40:F41)</f>
        <v>0</v>
      </c>
      <c r="G39" s="824">
        <f t="shared" si="0"/>
        <v>13</v>
      </c>
      <c r="I39" s="849"/>
      <c r="J39" s="612"/>
      <c r="K39" s="612"/>
      <c r="L39" s="612"/>
      <c r="M39" s="612"/>
      <c r="N39" s="612"/>
      <c r="O39" s="612"/>
      <c r="P39" s="612"/>
      <c r="Q39" s="612"/>
    </row>
    <row r="40" spans="1:17" ht="12.75" customHeight="1" x14ac:dyDescent="0.25">
      <c r="A40" s="619">
        <v>72190</v>
      </c>
      <c r="B40" s="617" t="s">
        <v>833</v>
      </c>
      <c r="C40" s="675">
        <v>2</v>
      </c>
      <c r="D40" s="642">
        <v>5</v>
      </c>
      <c r="E40" s="672">
        <v>1</v>
      </c>
      <c r="F40" s="642"/>
      <c r="G40" s="643">
        <f t="shared" si="0"/>
        <v>8</v>
      </c>
      <c r="I40" s="849"/>
      <c r="J40" s="612"/>
      <c r="K40" s="612"/>
      <c r="L40" s="612"/>
      <c r="M40" s="612"/>
      <c r="N40" s="612"/>
      <c r="O40" s="612"/>
      <c r="P40" s="612"/>
      <c r="Q40" s="612"/>
    </row>
    <row r="41" spans="1:17" ht="12.75" customHeight="1" thickBot="1" x14ac:dyDescent="0.3">
      <c r="A41" s="619">
        <v>72200</v>
      </c>
      <c r="B41" s="617" t="s">
        <v>834</v>
      </c>
      <c r="C41" s="675"/>
      <c r="D41" s="642">
        <v>4</v>
      </c>
      <c r="E41" s="672">
        <v>1</v>
      </c>
      <c r="F41" s="642"/>
      <c r="G41" s="643">
        <f t="shared" si="0"/>
        <v>5</v>
      </c>
      <c r="I41" s="849"/>
      <c r="J41" s="612"/>
      <c r="K41" s="612"/>
      <c r="L41" s="612"/>
      <c r="M41" s="612"/>
      <c r="N41" s="612"/>
      <c r="O41" s="612"/>
      <c r="P41" s="612"/>
      <c r="Q41" s="612"/>
    </row>
    <row r="42" spans="1:17" ht="12.75" customHeight="1" thickBot="1" x14ac:dyDescent="0.3">
      <c r="A42" s="819">
        <v>75</v>
      </c>
      <c r="B42" s="839" t="s">
        <v>836</v>
      </c>
      <c r="C42" s="821">
        <f>SUM(C43:C43)</f>
        <v>0</v>
      </c>
      <c r="D42" s="822">
        <f>SUM(D43:D43)</f>
        <v>0</v>
      </c>
      <c r="E42" s="823">
        <f>SUM(E43:E43)</f>
        <v>1</v>
      </c>
      <c r="F42" s="822">
        <f>SUM(F43:F43)</f>
        <v>0</v>
      </c>
      <c r="G42" s="824">
        <f t="shared" si="0"/>
        <v>1</v>
      </c>
      <c r="I42" s="849"/>
      <c r="J42" s="612"/>
      <c r="K42" s="612"/>
      <c r="L42" s="612"/>
      <c r="M42" s="612"/>
      <c r="N42" s="612"/>
      <c r="O42" s="612"/>
      <c r="P42" s="612"/>
      <c r="Q42" s="612"/>
    </row>
    <row r="43" spans="1:17" ht="12.75" customHeight="1" thickBot="1" x14ac:dyDescent="0.3">
      <c r="A43" s="619">
        <v>75116</v>
      </c>
      <c r="B43" s="617" t="s">
        <v>836</v>
      </c>
      <c r="C43" s="675"/>
      <c r="D43" s="642"/>
      <c r="E43" s="672">
        <v>1</v>
      </c>
      <c r="F43" s="642"/>
      <c r="G43" s="643">
        <f t="shared" si="0"/>
        <v>1</v>
      </c>
      <c r="I43" s="849"/>
      <c r="J43" s="612"/>
      <c r="K43" s="612"/>
      <c r="L43" s="612"/>
      <c r="M43" s="612"/>
      <c r="N43" s="612"/>
      <c r="O43" s="612"/>
      <c r="P43" s="612"/>
      <c r="Q43" s="612"/>
    </row>
    <row r="44" spans="1:17" ht="12.75" customHeight="1" thickBot="1" x14ac:dyDescent="0.3">
      <c r="A44" s="819">
        <v>78</v>
      </c>
      <c r="B44" s="839" t="s">
        <v>357</v>
      </c>
      <c r="C44" s="821">
        <f>SUM(C45:C46)</f>
        <v>85</v>
      </c>
      <c r="D44" s="822">
        <f>SUM(D45:D46)</f>
        <v>86</v>
      </c>
      <c r="E44" s="823">
        <f>SUM(E45:E46)</f>
        <v>20</v>
      </c>
      <c r="F44" s="822">
        <f>SUM(F45:F46)</f>
        <v>0</v>
      </c>
      <c r="G44" s="824">
        <f t="shared" si="0"/>
        <v>191</v>
      </c>
      <c r="I44" s="845"/>
      <c r="J44" s="612"/>
      <c r="O44" s="612"/>
      <c r="P44" s="612"/>
      <c r="Q44" s="612"/>
    </row>
    <row r="45" spans="1:17" ht="12.75" customHeight="1" x14ac:dyDescent="0.25">
      <c r="A45" s="619" t="s">
        <v>528</v>
      </c>
      <c r="B45" s="617" t="s">
        <v>357</v>
      </c>
      <c r="C45" s="675">
        <v>78</v>
      </c>
      <c r="D45" s="642">
        <v>81</v>
      </c>
      <c r="E45" s="672">
        <v>20</v>
      </c>
      <c r="F45" s="642"/>
      <c r="G45" s="643">
        <f t="shared" si="0"/>
        <v>179</v>
      </c>
      <c r="I45" s="849"/>
      <c r="J45" s="612"/>
      <c r="K45" s="612"/>
      <c r="L45" s="612"/>
      <c r="M45" s="612"/>
      <c r="N45" s="612"/>
      <c r="O45" s="612"/>
      <c r="P45" s="612"/>
      <c r="Q45" s="612"/>
    </row>
    <row r="46" spans="1:17" ht="12.75" customHeight="1" thickBot="1" x14ac:dyDescent="0.3">
      <c r="A46" s="832">
        <v>78200</v>
      </c>
      <c r="B46" s="840" t="s">
        <v>891</v>
      </c>
      <c r="C46" s="834">
        <v>7</v>
      </c>
      <c r="D46" s="835">
        <v>5</v>
      </c>
      <c r="E46" s="836"/>
      <c r="F46" s="835"/>
      <c r="G46" s="837">
        <f t="shared" si="0"/>
        <v>12</v>
      </c>
      <c r="I46" s="849"/>
      <c r="J46" s="612"/>
      <c r="K46" s="612"/>
      <c r="L46" s="612"/>
      <c r="M46" s="612"/>
      <c r="N46" s="612"/>
      <c r="O46" s="612"/>
      <c r="P46" s="612"/>
      <c r="Q46" s="612"/>
    </row>
    <row r="47" spans="1:17" ht="12.75" customHeight="1" thickBot="1" x14ac:dyDescent="0.3">
      <c r="A47" s="819">
        <v>82</v>
      </c>
      <c r="B47" s="839" t="s">
        <v>837</v>
      </c>
      <c r="C47" s="821">
        <f>SUM(C48:C48)</f>
        <v>1</v>
      </c>
      <c r="D47" s="822">
        <f>SUM(D48:D48)</f>
        <v>4</v>
      </c>
      <c r="E47" s="823">
        <f>SUM(E48:E48)</f>
        <v>1</v>
      </c>
      <c r="F47" s="822">
        <f>SUM(F48:F48)</f>
        <v>0</v>
      </c>
      <c r="G47" s="824">
        <f t="shared" si="0"/>
        <v>6</v>
      </c>
      <c r="I47" s="849"/>
      <c r="J47" s="612"/>
      <c r="K47" s="612"/>
      <c r="L47" s="612"/>
      <c r="M47" s="612"/>
      <c r="N47" s="612"/>
      <c r="O47" s="612"/>
      <c r="P47" s="612"/>
      <c r="Q47" s="612"/>
    </row>
    <row r="48" spans="1:17" ht="12.75" customHeight="1" thickBot="1" x14ac:dyDescent="0.3">
      <c r="A48" s="619">
        <v>82190</v>
      </c>
      <c r="B48" s="617" t="s">
        <v>950</v>
      </c>
      <c r="C48" s="675">
        <v>1</v>
      </c>
      <c r="D48" s="642">
        <v>4</v>
      </c>
      <c r="E48" s="672">
        <v>1</v>
      </c>
      <c r="F48" s="642"/>
      <c r="G48" s="837">
        <f t="shared" si="0"/>
        <v>6</v>
      </c>
      <c r="I48" s="849"/>
      <c r="J48" s="612"/>
      <c r="K48" s="612"/>
      <c r="L48" s="612"/>
      <c r="M48" s="612"/>
      <c r="N48" s="612"/>
      <c r="O48" s="612"/>
      <c r="P48" s="612"/>
      <c r="Q48" s="612"/>
    </row>
    <row r="49" spans="1:17" ht="12.75" customHeight="1" thickBot="1" x14ac:dyDescent="0.3">
      <c r="A49" s="819">
        <v>84</v>
      </c>
      <c r="B49" s="839" t="s">
        <v>358</v>
      </c>
      <c r="C49" s="821">
        <f>C50+C61+C63+C67+C72</f>
        <v>2504</v>
      </c>
      <c r="D49" s="822">
        <f t="shared" ref="D49:F49" si="16">D50+D61+D63+D67+D72</f>
        <v>3130</v>
      </c>
      <c r="E49" s="823">
        <f t="shared" si="16"/>
        <v>484</v>
      </c>
      <c r="F49" s="822">
        <f t="shared" si="16"/>
        <v>11</v>
      </c>
      <c r="G49" s="824">
        <f t="shared" si="0"/>
        <v>6129</v>
      </c>
      <c r="O49" s="612"/>
      <c r="P49" s="612"/>
      <c r="Q49" s="612"/>
    </row>
    <row r="50" spans="1:17" ht="12.75" customHeight="1" thickBot="1" x14ac:dyDescent="0.3">
      <c r="A50" s="819" t="s">
        <v>468</v>
      </c>
      <c r="B50" s="839" t="s">
        <v>359</v>
      </c>
      <c r="C50" s="821">
        <f>SUM(C52:C60)</f>
        <v>1903</v>
      </c>
      <c r="D50" s="821">
        <f>SUM(D52:D60)</f>
        <v>2472</v>
      </c>
      <c r="E50" s="821">
        <f>SUM(E52:E60)</f>
        <v>384</v>
      </c>
      <c r="F50" s="841">
        <f>SUM(F52:F60)</f>
        <v>10</v>
      </c>
      <c r="G50" s="824">
        <f t="shared" si="0"/>
        <v>4769</v>
      </c>
      <c r="O50" s="612"/>
      <c r="P50" s="612"/>
      <c r="Q50" s="612"/>
    </row>
    <row r="51" spans="1:17" ht="12.75" customHeight="1" thickBot="1" x14ac:dyDescent="0.3">
      <c r="A51" s="819" t="s">
        <v>469</v>
      </c>
      <c r="B51" s="839" t="s">
        <v>360</v>
      </c>
      <c r="C51" s="821">
        <f>SUM(C52:C58)</f>
        <v>1766</v>
      </c>
      <c r="D51" s="821">
        <f>SUM(D52:D58)</f>
        <v>2321</v>
      </c>
      <c r="E51" s="821">
        <f>SUM(E52:E58)</f>
        <v>352</v>
      </c>
      <c r="F51" s="841">
        <f>SUM(F52:F58)</f>
        <v>9</v>
      </c>
      <c r="G51" s="824">
        <f t="shared" si="0"/>
        <v>4448</v>
      </c>
      <c r="I51" s="849"/>
      <c r="J51" s="612"/>
      <c r="O51" s="612"/>
      <c r="P51" s="612"/>
      <c r="Q51" s="612"/>
    </row>
    <row r="52" spans="1:17" ht="12.75" customHeight="1" x14ac:dyDescent="0.25">
      <c r="A52" s="854">
        <v>84110</v>
      </c>
      <c r="B52" s="814" t="s">
        <v>361</v>
      </c>
      <c r="C52" s="815">
        <v>89</v>
      </c>
      <c r="D52" s="816">
        <v>125</v>
      </c>
      <c r="E52" s="817">
        <v>36</v>
      </c>
      <c r="F52" s="816"/>
      <c r="G52" s="818">
        <f t="shared" si="0"/>
        <v>250</v>
      </c>
      <c r="I52" s="849"/>
      <c r="J52" s="612"/>
      <c r="K52" s="612"/>
      <c r="L52" s="612"/>
      <c r="M52" s="612"/>
      <c r="N52" s="612"/>
      <c r="O52" s="612"/>
      <c r="P52" s="612"/>
      <c r="Q52" s="612"/>
    </row>
    <row r="53" spans="1:17" s="419" customFormat="1" ht="12.75" customHeight="1" x14ac:dyDescent="0.25">
      <c r="A53" s="618" t="s">
        <v>470</v>
      </c>
      <c r="B53" s="617" t="s">
        <v>361</v>
      </c>
      <c r="C53" s="675">
        <v>227</v>
      </c>
      <c r="D53" s="642">
        <v>422</v>
      </c>
      <c r="E53" s="672">
        <v>11</v>
      </c>
      <c r="F53" s="642"/>
      <c r="G53" s="643">
        <f t="shared" si="0"/>
        <v>660</v>
      </c>
      <c r="I53" s="849"/>
      <c r="J53" s="612"/>
      <c r="K53" s="612"/>
      <c r="L53" s="612"/>
      <c r="M53" s="612"/>
      <c r="N53" s="612"/>
      <c r="O53" s="846"/>
      <c r="P53" s="846"/>
      <c r="Q53" s="846"/>
    </row>
    <row r="54" spans="1:17" ht="12.75" customHeight="1" x14ac:dyDescent="0.25">
      <c r="A54" s="618" t="s">
        <v>471</v>
      </c>
      <c r="B54" s="617" t="s">
        <v>362</v>
      </c>
      <c r="C54" s="675">
        <v>249</v>
      </c>
      <c r="D54" s="642">
        <v>432</v>
      </c>
      <c r="E54" s="672">
        <v>27</v>
      </c>
      <c r="F54" s="642">
        <v>3</v>
      </c>
      <c r="G54" s="643">
        <f t="shared" si="0"/>
        <v>711</v>
      </c>
      <c r="I54" s="849"/>
      <c r="J54" s="612"/>
      <c r="K54" s="612"/>
      <c r="L54" s="612"/>
      <c r="M54" s="612"/>
      <c r="N54" s="612"/>
      <c r="O54" s="612"/>
      <c r="P54" s="612"/>
      <c r="Q54" s="612"/>
    </row>
    <row r="55" spans="1:17" ht="12.75" customHeight="1" x14ac:dyDescent="0.25">
      <c r="A55" s="618" t="s">
        <v>472</v>
      </c>
      <c r="B55" s="617" t="s">
        <v>363</v>
      </c>
      <c r="C55" s="675">
        <v>94</v>
      </c>
      <c r="D55" s="642">
        <v>73</v>
      </c>
      <c r="E55" s="672">
        <v>17</v>
      </c>
      <c r="F55" s="642"/>
      <c r="G55" s="643">
        <f t="shared" si="0"/>
        <v>184</v>
      </c>
      <c r="I55" s="849"/>
      <c r="J55" s="846"/>
      <c r="K55" s="846"/>
      <c r="L55" s="846"/>
      <c r="M55" s="846"/>
      <c r="N55" s="846"/>
      <c r="O55" s="612"/>
      <c r="P55" s="612"/>
      <c r="Q55" s="612"/>
    </row>
    <row r="56" spans="1:17" ht="12.75" customHeight="1" x14ac:dyDescent="0.25">
      <c r="A56" s="619">
        <v>84114</v>
      </c>
      <c r="B56" s="617" t="s">
        <v>953</v>
      </c>
      <c r="C56" s="675">
        <v>570</v>
      </c>
      <c r="D56" s="642">
        <v>651</v>
      </c>
      <c r="E56" s="672">
        <v>152</v>
      </c>
      <c r="F56" s="642">
        <v>2</v>
      </c>
      <c r="G56" s="643">
        <f t="shared" si="0"/>
        <v>1375</v>
      </c>
      <c r="I56" s="849"/>
      <c r="J56" s="612"/>
      <c r="K56" s="612"/>
      <c r="L56" s="612"/>
      <c r="M56" s="612"/>
      <c r="N56" s="612"/>
      <c r="O56" s="612"/>
      <c r="P56" s="612"/>
      <c r="Q56" s="612"/>
    </row>
    <row r="57" spans="1:17" ht="12.75" customHeight="1" x14ac:dyDescent="0.25">
      <c r="A57" s="618" t="s">
        <v>473</v>
      </c>
      <c r="B57" s="617" t="s">
        <v>331</v>
      </c>
      <c r="C57" s="675">
        <v>518</v>
      </c>
      <c r="D57" s="642">
        <v>606</v>
      </c>
      <c r="E57" s="672">
        <v>109</v>
      </c>
      <c r="F57" s="642">
        <v>3</v>
      </c>
      <c r="G57" s="643">
        <f t="shared" si="0"/>
        <v>1236</v>
      </c>
      <c r="I57" s="849"/>
      <c r="J57" s="847"/>
      <c r="K57" s="847"/>
      <c r="L57" s="612"/>
      <c r="M57" s="612"/>
      <c r="N57" s="612"/>
      <c r="O57" s="612"/>
      <c r="P57" s="612"/>
      <c r="Q57" s="612"/>
    </row>
    <row r="58" spans="1:17" ht="12.75" customHeight="1" x14ac:dyDescent="0.25">
      <c r="A58" s="618" t="s">
        <v>474</v>
      </c>
      <c r="B58" s="617" t="s">
        <v>364</v>
      </c>
      <c r="C58" s="675">
        <v>19</v>
      </c>
      <c r="D58" s="642">
        <v>12</v>
      </c>
      <c r="E58" s="672"/>
      <c r="F58" s="642">
        <v>1</v>
      </c>
      <c r="G58" s="643">
        <f t="shared" si="0"/>
        <v>32</v>
      </c>
      <c r="I58" s="849"/>
      <c r="J58" s="612"/>
      <c r="K58" s="612"/>
      <c r="L58" s="612"/>
      <c r="M58" s="612"/>
      <c r="N58" s="612"/>
      <c r="O58" s="612"/>
      <c r="P58" s="612"/>
      <c r="Q58" s="612"/>
    </row>
    <row r="59" spans="1:17" ht="12.75" customHeight="1" x14ac:dyDescent="0.25">
      <c r="A59" s="618" t="s">
        <v>475</v>
      </c>
      <c r="B59" s="617" t="s">
        <v>365</v>
      </c>
      <c r="C59" s="675">
        <v>118</v>
      </c>
      <c r="D59" s="642">
        <v>122</v>
      </c>
      <c r="E59" s="672">
        <v>28</v>
      </c>
      <c r="F59" s="642">
        <v>1</v>
      </c>
      <c r="G59" s="643">
        <f t="shared" si="0"/>
        <v>269</v>
      </c>
      <c r="I59" s="849"/>
      <c r="J59" s="612"/>
      <c r="K59" s="612"/>
      <c r="L59" s="612"/>
      <c r="M59" s="612"/>
      <c r="N59" s="612"/>
      <c r="O59" s="612"/>
      <c r="P59" s="612"/>
      <c r="Q59" s="612"/>
    </row>
    <row r="60" spans="1:17" ht="12.75" customHeight="1" thickBot="1" x14ac:dyDescent="0.3">
      <c r="A60" s="842" t="s">
        <v>476</v>
      </c>
      <c r="B60" s="826" t="s">
        <v>366</v>
      </c>
      <c r="C60" s="827">
        <v>19</v>
      </c>
      <c r="D60" s="828">
        <v>29</v>
      </c>
      <c r="E60" s="829">
        <v>4</v>
      </c>
      <c r="F60" s="828"/>
      <c r="G60" s="643">
        <f t="shared" si="0"/>
        <v>52</v>
      </c>
      <c r="I60" s="849"/>
      <c r="J60" s="612"/>
      <c r="K60" s="612"/>
      <c r="L60" s="612"/>
      <c r="M60" s="612"/>
      <c r="N60" s="612"/>
      <c r="O60" s="612"/>
      <c r="P60" s="612"/>
      <c r="Q60" s="612"/>
    </row>
    <row r="61" spans="1:17" ht="12.75" customHeight="1" thickBot="1" x14ac:dyDescent="0.3">
      <c r="A61" s="843" t="s">
        <v>477</v>
      </c>
      <c r="B61" s="839" t="s">
        <v>367</v>
      </c>
      <c r="C61" s="821">
        <f>C62</f>
        <v>13</v>
      </c>
      <c r="D61" s="821">
        <f t="shared" ref="D61:F61" si="17">D62</f>
        <v>29</v>
      </c>
      <c r="E61" s="821">
        <f t="shared" si="17"/>
        <v>3</v>
      </c>
      <c r="F61" s="841">
        <f t="shared" si="17"/>
        <v>0</v>
      </c>
      <c r="G61" s="824">
        <f>SUM(C61:F61)</f>
        <v>45</v>
      </c>
      <c r="I61" s="849"/>
      <c r="J61" s="612"/>
      <c r="K61" s="612"/>
      <c r="L61" s="612"/>
      <c r="M61" s="612"/>
      <c r="N61" s="612"/>
      <c r="O61" s="612"/>
      <c r="P61" s="612"/>
      <c r="Q61" s="612"/>
    </row>
    <row r="62" spans="1:17" ht="12.75" customHeight="1" thickBot="1" x14ac:dyDescent="0.3">
      <c r="A62" s="838" t="s">
        <v>478</v>
      </c>
      <c r="B62" s="814" t="s">
        <v>368</v>
      </c>
      <c r="C62" s="815">
        <v>13</v>
      </c>
      <c r="D62" s="816">
        <v>29</v>
      </c>
      <c r="E62" s="817">
        <v>3</v>
      </c>
      <c r="F62" s="816"/>
      <c r="G62" s="818">
        <f t="shared" si="0"/>
        <v>45</v>
      </c>
      <c r="I62" s="849"/>
      <c r="J62" s="612"/>
      <c r="K62" s="612"/>
      <c r="L62" s="612"/>
      <c r="M62" s="612"/>
      <c r="N62" s="612"/>
      <c r="O62" s="612"/>
      <c r="P62" s="612"/>
      <c r="Q62" s="612"/>
    </row>
    <row r="63" spans="1:17" ht="12.75" customHeight="1" thickBot="1" x14ac:dyDescent="0.3">
      <c r="A63" s="843" t="s">
        <v>479</v>
      </c>
      <c r="B63" s="839" t="s">
        <v>369</v>
      </c>
      <c r="C63" s="821">
        <f>SUM(C64:C66)</f>
        <v>58</v>
      </c>
      <c r="D63" s="821">
        <f t="shared" ref="D63:F63" si="18">SUM(D64:D66)</f>
        <v>214</v>
      </c>
      <c r="E63" s="821">
        <f t="shared" si="18"/>
        <v>4</v>
      </c>
      <c r="F63" s="841">
        <f t="shared" si="18"/>
        <v>0</v>
      </c>
      <c r="G63" s="824">
        <f t="shared" si="0"/>
        <v>276</v>
      </c>
      <c r="I63" s="849"/>
      <c r="J63" s="612"/>
      <c r="O63" s="612"/>
      <c r="P63" s="612"/>
      <c r="Q63" s="612"/>
    </row>
    <row r="64" spans="1:17" ht="12.75" customHeight="1" x14ac:dyDescent="0.25">
      <c r="A64" s="618" t="s">
        <v>480</v>
      </c>
      <c r="B64" s="617" t="s">
        <v>370</v>
      </c>
      <c r="C64" s="675">
        <v>39</v>
      </c>
      <c r="D64" s="642">
        <v>77</v>
      </c>
      <c r="E64" s="672"/>
      <c r="F64" s="642"/>
      <c r="G64" s="643">
        <f t="shared" ref="G64:G124" si="19">SUM(C64:F64)</f>
        <v>116</v>
      </c>
      <c r="I64" s="849"/>
      <c r="J64" s="612"/>
      <c r="K64" s="612"/>
      <c r="L64" s="612"/>
      <c r="M64" s="612"/>
      <c r="N64" s="612"/>
      <c r="O64" s="612"/>
      <c r="P64" s="612"/>
      <c r="Q64" s="612"/>
    </row>
    <row r="65" spans="1:17" ht="12.75" customHeight="1" x14ac:dyDescent="0.25">
      <c r="A65" s="618" t="s">
        <v>481</v>
      </c>
      <c r="B65" s="617" t="s">
        <v>371</v>
      </c>
      <c r="C65" s="675">
        <v>18</v>
      </c>
      <c r="D65" s="642">
        <v>133</v>
      </c>
      <c r="E65" s="672">
        <v>3</v>
      </c>
      <c r="F65" s="642"/>
      <c r="G65" s="643">
        <f t="shared" si="19"/>
        <v>154</v>
      </c>
      <c r="I65" s="849"/>
      <c r="J65" s="612"/>
      <c r="K65" s="612"/>
      <c r="L65" s="612"/>
      <c r="M65" s="612"/>
      <c r="N65" s="612"/>
      <c r="O65" s="612"/>
      <c r="P65" s="612"/>
      <c r="Q65" s="612"/>
    </row>
    <row r="66" spans="1:17" ht="12.75" customHeight="1" thickBot="1" x14ac:dyDescent="0.3">
      <c r="A66" s="619">
        <v>84239</v>
      </c>
      <c r="B66" s="617" t="s">
        <v>838</v>
      </c>
      <c r="C66" s="675">
        <v>1</v>
      </c>
      <c r="D66" s="642">
        <v>4</v>
      </c>
      <c r="E66" s="672">
        <v>1</v>
      </c>
      <c r="F66" s="642"/>
      <c r="G66" s="643">
        <f t="shared" si="19"/>
        <v>6</v>
      </c>
      <c r="I66" s="849"/>
      <c r="J66" s="612"/>
      <c r="K66" s="612"/>
      <c r="L66" s="612"/>
      <c r="M66" s="612"/>
      <c r="N66" s="612"/>
      <c r="O66" s="612"/>
      <c r="P66" s="612"/>
      <c r="Q66" s="612"/>
    </row>
    <row r="67" spans="1:17" ht="12.75" customHeight="1" thickBot="1" x14ac:dyDescent="0.3">
      <c r="A67" s="843" t="s">
        <v>482</v>
      </c>
      <c r="B67" s="839" t="s">
        <v>372</v>
      </c>
      <c r="C67" s="821">
        <f>SUM(C68:C71)</f>
        <v>461</v>
      </c>
      <c r="D67" s="821">
        <f t="shared" ref="D67:F67" si="20">SUM(D68:D71)</f>
        <v>252</v>
      </c>
      <c r="E67" s="821">
        <f t="shared" si="20"/>
        <v>68</v>
      </c>
      <c r="F67" s="841">
        <f t="shared" si="20"/>
        <v>1</v>
      </c>
      <c r="G67" s="824">
        <f t="shared" si="19"/>
        <v>782</v>
      </c>
      <c r="I67" s="849"/>
      <c r="O67" s="612"/>
      <c r="P67" s="612"/>
      <c r="Q67" s="612"/>
    </row>
    <row r="68" spans="1:17" ht="12.75" customHeight="1" x14ac:dyDescent="0.25">
      <c r="A68" s="855">
        <v>84240</v>
      </c>
      <c r="B68" s="617" t="s">
        <v>372</v>
      </c>
      <c r="C68" s="675">
        <v>16</v>
      </c>
      <c r="D68" s="642">
        <v>46</v>
      </c>
      <c r="E68" s="672">
        <v>12</v>
      </c>
      <c r="F68" s="642"/>
      <c r="G68" s="643">
        <f t="shared" si="19"/>
        <v>74</v>
      </c>
      <c r="I68" s="849"/>
      <c r="J68" s="612"/>
      <c r="K68" s="612"/>
      <c r="L68" s="612"/>
      <c r="M68" s="612"/>
      <c r="N68" s="612"/>
      <c r="O68" s="612"/>
      <c r="P68" s="612"/>
      <c r="Q68" s="612"/>
    </row>
    <row r="69" spans="1:17" ht="12.75" customHeight="1" x14ac:dyDescent="0.25">
      <c r="A69" s="618" t="s">
        <v>483</v>
      </c>
      <c r="B69" s="617" t="s">
        <v>373</v>
      </c>
      <c r="C69" s="675">
        <v>63</v>
      </c>
      <c r="D69" s="642">
        <v>166</v>
      </c>
      <c r="E69" s="672"/>
      <c r="F69" s="642"/>
      <c r="G69" s="643">
        <f t="shared" si="19"/>
        <v>229</v>
      </c>
      <c r="I69" s="849"/>
      <c r="J69" s="612"/>
      <c r="K69" s="612"/>
      <c r="L69" s="612"/>
      <c r="M69" s="612"/>
      <c r="N69" s="612"/>
      <c r="O69" s="612"/>
      <c r="P69" s="612"/>
      <c r="Q69" s="612"/>
    </row>
    <row r="70" spans="1:17" ht="12.75" customHeight="1" x14ac:dyDescent="0.25">
      <c r="A70" s="618" t="s">
        <v>484</v>
      </c>
      <c r="B70" s="617" t="s">
        <v>374</v>
      </c>
      <c r="C70" s="675">
        <v>378</v>
      </c>
      <c r="D70" s="642">
        <v>40</v>
      </c>
      <c r="E70" s="672">
        <v>55</v>
      </c>
      <c r="F70" s="642">
        <v>1</v>
      </c>
      <c r="G70" s="643">
        <f t="shared" si="19"/>
        <v>474</v>
      </c>
      <c r="I70" s="849"/>
      <c r="J70" s="612"/>
      <c r="K70" s="612"/>
      <c r="L70" s="612"/>
      <c r="M70" s="612"/>
      <c r="N70" s="612"/>
      <c r="O70" s="612"/>
      <c r="P70" s="612"/>
      <c r="Q70" s="612"/>
    </row>
    <row r="71" spans="1:17" ht="12.75" customHeight="1" thickBot="1" x14ac:dyDescent="0.3">
      <c r="A71" s="618" t="s">
        <v>485</v>
      </c>
      <c r="B71" s="617" t="s">
        <v>376</v>
      </c>
      <c r="C71" s="675">
        <v>4</v>
      </c>
      <c r="D71" s="642"/>
      <c r="E71" s="672">
        <v>1</v>
      </c>
      <c r="F71" s="642"/>
      <c r="G71" s="643">
        <f t="shared" si="19"/>
        <v>5</v>
      </c>
      <c r="I71" s="849"/>
      <c r="J71" s="612"/>
      <c r="K71" s="612"/>
      <c r="L71" s="612"/>
      <c r="M71" s="612"/>
      <c r="N71" s="612"/>
      <c r="O71" s="612"/>
      <c r="P71" s="612"/>
      <c r="Q71" s="612"/>
    </row>
    <row r="72" spans="1:17" ht="12.75" customHeight="1" thickBot="1" x14ac:dyDescent="0.3">
      <c r="A72" s="843">
        <v>84.3</v>
      </c>
      <c r="B72" s="839" t="s">
        <v>879</v>
      </c>
      <c r="C72" s="821">
        <f>SUM(C73:C74)</f>
        <v>69</v>
      </c>
      <c r="D72" s="821">
        <f t="shared" ref="D72:F72" si="21">SUM(D73:D74)</f>
        <v>163</v>
      </c>
      <c r="E72" s="821">
        <f t="shared" si="21"/>
        <v>25</v>
      </c>
      <c r="F72" s="841">
        <f t="shared" si="21"/>
        <v>0</v>
      </c>
      <c r="G72" s="824">
        <f t="shared" si="19"/>
        <v>257</v>
      </c>
      <c r="I72" s="849"/>
      <c r="O72" s="612"/>
      <c r="P72" s="612"/>
      <c r="Q72" s="612"/>
    </row>
    <row r="73" spans="1:17" ht="12.75" customHeight="1" x14ac:dyDescent="0.25">
      <c r="A73" s="618" t="s">
        <v>486</v>
      </c>
      <c r="B73" s="617" t="s">
        <v>377</v>
      </c>
      <c r="C73" s="675">
        <v>67</v>
      </c>
      <c r="D73" s="642">
        <v>163</v>
      </c>
      <c r="E73" s="672">
        <v>25</v>
      </c>
      <c r="F73" s="642"/>
      <c r="G73" s="643">
        <f t="shared" si="19"/>
        <v>255</v>
      </c>
      <c r="I73" s="849"/>
      <c r="J73" s="612"/>
      <c r="K73" s="612"/>
      <c r="L73" s="612"/>
      <c r="M73" s="612"/>
      <c r="N73" s="612"/>
      <c r="O73" s="612"/>
      <c r="P73" s="612"/>
      <c r="Q73" s="612"/>
    </row>
    <row r="74" spans="1:17" ht="12.75" customHeight="1" thickBot="1" x14ac:dyDescent="0.3">
      <c r="A74" s="619">
        <v>84302</v>
      </c>
      <c r="B74" s="617" t="s">
        <v>839</v>
      </c>
      <c r="C74" s="675">
        <v>2</v>
      </c>
      <c r="D74" s="642"/>
      <c r="E74" s="672"/>
      <c r="F74" s="642"/>
      <c r="G74" s="643">
        <f t="shared" si="19"/>
        <v>2</v>
      </c>
      <c r="I74" s="849"/>
      <c r="J74" s="612"/>
      <c r="K74" s="612"/>
      <c r="L74" s="612"/>
      <c r="M74" s="612"/>
      <c r="N74" s="612"/>
      <c r="O74" s="612"/>
      <c r="P74" s="612"/>
      <c r="Q74" s="612"/>
    </row>
    <row r="75" spans="1:17" ht="12.75" customHeight="1" thickBot="1" x14ac:dyDescent="0.3">
      <c r="A75" s="819">
        <v>85</v>
      </c>
      <c r="B75" s="839" t="s">
        <v>378</v>
      </c>
      <c r="C75" s="821">
        <f>C76+C83+C91+C105+C110+C116</f>
        <v>732</v>
      </c>
      <c r="D75" s="821">
        <f t="shared" ref="D75:F75" si="22">D76+D83+D91+D105+D110+D116</f>
        <v>1437</v>
      </c>
      <c r="E75" s="821">
        <f t="shared" si="22"/>
        <v>31</v>
      </c>
      <c r="F75" s="841">
        <f t="shared" si="22"/>
        <v>0</v>
      </c>
      <c r="G75" s="824">
        <f t="shared" si="19"/>
        <v>2200</v>
      </c>
      <c r="I75" s="849"/>
      <c r="J75" s="612"/>
      <c r="K75" s="612"/>
      <c r="L75" s="612"/>
      <c r="M75" s="612"/>
      <c r="N75" s="612"/>
      <c r="O75" s="612"/>
      <c r="P75" s="612"/>
      <c r="Q75" s="612"/>
    </row>
    <row r="76" spans="1:17" ht="12.75" customHeight="1" thickBot="1" x14ac:dyDescent="0.3">
      <c r="A76" s="843" t="s">
        <v>487</v>
      </c>
      <c r="B76" s="839" t="s">
        <v>379</v>
      </c>
      <c r="C76" s="821">
        <f>SUM(C77:C82)</f>
        <v>100</v>
      </c>
      <c r="D76" s="821">
        <f>SUM(D77:D82)</f>
        <v>162</v>
      </c>
      <c r="E76" s="821">
        <f>SUM(E77:E82)</f>
        <v>10</v>
      </c>
      <c r="F76" s="841">
        <f>SUM(F77:F82)</f>
        <v>0</v>
      </c>
      <c r="G76" s="824">
        <f t="shared" si="19"/>
        <v>272</v>
      </c>
      <c r="I76" s="849"/>
      <c r="N76" s="612"/>
      <c r="O76" s="612"/>
      <c r="P76" s="612"/>
      <c r="Q76" s="612"/>
    </row>
    <row r="77" spans="1:17" ht="12.75" customHeight="1" x14ac:dyDescent="0.25">
      <c r="A77" s="618" t="s">
        <v>488</v>
      </c>
      <c r="B77" s="617" t="s">
        <v>380</v>
      </c>
      <c r="C77" s="675">
        <v>54</v>
      </c>
      <c r="D77" s="642">
        <v>99</v>
      </c>
      <c r="E77" s="672">
        <v>6</v>
      </c>
      <c r="F77" s="642"/>
      <c r="G77" s="643">
        <f t="shared" si="19"/>
        <v>159</v>
      </c>
      <c r="I77" s="849"/>
      <c r="J77" s="612"/>
      <c r="K77" s="612"/>
      <c r="L77" s="612"/>
      <c r="M77" s="612"/>
      <c r="N77" s="873"/>
      <c r="O77" s="612"/>
      <c r="P77" s="612"/>
      <c r="Q77" s="612"/>
    </row>
    <row r="78" spans="1:17" ht="13.2" x14ac:dyDescent="0.25">
      <c r="A78" s="618" t="s">
        <v>489</v>
      </c>
      <c r="B78" s="617" t="s">
        <v>382</v>
      </c>
      <c r="C78" s="675">
        <v>13</v>
      </c>
      <c r="D78" s="642">
        <v>16</v>
      </c>
      <c r="E78" s="672">
        <v>1</v>
      </c>
      <c r="F78" s="642"/>
      <c r="G78" s="643">
        <f t="shared" si="19"/>
        <v>30</v>
      </c>
      <c r="I78" s="849"/>
      <c r="J78" s="612"/>
      <c r="K78" s="612"/>
      <c r="L78" s="612"/>
      <c r="M78" s="612"/>
      <c r="N78" s="873"/>
      <c r="O78" s="612"/>
      <c r="P78" s="612"/>
      <c r="Q78" s="612"/>
    </row>
    <row r="79" spans="1:17" s="420" customFormat="1" ht="13.2" x14ac:dyDescent="0.25">
      <c r="A79" s="618" t="s">
        <v>490</v>
      </c>
      <c r="B79" s="617" t="s">
        <v>383</v>
      </c>
      <c r="C79" s="675">
        <v>28</v>
      </c>
      <c r="D79" s="642">
        <v>38</v>
      </c>
      <c r="E79" s="672">
        <v>3</v>
      </c>
      <c r="F79" s="642"/>
      <c r="G79" s="643">
        <f t="shared" si="19"/>
        <v>69</v>
      </c>
      <c r="I79" s="849"/>
      <c r="J79" s="612"/>
      <c r="K79" s="612"/>
      <c r="L79" s="612"/>
      <c r="M79" s="612"/>
      <c r="N79" s="873"/>
      <c r="O79" s="613"/>
      <c r="P79" s="613"/>
      <c r="Q79" s="613"/>
    </row>
    <row r="80" spans="1:17" s="420" customFormat="1" ht="13.2" x14ac:dyDescent="0.25">
      <c r="A80" s="619">
        <v>85105</v>
      </c>
      <c r="B80" s="617" t="s">
        <v>384</v>
      </c>
      <c r="C80" s="675">
        <v>1</v>
      </c>
      <c r="D80" s="642">
        <v>1</v>
      </c>
      <c r="E80" s="672"/>
      <c r="F80" s="642"/>
      <c r="G80" s="643">
        <f t="shared" si="19"/>
        <v>2</v>
      </c>
      <c r="I80" s="849"/>
      <c r="J80" s="612"/>
      <c r="K80" s="612"/>
      <c r="L80" s="612"/>
      <c r="M80" s="612"/>
      <c r="N80" s="873"/>
      <c r="O80" s="613"/>
      <c r="P80" s="613"/>
      <c r="Q80" s="613"/>
    </row>
    <row r="81" spans="1:17" ht="13.2" x14ac:dyDescent="0.25">
      <c r="A81" s="618" t="s">
        <v>491</v>
      </c>
      <c r="B81" s="617" t="s">
        <v>385</v>
      </c>
      <c r="C81" s="675">
        <v>3</v>
      </c>
      <c r="D81" s="642">
        <v>7</v>
      </c>
      <c r="E81" s="672"/>
      <c r="F81" s="642"/>
      <c r="G81" s="643">
        <f t="shared" si="19"/>
        <v>10</v>
      </c>
      <c r="I81" s="849"/>
      <c r="J81" s="613"/>
      <c r="K81" s="613"/>
      <c r="L81" s="613"/>
      <c r="M81" s="613"/>
      <c r="N81" s="873"/>
      <c r="O81" s="612"/>
      <c r="P81" s="612"/>
      <c r="Q81" s="612"/>
    </row>
    <row r="82" spans="1:17" ht="13.8" thickBot="1" x14ac:dyDescent="0.3">
      <c r="A82" s="619">
        <v>85114</v>
      </c>
      <c r="B82" s="617" t="s">
        <v>386</v>
      </c>
      <c r="C82" s="675">
        <v>1</v>
      </c>
      <c r="D82" s="642">
        <v>1</v>
      </c>
      <c r="E82" s="672"/>
      <c r="F82" s="642"/>
      <c r="G82" s="643">
        <f t="shared" si="19"/>
        <v>2</v>
      </c>
      <c r="I82" s="849"/>
      <c r="J82" s="613"/>
      <c r="K82" s="613"/>
      <c r="L82" s="613"/>
      <c r="M82" s="613"/>
      <c r="N82" s="873"/>
      <c r="O82" s="612"/>
      <c r="P82" s="612"/>
      <c r="Q82" s="612"/>
    </row>
    <row r="83" spans="1:17" ht="13.8" thickBot="1" x14ac:dyDescent="0.3">
      <c r="A83" s="843" t="s">
        <v>492</v>
      </c>
      <c r="B83" s="839" t="s">
        <v>387</v>
      </c>
      <c r="C83" s="821">
        <f>SUM(C84:C90)</f>
        <v>168</v>
      </c>
      <c r="D83" s="821">
        <f t="shared" ref="D83:F83" si="23">SUM(D84:D90)</f>
        <v>299</v>
      </c>
      <c r="E83" s="821">
        <f t="shared" si="23"/>
        <v>6</v>
      </c>
      <c r="F83" s="841">
        <f t="shared" si="23"/>
        <v>0</v>
      </c>
      <c r="G83" s="824">
        <f t="shared" si="19"/>
        <v>473</v>
      </c>
      <c r="I83" s="849"/>
      <c r="J83" s="612"/>
      <c r="K83" s="612"/>
      <c r="L83" s="612"/>
      <c r="M83" s="612"/>
      <c r="N83" s="873"/>
      <c r="O83" s="612"/>
      <c r="P83" s="612"/>
      <c r="Q83" s="612"/>
    </row>
    <row r="84" spans="1:17" ht="13.2" x14ac:dyDescent="0.25">
      <c r="A84" s="618" t="s">
        <v>493</v>
      </c>
      <c r="B84" s="617" t="s">
        <v>388</v>
      </c>
      <c r="C84" s="675">
        <v>12</v>
      </c>
      <c r="D84" s="642">
        <v>38</v>
      </c>
      <c r="E84" s="672"/>
      <c r="F84" s="642"/>
      <c r="G84" s="643">
        <f t="shared" si="19"/>
        <v>50</v>
      </c>
      <c r="I84" s="849"/>
      <c r="J84" s="612"/>
      <c r="K84" s="612"/>
      <c r="L84" s="612"/>
      <c r="M84" s="612"/>
      <c r="N84" s="873"/>
      <c r="O84" s="612"/>
      <c r="P84" s="612"/>
      <c r="Q84" s="612"/>
    </row>
    <row r="85" spans="1:17" ht="13.2" x14ac:dyDescent="0.25">
      <c r="A85" s="618" t="s">
        <v>494</v>
      </c>
      <c r="B85" s="617" t="s">
        <v>389</v>
      </c>
      <c r="C85" s="675"/>
      <c r="D85" s="642">
        <v>1</v>
      </c>
      <c r="E85" s="672"/>
      <c r="F85" s="642"/>
      <c r="G85" s="643">
        <f t="shared" si="19"/>
        <v>1</v>
      </c>
      <c r="I85" s="849"/>
      <c r="J85" s="612"/>
      <c r="K85" s="612"/>
      <c r="L85" s="612"/>
      <c r="M85" s="612"/>
      <c r="N85" s="873"/>
      <c r="O85" s="612"/>
      <c r="P85" s="612"/>
      <c r="Q85" s="612"/>
    </row>
    <row r="86" spans="1:17" ht="13.2" x14ac:dyDescent="0.25">
      <c r="A86" s="618" t="s">
        <v>495</v>
      </c>
      <c r="B86" s="617" t="s">
        <v>390</v>
      </c>
      <c r="C86" s="675">
        <v>57</v>
      </c>
      <c r="D86" s="642">
        <v>108</v>
      </c>
      <c r="E86" s="672"/>
      <c r="F86" s="642"/>
      <c r="G86" s="643">
        <f t="shared" si="19"/>
        <v>165</v>
      </c>
      <c r="I86" s="849"/>
      <c r="J86" s="612"/>
      <c r="K86" s="612"/>
      <c r="L86" s="612"/>
      <c r="M86" s="612"/>
      <c r="N86" s="873"/>
      <c r="O86" s="612"/>
      <c r="P86" s="612"/>
      <c r="Q86" s="612"/>
    </row>
    <row r="87" spans="1:17" ht="13.2" x14ac:dyDescent="0.25">
      <c r="A87" s="618" t="s">
        <v>496</v>
      </c>
      <c r="B87" s="617" t="s">
        <v>391</v>
      </c>
      <c r="C87" s="675">
        <v>75</v>
      </c>
      <c r="D87" s="642">
        <v>109</v>
      </c>
      <c r="E87" s="672">
        <v>5</v>
      </c>
      <c r="F87" s="642"/>
      <c r="G87" s="643">
        <f t="shared" si="19"/>
        <v>189</v>
      </c>
      <c r="I87" s="849"/>
      <c r="J87" s="612"/>
      <c r="K87" s="612"/>
      <c r="L87" s="612"/>
      <c r="M87" s="612"/>
      <c r="N87" s="873"/>
      <c r="O87" s="612"/>
      <c r="P87" s="612"/>
      <c r="Q87" s="612"/>
    </row>
    <row r="88" spans="1:17" ht="13.2" x14ac:dyDescent="0.25">
      <c r="A88" s="618" t="s">
        <v>497</v>
      </c>
      <c r="B88" s="617" t="s">
        <v>392</v>
      </c>
      <c r="C88" s="675">
        <v>2</v>
      </c>
      <c r="D88" s="642">
        <v>13</v>
      </c>
      <c r="E88" s="672"/>
      <c r="F88" s="642"/>
      <c r="G88" s="643">
        <f t="shared" si="19"/>
        <v>15</v>
      </c>
      <c r="I88" s="849"/>
      <c r="J88" s="612"/>
      <c r="K88" s="612"/>
      <c r="L88" s="612"/>
      <c r="M88" s="612"/>
      <c r="N88" s="873"/>
      <c r="O88" s="612"/>
      <c r="P88" s="612"/>
      <c r="Q88" s="612"/>
    </row>
    <row r="89" spans="1:17" ht="13.2" x14ac:dyDescent="0.25">
      <c r="A89" s="618" t="s">
        <v>498</v>
      </c>
      <c r="B89" s="617" t="s">
        <v>393</v>
      </c>
      <c r="C89" s="675">
        <v>22</v>
      </c>
      <c r="D89" s="642">
        <v>26</v>
      </c>
      <c r="E89" s="672">
        <v>1</v>
      </c>
      <c r="F89" s="642"/>
      <c r="G89" s="643">
        <f t="shared" si="19"/>
        <v>49</v>
      </c>
      <c r="I89" s="849"/>
      <c r="J89" s="612"/>
      <c r="K89" s="612"/>
      <c r="L89" s="612"/>
      <c r="M89" s="612"/>
      <c r="N89" s="873"/>
      <c r="O89" s="612"/>
      <c r="P89" s="612"/>
      <c r="Q89" s="612"/>
    </row>
    <row r="90" spans="1:17" ht="13.8" thickBot="1" x14ac:dyDescent="0.3">
      <c r="A90" s="618" t="s">
        <v>499</v>
      </c>
      <c r="B90" s="617" t="s">
        <v>394</v>
      </c>
      <c r="C90" s="675"/>
      <c r="D90" s="642">
        <v>4</v>
      </c>
      <c r="E90" s="672"/>
      <c r="F90" s="642"/>
      <c r="G90" s="643">
        <f t="shared" si="19"/>
        <v>4</v>
      </c>
      <c r="I90" s="849"/>
      <c r="J90" s="612"/>
      <c r="K90" s="612"/>
      <c r="L90" s="612"/>
      <c r="M90" s="612"/>
      <c r="N90" s="873"/>
      <c r="O90" s="612"/>
      <c r="P90" s="612"/>
      <c r="Q90" s="612"/>
    </row>
    <row r="91" spans="1:17" ht="13.8" thickBot="1" x14ac:dyDescent="0.3">
      <c r="A91" s="843" t="s">
        <v>500</v>
      </c>
      <c r="B91" s="839" t="s">
        <v>396</v>
      </c>
      <c r="C91" s="821">
        <f>SUM(C92:C104)</f>
        <v>332</v>
      </c>
      <c r="D91" s="821">
        <f t="shared" ref="D91:F91" si="24">SUM(D92:D104)</f>
        <v>751</v>
      </c>
      <c r="E91" s="821">
        <f t="shared" si="24"/>
        <v>9</v>
      </c>
      <c r="F91" s="841">
        <f t="shared" si="24"/>
        <v>0</v>
      </c>
      <c r="G91" s="824">
        <f t="shared" si="19"/>
        <v>1092</v>
      </c>
      <c r="I91" s="849"/>
      <c r="J91" s="612"/>
      <c r="K91" s="612"/>
      <c r="L91" s="612"/>
      <c r="M91" s="612"/>
      <c r="N91" s="873"/>
      <c r="O91" s="612"/>
      <c r="P91" s="612"/>
      <c r="Q91" s="612"/>
    </row>
    <row r="92" spans="1:17" ht="13.2" x14ac:dyDescent="0.25">
      <c r="A92" s="855">
        <v>85310</v>
      </c>
      <c r="B92" s="617" t="s">
        <v>905</v>
      </c>
      <c r="C92" s="675">
        <v>1</v>
      </c>
      <c r="D92" s="642">
        <v>2</v>
      </c>
      <c r="E92" s="672"/>
      <c r="F92" s="642"/>
      <c r="G92" s="643">
        <f t="shared" si="19"/>
        <v>3</v>
      </c>
      <c r="I92" s="849"/>
      <c r="J92" s="612"/>
      <c r="K92" s="612"/>
      <c r="L92" s="612"/>
      <c r="M92" s="612"/>
      <c r="N92" s="873"/>
      <c r="O92" s="612"/>
      <c r="P92" s="612"/>
      <c r="Q92" s="612"/>
    </row>
    <row r="93" spans="1:17" ht="13.2" x14ac:dyDescent="0.25">
      <c r="A93" s="618" t="s">
        <v>501</v>
      </c>
      <c r="B93" s="617" t="s">
        <v>397</v>
      </c>
      <c r="C93" s="675">
        <v>65</v>
      </c>
      <c r="D93" s="642">
        <v>189</v>
      </c>
      <c r="E93" s="672">
        <v>2</v>
      </c>
      <c r="F93" s="642"/>
      <c r="G93" s="643">
        <f t="shared" si="19"/>
        <v>256</v>
      </c>
      <c r="I93" s="849"/>
      <c r="J93" s="612"/>
      <c r="K93" s="612"/>
      <c r="L93" s="612"/>
      <c r="M93" s="612"/>
      <c r="N93" s="873"/>
      <c r="O93" s="612"/>
      <c r="P93" s="612"/>
      <c r="Q93" s="612"/>
    </row>
    <row r="94" spans="1:17" ht="13.2" x14ac:dyDescent="0.25">
      <c r="A94" s="618" t="s">
        <v>502</v>
      </c>
      <c r="B94" s="617" t="s">
        <v>398</v>
      </c>
      <c r="C94" s="675">
        <v>4</v>
      </c>
      <c r="D94" s="642">
        <v>12</v>
      </c>
      <c r="E94" s="672">
        <v>1</v>
      </c>
      <c r="F94" s="642"/>
      <c r="G94" s="643">
        <f t="shared" si="19"/>
        <v>17</v>
      </c>
      <c r="I94" s="849"/>
      <c r="J94" s="612"/>
      <c r="K94" s="612"/>
      <c r="L94" s="612"/>
      <c r="M94" s="612"/>
      <c r="N94" s="873"/>
      <c r="O94" s="612"/>
      <c r="P94" s="612"/>
      <c r="Q94" s="612"/>
    </row>
    <row r="95" spans="1:17" ht="13.2" x14ac:dyDescent="0.25">
      <c r="A95" s="618" t="s">
        <v>503</v>
      </c>
      <c r="B95" s="617" t="s">
        <v>399</v>
      </c>
      <c r="C95" s="675">
        <v>3</v>
      </c>
      <c r="D95" s="642">
        <v>3</v>
      </c>
      <c r="E95" s="672">
        <v>1</v>
      </c>
      <c r="F95" s="642"/>
      <c r="G95" s="643">
        <f t="shared" si="19"/>
        <v>7</v>
      </c>
      <c r="I95" s="849"/>
      <c r="J95" s="612"/>
      <c r="K95" s="612"/>
      <c r="L95" s="612"/>
      <c r="M95" s="612"/>
      <c r="N95" s="873"/>
      <c r="O95" s="612"/>
      <c r="P95" s="612"/>
      <c r="Q95" s="612"/>
    </row>
    <row r="96" spans="1:17" ht="13.2" x14ac:dyDescent="0.25">
      <c r="A96" s="618" t="s">
        <v>504</v>
      </c>
      <c r="B96" s="617" t="s">
        <v>400</v>
      </c>
      <c r="C96" s="675">
        <v>93</v>
      </c>
      <c r="D96" s="642">
        <v>163</v>
      </c>
      <c r="E96" s="672">
        <v>1</v>
      </c>
      <c r="F96" s="642"/>
      <c r="G96" s="643">
        <f t="shared" si="19"/>
        <v>257</v>
      </c>
      <c r="I96" s="849"/>
      <c r="J96" s="612"/>
      <c r="K96" s="612"/>
      <c r="L96" s="612"/>
      <c r="M96" s="612"/>
      <c r="N96" s="873"/>
      <c r="O96" s="612"/>
      <c r="P96" s="612"/>
      <c r="Q96" s="612"/>
    </row>
    <row r="97" spans="1:17" ht="13.2" x14ac:dyDescent="0.25">
      <c r="A97" s="855">
        <v>85320</v>
      </c>
      <c r="B97" s="617" t="s">
        <v>906</v>
      </c>
      <c r="C97" s="675">
        <v>1</v>
      </c>
      <c r="D97" s="642">
        <v>2</v>
      </c>
      <c r="E97" s="672">
        <v>1</v>
      </c>
      <c r="F97" s="642"/>
      <c r="G97" s="643">
        <f t="shared" si="19"/>
        <v>4</v>
      </c>
      <c r="I97" s="849"/>
      <c r="J97" s="612"/>
      <c r="K97" s="612"/>
      <c r="L97" s="612"/>
      <c r="M97" s="612"/>
      <c r="N97" s="873"/>
      <c r="O97" s="612"/>
      <c r="P97" s="612"/>
      <c r="Q97" s="612"/>
    </row>
    <row r="98" spans="1:17" ht="13.2" x14ac:dyDescent="0.25">
      <c r="A98" s="618" t="s">
        <v>505</v>
      </c>
      <c r="B98" s="617" t="s">
        <v>402</v>
      </c>
      <c r="C98" s="675">
        <v>19</v>
      </c>
      <c r="D98" s="642">
        <v>46</v>
      </c>
      <c r="E98" s="672"/>
      <c r="F98" s="642"/>
      <c r="G98" s="643">
        <f t="shared" si="19"/>
        <v>65</v>
      </c>
      <c r="I98" s="849"/>
      <c r="J98" s="612"/>
      <c r="K98" s="612"/>
      <c r="L98" s="612"/>
      <c r="M98" s="612"/>
      <c r="N98" s="873"/>
      <c r="O98" s="612"/>
      <c r="P98" s="612"/>
      <c r="Q98" s="612"/>
    </row>
    <row r="99" spans="1:17" ht="13.2" x14ac:dyDescent="0.25">
      <c r="A99" s="618" t="s">
        <v>506</v>
      </c>
      <c r="B99" s="617" t="s">
        <v>403</v>
      </c>
      <c r="C99" s="675">
        <v>7</v>
      </c>
      <c r="D99" s="642">
        <v>32</v>
      </c>
      <c r="E99" s="672"/>
      <c r="F99" s="642"/>
      <c r="G99" s="643">
        <f t="shared" si="19"/>
        <v>39</v>
      </c>
      <c r="I99" s="849"/>
      <c r="J99" s="612"/>
      <c r="K99" s="612"/>
      <c r="L99" s="612"/>
      <c r="M99" s="612"/>
      <c r="N99" s="873"/>
      <c r="O99" s="612"/>
      <c r="P99" s="612"/>
      <c r="Q99" s="612"/>
    </row>
    <row r="100" spans="1:17" ht="13.2" x14ac:dyDescent="0.25">
      <c r="A100" s="618" t="s">
        <v>507</v>
      </c>
      <c r="B100" s="617" t="s">
        <v>404</v>
      </c>
      <c r="C100" s="675">
        <v>13</v>
      </c>
      <c r="D100" s="642">
        <v>25</v>
      </c>
      <c r="E100" s="672"/>
      <c r="F100" s="642"/>
      <c r="G100" s="643">
        <f t="shared" si="19"/>
        <v>38</v>
      </c>
      <c r="I100" s="849"/>
      <c r="J100" s="612"/>
      <c r="K100" s="612"/>
      <c r="L100" s="612"/>
      <c r="M100" s="612"/>
      <c r="N100" s="873"/>
      <c r="O100" s="612"/>
      <c r="P100" s="612"/>
      <c r="Q100" s="612"/>
    </row>
    <row r="101" spans="1:17" ht="13.2" x14ac:dyDescent="0.25">
      <c r="A101" s="618" t="s">
        <v>508</v>
      </c>
      <c r="B101" s="617" t="s">
        <v>405</v>
      </c>
      <c r="C101" s="675">
        <v>88</v>
      </c>
      <c r="D101" s="642">
        <v>203</v>
      </c>
      <c r="E101" s="672">
        <v>2</v>
      </c>
      <c r="F101" s="642"/>
      <c r="G101" s="643">
        <f t="shared" si="19"/>
        <v>293</v>
      </c>
      <c r="I101" s="849"/>
      <c r="J101" s="612"/>
      <c r="K101" s="612"/>
      <c r="L101" s="612"/>
      <c r="M101" s="612"/>
      <c r="N101" s="873"/>
      <c r="O101" s="612"/>
      <c r="P101" s="612"/>
      <c r="Q101" s="612"/>
    </row>
    <row r="102" spans="1:17" ht="13.2" x14ac:dyDescent="0.25">
      <c r="A102" s="618" t="s">
        <v>509</v>
      </c>
      <c r="B102" s="617" t="s">
        <v>406</v>
      </c>
      <c r="C102" s="675">
        <v>8</v>
      </c>
      <c r="D102" s="642">
        <v>20</v>
      </c>
      <c r="E102" s="672"/>
      <c r="F102" s="642"/>
      <c r="G102" s="643">
        <f t="shared" si="19"/>
        <v>28</v>
      </c>
      <c r="I102" s="849"/>
      <c r="J102" s="612"/>
      <c r="K102" s="612"/>
      <c r="L102" s="612"/>
      <c r="M102" s="612"/>
      <c r="N102" s="873"/>
      <c r="O102" s="612"/>
      <c r="P102" s="612"/>
      <c r="Q102" s="612"/>
    </row>
    <row r="103" spans="1:17" ht="13.2" x14ac:dyDescent="0.25">
      <c r="A103" s="618" t="s">
        <v>510</v>
      </c>
      <c r="B103" s="617" t="s">
        <v>407</v>
      </c>
      <c r="C103" s="675">
        <v>30</v>
      </c>
      <c r="D103" s="642">
        <v>51</v>
      </c>
      <c r="E103" s="672">
        <v>1</v>
      </c>
      <c r="F103" s="642"/>
      <c r="G103" s="643">
        <f t="shared" si="19"/>
        <v>82</v>
      </c>
      <c r="I103" s="849"/>
      <c r="J103" s="612"/>
      <c r="K103" s="612"/>
      <c r="L103" s="612"/>
      <c r="M103" s="612"/>
      <c r="N103" s="873"/>
      <c r="O103" s="612"/>
      <c r="P103" s="612"/>
      <c r="Q103" s="612"/>
    </row>
    <row r="104" spans="1:17" ht="13.8" thickBot="1" x14ac:dyDescent="0.3">
      <c r="A104" s="618" t="s">
        <v>511</v>
      </c>
      <c r="B104" s="617" t="s">
        <v>408</v>
      </c>
      <c r="C104" s="675"/>
      <c r="D104" s="642">
        <v>3</v>
      </c>
      <c r="E104" s="672"/>
      <c r="F104" s="642"/>
      <c r="G104" s="643">
        <f t="shared" si="19"/>
        <v>3</v>
      </c>
      <c r="I104" s="849"/>
      <c r="J104" s="612"/>
      <c r="K104" s="612"/>
      <c r="L104" s="612"/>
      <c r="M104" s="612"/>
      <c r="N104" s="873"/>
      <c r="O104" s="612"/>
      <c r="P104" s="612"/>
      <c r="Q104" s="612"/>
    </row>
    <row r="105" spans="1:17" ht="13.8" thickBot="1" x14ac:dyDescent="0.3">
      <c r="A105" s="843" t="s">
        <v>512</v>
      </c>
      <c r="B105" s="839" t="s">
        <v>409</v>
      </c>
      <c r="C105" s="821">
        <f>SUM(C106:C109)</f>
        <v>65</v>
      </c>
      <c r="D105" s="821">
        <f t="shared" ref="D105:F105" si="25">SUM(D106:D109)</f>
        <v>109</v>
      </c>
      <c r="E105" s="821">
        <f t="shared" si="25"/>
        <v>1</v>
      </c>
      <c r="F105" s="841">
        <f t="shared" si="25"/>
        <v>0</v>
      </c>
      <c r="G105" s="824">
        <f t="shared" si="19"/>
        <v>175</v>
      </c>
      <c r="I105" s="849"/>
      <c r="J105" s="612"/>
      <c r="K105" s="612"/>
      <c r="L105" s="612"/>
      <c r="M105" s="612"/>
      <c r="N105" s="873"/>
      <c r="O105" s="612"/>
      <c r="P105" s="612"/>
      <c r="Q105" s="612"/>
    </row>
    <row r="106" spans="1:17" ht="13.2" x14ac:dyDescent="0.25">
      <c r="A106" s="618" t="s">
        <v>513</v>
      </c>
      <c r="B106" s="617" t="s">
        <v>410</v>
      </c>
      <c r="C106" s="675">
        <v>1</v>
      </c>
      <c r="D106" s="642">
        <v>2</v>
      </c>
      <c r="E106" s="672"/>
      <c r="F106" s="642"/>
      <c r="G106" s="643">
        <f t="shared" si="19"/>
        <v>3</v>
      </c>
      <c r="I106" s="849"/>
      <c r="J106" s="612"/>
      <c r="K106" s="612"/>
      <c r="L106" s="612"/>
      <c r="M106" s="612"/>
      <c r="N106" s="873"/>
      <c r="O106" s="612"/>
      <c r="P106" s="612"/>
      <c r="Q106" s="612"/>
    </row>
    <row r="107" spans="1:17" ht="13.2" x14ac:dyDescent="0.25">
      <c r="A107" s="618" t="s">
        <v>514</v>
      </c>
      <c r="B107" s="617" t="s">
        <v>411</v>
      </c>
      <c r="C107" s="675">
        <v>10</v>
      </c>
      <c r="D107" s="642">
        <v>37</v>
      </c>
      <c r="E107" s="672">
        <v>1</v>
      </c>
      <c r="F107" s="642"/>
      <c r="G107" s="643">
        <f t="shared" si="19"/>
        <v>48</v>
      </c>
      <c r="I107" s="849"/>
      <c r="J107" s="612"/>
      <c r="K107" s="612"/>
      <c r="L107" s="612"/>
      <c r="M107" s="612"/>
      <c r="N107" s="873"/>
      <c r="O107" s="612"/>
      <c r="P107" s="612"/>
      <c r="Q107" s="612"/>
    </row>
    <row r="108" spans="1:17" ht="13.2" x14ac:dyDescent="0.25">
      <c r="A108" s="618" t="s">
        <v>515</v>
      </c>
      <c r="B108" s="617" t="s">
        <v>412</v>
      </c>
      <c r="C108" s="675">
        <v>45</v>
      </c>
      <c r="D108" s="642">
        <v>51</v>
      </c>
      <c r="E108" s="672"/>
      <c r="F108" s="642"/>
      <c r="G108" s="643">
        <f t="shared" si="19"/>
        <v>96</v>
      </c>
      <c r="I108" s="849"/>
      <c r="J108" s="612"/>
      <c r="K108" s="612"/>
      <c r="L108" s="612"/>
      <c r="M108" s="612"/>
      <c r="N108" s="873"/>
      <c r="O108" s="612"/>
      <c r="P108" s="612"/>
      <c r="Q108" s="612"/>
    </row>
    <row r="109" spans="1:17" ht="13.8" thickBot="1" x14ac:dyDescent="0.3">
      <c r="A109" s="618" t="s">
        <v>516</v>
      </c>
      <c r="B109" s="617" t="s">
        <v>413</v>
      </c>
      <c r="C109" s="675">
        <v>9</v>
      </c>
      <c r="D109" s="642">
        <v>19</v>
      </c>
      <c r="E109" s="672"/>
      <c r="F109" s="642"/>
      <c r="G109" s="643">
        <f t="shared" si="19"/>
        <v>28</v>
      </c>
      <c r="N109" s="873"/>
      <c r="O109" s="612"/>
      <c r="P109" s="612"/>
      <c r="Q109" s="612"/>
    </row>
    <row r="110" spans="1:17" ht="13.8" thickBot="1" x14ac:dyDescent="0.3">
      <c r="A110" s="843" t="s">
        <v>517</v>
      </c>
      <c r="B110" s="839" t="s">
        <v>414</v>
      </c>
      <c r="C110" s="821">
        <f>SUM(C111:C115)</f>
        <v>39</v>
      </c>
      <c r="D110" s="821">
        <f t="shared" ref="D110:F110" si="26">SUM(D111:D115)</f>
        <v>71</v>
      </c>
      <c r="E110" s="821">
        <f t="shared" si="26"/>
        <v>4</v>
      </c>
      <c r="F110" s="841">
        <f t="shared" si="26"/>
        <v>0</v>
      </c>
      <c r="G110" s="824">
        <f t="shared" si="19"/>
        <v>114</v>
      </c>
      <c r="N110" s="873"/>
      <c r="O110" s="612"/>
      <c r="P110" s="612"/>
      <c r="Q110" s="612"/>
    </row>
    <row r="111" spans="1:17" ht="13.2" x14ac:dyDescent="0.25">
      <c r="A111" s="619">
        <v>85510</v>
      </c>
      <c r="B111" s="617" t="s">
        <v>907</v>
      </c>
      <c r="C111" s="675"/>
      <c r="D111" s="642">
        <v>1</v>
      </c>
      <c r="E111" s="672"/>
      <c r="F111" s="642"/>
      <c r="G111" s="643">
        <f t="shared" si="19"/>
        <v>1</v>
      </c>
      <c r="I111" s="845"/>
      <c r="J111" s="612"/>
      <c r="K111" s="612"/>
      <c r="L111" s="612"/>
      <c r="M111" s="612"/>
      <c r="N111" s="873"/>
      <c r="O111" s="612"/>
      <c r="P111" s="612"/>
      <c r="Q111" s="612"/>
    </row>
    <row r="112" spans="1:17" ht="13.2" x14ac:dyDescent="0.25">
      <c r="A112" s="618" t="s">
        <v>518</v>
      </c>
      <c r="B112" s="617" t="s">
        <v>415</v>
      </c>
      <c r="C112" s="675">
        <v>13</v>
      </c>
      <c r="D112" s="642">
        <v>17</v>
      </c>
      <c r="E112" s="672"/>
      <c r="F112" s="642"/>
      <c r="G112" s="643">
        <f t="shared" si="19"/>
        <v>30</v>
      </c>
      <c r="I112" s="845"/>
      <c r="J112" s="612"/>
      <c r="K112" s="612"/>
      <c r="L112" s="612"/>
      <c r="M112" s="612"/>
      <c r="N112" s="873"/>
      <c r="O112" s="612"/>
      <c r="P112" s="612"/>
      <c r="Q112" s="612"/>
    </row>
    <row r="113" spans="1:17" ht="13.2" x14ac:dyDescent="0.25">
      <c r="A113" s="618" t="s">
        <v>519</v>
      </c>
      <c r="B113" s="617" t="s">
        <v>416</v>
      </c>
      <c r="C113" s="675">
        <v>11</v>
      </c>
      <c r="D113" s="642">
        <v>29</v>
      </c>
      <c r="E113" s="672">
        <v>1</v>
      </c>
      <c r="F113" s="642"/>
      <c r="G113" s="643">
        <f t="shared" si="19"/>
        <v>41</v>
      </c>
      <c r="I113" s="845"/>
      <c r="J113" s="612"/>
      <c r="K113" s="612"/>
      <c r="L113" s="612"/>
      <c r="M113" s="612"/>
      <c r="N113" s="873"/>
      <c r="O113" s="612"/>
      <c r="P113" s="612"/>
      <c r="Q113" s="612"/>
    </row>
    <row r="114" spans="1:17" ht="13.2" x14ac:dyDescent="0.25">
      <c r="A114" s="618" t="s">
        <v>520</v>
      </c>
      <c r="B114" s="617" t="s">
        <v>417</v>
      </c>
      <c r="C114" s="675">
        <v>8</v>
      </c>
      <c r="D114" s="642">
        <v>6</v>
      </c>
      <c r="E114" s="672">
        <v>1</v>
      </c>
      <c r="F114" s="642"/>
      <c r="G114" s="643">
        <f t="shared" si="19"/>
        <v>15</v>
      </c>
      <c r="I114" s="845"/>
      <c r="J114" s="612"/>
      <c r="K114" s="612"/>
      <c r="L114" s="612"/>
      <c r="M114" s="612"/>
      <c r="N114" s="873"/>
      <c r="O114" s="612"/>
      <c r="P114" s="612"/>
      <c r="Q114" s="612"/>
    </row>
    <row r="115" spans="1:17" ht="13.8" thickBot="1" x14ac:dyDescent="0.3">
      <c r="A115" s="618" t="s">
        <v>521</v>
      </c>
      <c r="B115" s="617" t="s">
        <v>418</v>
      </c>
      <c r="C115" s="675">
        <v>7</v>
      </c>
      <c r="D115" s="642">
        <v>18</v>
      </c>
      <c r="E115" s="672">
        <v>2</v>
      </c>
      <c r="F115" s="642"/>
      <c r="G115" s="643">
        <f t="shared" si="19"/>
        <v>27</v>
      </c>
      <c r="I115" s="845"/>
      <c r="J115" s="612"/>
      <c r="K115" s="612"/>
      <c r="L115" s="612"/>
      <c r="M115" s="612"/>
      <c r="N115" s="873"/>
      <c r="O115" s="612"/>
      <c r="P115" s="612"/>
      <c r="Q115" s="612"/>
    </row>
    <row r="116" spans="1:17" ht="13.8" thickBot="1" x14ac:dyDescent="0.3">
      <c r="A116" s="843" t="s">
        <v>522</v>
      </c>
      <c r="B116" s="839" t="s">
        <v>419</v>
      </c>
      <c r="C116" s="821">
        <f>SUM(C117:C118)</f>
        <v>28</v>
      </c>
      <c r="D116" s="821">
        <f t="shared" ref="D116:F116" si="27">SUM(D117:D118)</f>
        <v>45</v>
      </c>
      <c r="E116" s="821">
        <f t="shared" si="27"/>
        <v>1</v>
      </c>
      <c r="F116" s="841">
        <f t="shared" si="27"/>
        <v>0</v>
      </c>
      <c r="G116" s="824">
        <f t="shared" si="19"/>
        <v>74</v>
      </c>
      <c r="I116" s="845"/>
      <c r="J116" s="612"/>
      <c r="K116" s="612"/>
      <c r="L116" s="612"/>
      <c r="M116" s="612"/>
      <c r="N116" s="873"/>
      <c r="O116" s="612"/>
      <c r="P116" s="612"/>
      <c r="Q116" s="612"/>
    </row>
    <row r="117" spans="1:17" ht="13.2" x14ac:dyDescent="0.25">
      <c r="A117" s="618" t="s">
        <v>523</v>
      </c>
      <c r="B117" s="617" t="s">
        <v>420</v>
      </c>
      <c r="C117" s="675">
        <v>2</v>
      </c>
      <c r="D117" s="642">
        <v>9</v>
      </c>
      <c r="E117" s="672"/>
      <c r="F117" s="642"/>
      <c r="G117" s="643">
        <f t="shared" si="19"/>
        <v>11</v>
      </c>
      <c r="I117" s="845"/>
      <c r="J117" s="612"/>
      <c r="K117" s="612"/>
      <c r="L117" s="612"/>
      <c r="M117" s="612"/>
      <c r="N117" s="873"/>
      <c r="O117" s="612"/>
      <c r="P117" s="612"/>
      <c r="Q117" s="612"/>
    </row>
    <row r="118" spans="1:17" ht="13.8" thickBot="1" x14ac:dyDescent="0.3">
      <c r="A118" s="619">
        <v>85609</v>
      </c>
      <c r="B118" s="617" t="s">
        <v>840</v>
      </c>
      <c r="C118" s="675">
        <v>26</v>
      </c>
      <c r="D118" s="642">
        <v>36</v>
      </c>
      <c r="E118" s="672">
        <v>1</v>
      </c>
      <c r="F118" s="642"/>
      <c r="G118" s="643">
        <f t="shared" si="19"/>
        <v>63</v>
      </c>
      <c r="I118" s="845"/>
      <c r="J118" s="612"/>
      <c r="K118" s="612"/>
      <c r="L118" s="612"/>
      <c r="M118" s="612"/>
      <c r="N118" s="873"/>
      <c r="O118" s="612"/>
      <c r="P118" s="612"/>
      <c r="Q118" s="612"/>
    </row>
    <row r="119" spans="1:17" ht="13.8" thickBot="1" x14ac:dyDescent="0.3">
      <c r="A119" s="819">
        <v>86</v>
      </c>
      <c r="B119" s="839" t="s">
        <v>421</v>
      </c>
      <c r="C119" s="821">
        <f>SUM(C120:C123)</f>
        <v>287</v>
      </c>
      <c r="D119" s="822">
        <f>SUM(D120:D123)</f>
        <v>160</v>
      </c>
      <c r="E119" s="823">
        <f>SUM(E120:E123)</f>
        <v>58</v>
      </c>
      <c r="F119" s="822">
        <f>SUM(F120:F123)</f>
        <v>0</v>
      </c>
      <c r="G119" s="824">
        <f t="shared" si="19"/>
        <v>505</v>
      </c>
      <c r="I119" s="845"/>
      <c r="K119" s="612"/>
      <c r="L119" s="612"/>
      <c r="M119" s="612"/>
      <c r="N119" s="612"/>
      <c r="O119" s="612"/>
      <c r="P119" s="612"/>
      <c r="Q119" s="612"/>
    </row>
    <row r="120" spans="1:17" ht="13.2" x14ac:dyDescent="0.25">
      <c r="A120" s="618" t="s">
        <v>524</v>
      </c>
      <c r="B120" s="617" t="s">
        <v>422</v>
      </c>
      <c r="C120" s="675">
        <v>280</v>
      </c>
      <c r="D120" s="642">
        <v>143</v>
      </c>
      <c r="E120" s="672">
        <v>54</v>
      </c>
      <c r="F120" s="642"/>
      <c r="G120" s="643">
        <f t="shared" si="19"/>
        <v>477</v>
      </c>
      <c r="I120" s="845"/>
      <c r="J120" s="612"/>
      <c r="K120" s="612"/>
      <c r="L120" s="612"/>
      <c r="M120" s="612"/>
      <c r="N120" s="612"/>
      <c r="O120" s="612"/>
      <c r="P120" s="612"/>
      <c r="Q120" s="612"/>
    </row>
    <row r="121" spans="1:17" ht="13.2" x14ac:dyDescent="0.25">
      <c r="A121" s="619">
        <v>86104</v>
      </c>
      <c r="B121" s="617" t="s">
        <v>841</v>
      </c>
      <c r="C121" s="675">
        <v>4</v>
      </c>
      <c r="D121" s="642">
        <v>14</v>
      </c>
      <c r="E121" s="672">
        <v>4</v>
      </c>
      <c r="F121" s="642"/>
      <c r="G121" s="643">
        <f t="shared" si="19"/>
        <v>22</v>
      </c>
      <c r="I121" s="845"/>
      <c r="J121" s="612"/>
      <c r="K121" s="612"/>
      <c r="L121" s="612"/>
      <c r="M121" s="612"/>
      <c r="N121" s="612"/>
      <c r="O121" s="612"/>
      <c r="P121" s="612"/>
      <c r="Q121" s="612"/>
    </row>
    <row r="122" spans="1:17" ht="13.2" x14ac:dyDescent="0.25">
      <c r="A122" s="619">
        <v>86109</v>
      </c>
      <c r="B122" s="617" t="s">
        <v>908</v>
      </c>
      <c r="C122" s="675">
        <v>1</v>
      </c>
      <c r="D122" s="642"/>
      <c r="E122" s="672"/>
      <c r="F122" s="642"/>
      <c r="G122" s="643">
        <f t="shared" si="19"/>
        <v>1</v>
      </c>
      <c r="I122" s="845"/>
      <c r="J122" s="612"/>
      <c r="K122" s="612"/>
      <c r="L122" s="612"/>
      <c r="M122" s="612"/>
      <c r="N122" s="612"/>
      <c r="O122" s="612"/>
      <c r="P122" s="612"/>
      <c r="Q122" s="612"/>
    </row>
    <row r="123" spans="1:17" ht="13.8" thickBot="1" x14ac:dyDescent="0.3">
      <c r="A123" s="618" t="s">
        <v>525</v>
      </c>
      <c r="B123" s="617" t="s">
        <v>423</v>
      </c>
      <c r="C123" s="675">
        <v>2</v>
      </c>
      <c r="D123" s="642">
        <v>3</v>
      </c>
      <c r="E123" s="672"/>
      <c r="F123" s="642"/>
      <c r="G123" s="643">
        <f t="shared" si="19"/>
        <v>5</v>
      </c>
      <c r="I123" s="845"/>
      <c r="J123" s="612"/>
      <c r="K123" s="612"/>
      <c r="L123" s="612"/>
      <c r="M123" s="612"/>
      <c r="N123" s="612"/>
      <c r="O123" s="612"/>
      <c r="P123" s="612"/>
      <c r="Q123" s="612"/>
    </row>
    <row r="124" spans="1:17" ht="13.8" thickBot="1" x14ac:dyDescent="0.3">
      <c r="A124" s="819">
        <v>87</v>
      </c>
      <c r="B124" s="839" t="s">
        <v>882</v>
      </c>
      <c r="C124" s="821">
        <f>SUM(C125:C128)</f>
        <v>9</v>
      </c>
      <c r="D124" s="822">
        <f t="shared" ref="D124:F124" si="28">SUM(D125:D128)</f>
        <v>5</v>
      </c>
      <c r="E124" s="823">
        <f t="shared" si="28"/>
        <v>2</v>
      </c>
      <c r="F124" s="822">
        <f t="shared" si="28"/>
        <v>0</v>
      </c>
      <c r="G124" s="824">
        <f t="shared" si="19"/>
        <v>16</v>
      </c>
      <c r="I124" s="845"/>
      <c r="J124" s="612"/>
      <c r="K124" s="612"/>
      <c r="L124" s="612"/>
      <c r="M124" s="612"/>
      <c r="N124" s="612"/>
      <c r="O124" s="612"/>
      <c r="P124" s="612"/>
      <c r="Q124" s="612"/>
    </row>
    <row r="125" spans="1:17" ht="13.2" x14ac:dyDescent="0.25">
      <c r="A125" s="619">
        <v>87101</v>
      </c>
      <c r="B125" s="617" t="s">
        <v>843</v>
      </c>
      <c r="C125" s="675">
        <v>2</v>
      </c>
      <c r="D125" s="642"/>
      <c r="E125" s="672"/>
      <c r="F125" s="642"/>
      <c r="G125" s="643">
        <f t="shared" ref="G125:G145" si="29">SUM(C125:F125)</f>
        <v>2</v>
      </c>
      <c r="I125" s="845"/>
      <c r="J125" s="612"/>
      <c r="K125" s="612"/>
      <c r="L125" s="612"/>
      <c r="M125" s="612"/>
      <c r="N125" s="612"/>
      <c r="O125" s="612"/>
      <c r="P125" s="612"/>
      <c r="Q125" s="612"/>
    </row>
    <row r="126" spans="1:17" ht="13.2" x14ac:dyDescent="0.25">
      <c r="A126" s="619">
        <v>87301</v>
      </c>
      <c r="B126" s="617" t="s">
        <v>845</v>
      </c>
      <c r="C126" s="675">
        <v>2</v>
      </c>
      <c r="D126" s="642">
        <v>4</v>
      </c>
      <c r="E126" s="672"/>
      <c r="F126" s="642"/>
      <c r="G126" s="643">
        <f t="shared" si="29"/>
        <v>6</v>
      </c>
      <c r="I126" s="845"/>
      <c r="J126" s="612"/>
      <c r="K126" s="612"/>
      <c r="L126" s="612"/>
      <c r="M126" s="612"/>
      <c r="N126" s="612"/>
      <c r="O126" s="612"/>
      <c r="P126" s="612"/>
      <c r="Q126" s="612"/>
    </row>
    <row r="127" spans="1:17" ht="13.2" x14ac:dyDescent="0.25">
      <c r="A127" s="619">
        <v>87302</v>
      </c>
      <c r="B127" s="617" t="s">
        <v>846</v>
      </c>
      <c r="C127" s="675">
        <v>3</v>
      </c>
      <c r="D127" s="642"/>
      <c r="E127" s="672">
        <v>2</v>
      </c>
      <c r="F127" s="642"/>
      <c r="G127" s="643">
        <f t="shared" si="29"/>
        <v>5</v>
      </c>
      <c r="I127" s="845"/>
      <c r="J127" s="612"/>
      <c r="K127" s="612"/>
      <c r="L127" s="612"/>
      <c r="M127" s="612"/>
      <c r="N127" s="612"/>
      <c r="O127" s="612"/>
      <c r="P127" s="612"/>
      <c r="Q127" s="612"/>
    </row>
    <row r="128" spans="1:17" ht="13.8" thickBot="1" x14ac:dyDescent="0.3">
      <c r="A128" s="619">
        <v>87902</v>
      </c>
      <c r="B128" s="617" t="s">
        <v>847</v>
      </c>
      <c r="C128" s="675">
        <v>2</v>
      </c>
      <c r="D128" s="642">
        <v>1</v>
      </c>
      <c r="E128" s="672"/>
      <c r="F128" s="642"/>
      <c r="G128" s="643">
        <f t="shared" si="29"/>
        <v>3</v>
      </c>
      <c r="I128" s="845"/>
      <c r="J128" s="612"/>
      <c r="K128" s="612"/>
      <c r="L128" s="612"/>
      <c r="M128" s="612"/>
      <c r="N128" s="612"/>
      <c r="O128" s="612"/>
      <c r="P128" s="612"/>
      <c r="Q128" s="612"/>
    </row>
    <row r="129" spans="1:17" ht="13.8" thickBot="1" x14ac:dyDescent="0.3">
      <c r="A129" s="819">
        <v>88</v>
      </c>
      <c r="B129" s="839" t="s">
        <v>881</v>
      </c>
      <c r="C129" s="821">
        <f>SUM(C130:C131)</f>
        <v>3</v>
      </c>
      <c r="D129" s="822">
        <f>SUM(D130:D131)</f>
        <v>6</v>
      </c>
      <c r="E129" s="823">
        <f>SUM(E130:E131)</f>
        <v>0</v>
      </c>
      <c r="F129" s="822">
        <f>SUM(F130:F131)</f>
        <v>0</v>
      </c>
      <c r="G129" s="824">
        <f t="shared" si="29"/>
        <v>9</v>
      </c>
      <c r="I129" s="845"/>
      <c r="J129" s="612"/>
      <c r="K129" s="612"/>
      <c r="L129" s="612"/>
      <c r="M129" s="612"/>
      <c r="N129" s="612"/>
      <c r="O129" s="612"/>
      <c r="P129" s="612"/>
      <c r="Q129" s="612"/>
    </row>
    <row r="130" spans="1:17" ht="13.2" x14ac:dyDescent="0.25">
      <c r="A130" s="619">
        <v>88911</v>
      </c>
      <c r="B130" s="617" t="s">
        <v>848</v>
      </c>
      <c r="C130" s="675">
        <v>2</v>
      </c>
      <c r="D130" s="642">
        <v>2</v>
      </c>
      <c r="E130" s="672"/>
      <c r="F130" s="642"/>
      <c r="G130" s="643">
        <f t="shared" si="29"/>
        <v>4</v>
      </c>
      <c r="I130" s="845"/>
      <c r="J130" s="612"/>
      <c r="K130" s="612"/>
      <c r="L130" s="612"/>
      <c r="M130" s="612"/>
      <c r="N130" s="612"/>
      <c r="O130" s="612"/>
      <c r="P130" s="612"/>
      <c r="Q130" s="612"/>
    </row>
    <row r="131" spans="1:17" ht="13.8" thickBot="1" x14ac:dyDescent="0.3">
      <c r="A131" s="619">
        <v>88919</v>
      </c>
      <c r="B131" s="617" t="s">
        <v>849</v>
      </c>
      <c r="C131" s="675">
        <v>1</v>
      </c>
      <c r="D131" s="642">
        <v>4</v>
      </c>
      <c r="E131" s="672"/>
      <c r="F131" s="642"/>
      <c r="G131" s="643">
        <f t="shared" si="29"/>
        <v>5</v>
      </c>
      <c r="I131" s="845"/>
      <c r="J131" s="612"/>
      <c r="K131" s="612"/>
      <c r="L131" s="612"/>
      <c r="M131" s="612"/>
      <c r="N131" s="612"/>
      <c r="O131" s="612"/>
      <c r="P131" s="612"/>
      <c r="Q131" s="612"/>
    </row>
    <row r="132" spans="1:17" ht="13.8" thickBot="1" x14ac:dyDescent="0.3">
      <c r="A132" s="819" t="s">
        <v>526</v>
      </c>
      <c r="B132" s="839" t="s">
        <v>329</v>
      </c>
      <c r="C132" s="821">
        <f>SUM(C133:C137)</f>
        <v>23</v>
      </c>
      <c r="D132" s="822">
        <f>SUM(D133:D137)</f>
        <v>9</v>
      </c>
      <c r="E132" s="823">
        <f>SUM(E133:E137)</f>
        <v>3</v>
      </c>
      <c r="F132" s="822">
        <f>SUM(F133:F137)</f>
        <v>0</v>
      </c>
      <c r="G132" s="824">
        <f t="shared" si="29"/>
        <v>35</v>
      </c>
      <c r="I132" s="845"/>
      <c r="J132" s="612"/>
      <c r="K132" s="612"/>
      <c r="L132" s="612"/>
      <c r="M132" s="612"/>
      <c r="N132" s="612"/>
      <c r="O132" s="612"/>
      <c r="P132" s="612"/>
      <c r="Q132" s="612"/>
    </row>
    <row r="133" spans="1:17" ht="13.2" x14ac:dyDescent="0.25">
      <c r="A133" s="619">
        <v>90012</v>
      </c>
      <c r="B133" s="617" t="s">
        <v>850</v>
      </c>
      <c r="C133" s="675">
        <v>10</v>
      </c>
      <c r="D133" s="642">
        <v>2</v>
      </c>
      <c r="E133" s="672">
        <v>2</v>
      </c>
      <c r="F133" s="642"/>
      <c r="G133" s="643">
        <f t="shared" si="29"/>
        <v>14</v>
      </c>
      <c r="I133" s="845"/>
      <c r="J133" s="612"/>
      <c r="K133" s="612"/>
      <c r="L133" s="612"/>
      <c r="M133" s="612"/>
      <c r="N133" s="612"/>
      <c r="O133" s="612"/>
      <c r="P133" s="612"/>
      <c r="Q133" s="612"/>
    </row>
    <row r="134" spans="1:17" ht="13.2" x14ac:dyDescent="0.25">
      <c r="A134" s="619">
        <v>90021</v>
      </c>
      <c r="B134" s="617" t="s">
        <v>851</v>
      </c>
      <c r="C134" s="675">
        <v>1</v>
      </c>
      <c r="D134" s="642"/>
      <c r="E134" s="672"/>
      <c r="F134" s="642"/>
      <c r="G134" s="643">
        <f t="shared" si="29"/>
        <v>1</v>
      </c>
      <c r="I134" s="845"/>
      <c r="J134" s="612"/>
      <c r="K134" s="612"/>
      <c r="L134" s="612"/>
      <c r="M134" s="612"/>
      <c r="N134" s="612"/>
      <c r="O134" s="612"/>
      <c r="P134" s="612"/>
      <c r="Q134" s="612"/>
    </row>
    <row r="135" spans="1:17" ht="13.2" x14ac:dyDescent="0.25">
      <c r="A135" s="619">
        <v>90040</v>
      </c>
      <c r="B135" s="617" t="s">
        <v>909</v>
      </c>
      <c r="C135" s="675">
        <v>2</v>
      </c>
      <c r="D135" s="642">
        <v>2</v>
      </c>
      <c r="E135" s="672">
        <v>1</v>
      </c>
      <c r="F135" s="642"/>
      <c r="G135" s="643">
        <f t="shared" si="29"/>
        <v>5</v>
      </c>
      <c r="I135" s="845"/>
      <c r="J135" s="612"/>
      <c r="K135" s="612"/>
      <c r="L135" s="612"/>
      <c r="M135" s="612"/>
      <c r="N135" s="612"/>
      <c r="O135" s="612"/>
      <c r="P135" s="612"/>
      <c r="Q135" s="612"/>
    </row>
    <row r="136" spans="1:17" ht="13.2" x14ac:dyDescent="0.25">
      <c r="A136" s="619">
        <v>91030</v>
      </c>
      <c r="B136" s="617" t="s">
        <v>951</v>
      </c>
      <c r="C136" s="675">
        <v>1</v>
      </c>
      <c r="D136" s="642">
        <v>2</v>
      </c>
      <c r="E136" s="672"/>
      <c r="F136" s="642"/>
      <c r="G136" s="643">
        <f t="shared" si="29"/>
        <v>3</v>
      </c>
      <c r="I136" s="845"/>
      <c r="J136" s="612"/>
      <c r="K136" s="612"/>
      <c r="L136" s="612"/>
      <c r="M136" s="612"/>
      <c r="N136" s="612"/>
      <c r="O136" s="612"/>
      <c r="P136" s="612"/>
      <c r="Q136" s="612"/>
    </row>
    <row r="137" spans="1:17" ht="13.8" thickBot="1" x14ac:dyDescent="0.3">
      <c r="A137" s="619">
        <v>92000</v>
      </c>
      <c r="B137" s="617" t="s">
        <v>852</v>
      </c>
      <c r="C137" s="675">
        <v>9</v>
      </c>
      <c r="D137" s="642">
        <v>3</v>
      </c>
      <c r="E137" s="672"/>
      <c r="F137" s="642"/>
      <c r="G137" s="643">
        <f t="shared" si="29"/>
        <v>12</v>
      </c>
      <c r="I137" s="845"/>
      <c r="J137" s="612"/>
      <c r="K137" s="612"/>
      <c r="L137" s="612"/>
      <c r="M137" s="612"/>
      <c r="N137" s="612"/>
      <c r="O137" s="612"/>
      <c r="P137" s="612"/>
      <c r="Q137" s="612"/>
    </row>
    <row r="138" spans="1:17" ht="13.8" thickBot="1" x14ac:dyDescent="0.3">
      <c r="A138" s="819">
        <v>94</v>
      </c>
      <c r="B138" s="839"/>
      <c r="C138" s="821">
        <f>SUM(C139:C142)</f>
        <v>3</v>
      </c>
      <c r="D138" s="821">
        <f>SUM(D139:D142)</f>
        <v>4</v>
      </c>
      <c r="E138" s="821">
        <f>SUM(E139:E142)</f>
        <v>0</v>
      </c>
      <c r="F138" s="821">
        <f>SUM(F139:F142)</f>
        <v>0</v>
      </c>
      <c r="G138" s="824">
        <f t="shared" si="29"/>
        <v>7</v>
      </c>
      <c r="I138" s="845"/>
      <c r="J138" s="612"/>
      <c r="K138" s="612"/>
      <c r="L138" s="612"/>
      <c r="M138" s="612"/>
      <c r="N138" s="612"/>
      <c r="O138" s="612"/>
      <c r="P138" s="612"/>
      <c r="Q138" s="612"/>
    </row>
    <row r="139" spans="1:17" ht="13.2" x14ac:dyDescent="0.25">
      <c r="A139" s="619">
        <v>94110</v>
      </c>
      <c r="B139" s="617" t="s">
        <v>913</v>
      </c>
      <c r="C139" s="675"/>
      <c r="D139" s="642">
        <v>4</v>
      </c>
      <c r="E139" s="672"/>
      <c r="F139" s="642"/>
      <c r="G139" s="643">
        <f t="shared" si="29"/>
        <v>4</v>
      </c>
      <c r="I139" s="845"/>
      <c r="J139" s="612"/>
      <c r="K139" s="612"/>
      <c r="L139" s="612"/>
      <c r="M139" s="612"/>
      <c r="N139" s="612"/>
      <c r="O139" s="612"/>
      <c r="P139" s="612"/>
      <c r="Q139" s="612"/>
    </row>
    <row r="140" spans="1:17" ht="13.2" x14ac:dyDescent="0.25">
      <c r="A140" s="619">
        <v>94910</v>
      </c>
      <c r="B140" s="617" t="s">
        <v>854</v>
      </c>
      <c r="C140" s="675">
        <v>2</v>
      </c>
      <c r="D140" s="642"/>
      <c r="E140" s="672"/>
      <c r="F140" s="642"/>
      <c r="G140" s="643">
        <f t="shared" si="29"/>
        <v>2</v>
      </c>
      <c r="I140" s="845"/>
      <c r="J140" s="612"/>
      <c r="K140" s="612"/>
      <c r="L140" s="612"/>
      <c r="M140" s="612"/>
      <c r="N140" s="612"/>
      <c r="O140" s="612"/>
      <c r="P140" s="612"/>
      <c r="Q140" s="612"/>
    </row>
    <row r="141" spans="1:17" ht="13.2" x14ac:dyDescent="0.25">
      <c r="A141" s="619">
        <v>94991</v>
      </c>
      <c r="B141" s="617" t="s">
        <v>855</v>
      </c>
      <c r="C141" s="675"/>
      <c r="D141" s="642"/>
      <c r="E141" s="672"/>
      <c r="F141" s="642"/>
      <c r="G141" s="643">
        <f t="shared" si="29"/>
        <v>0</v>
      </c>
      <c r="I141" s="845"/>
      <c r="L141" s="612"/>
      <c r="M141" s="612"/>
      <c r="N141" s="612"/>
      <c r="O141" s="612"/>
      <c r="P141" s="612"/>
      <c r="Q141" s="612"/>
    </row>
    <row r="142" spans="1:17" ht="13.8" thickBot="1" x14ac:dyDescent="0.3">
      <c r="A142" s="619">
        <v>94999</v>
      </c>
      <c r="B142" s="617" t="s">
        <v>952</v>
      </c>
      <c r="C142" s="675">
        <v>1</v>
      </c>
      <c r="D142" s="642"/>
      <c r="E142" s="672"/>
      <c r="F142" s="642"/>
      <c r="G142" s="643">
        <f t="shared" si="29"/>
        <v>1</v>
      </c>
      <c r="I142" s="845"/>
      <c r="J142" s="612"/>
      <c r="K142" s="612"/>
      <c r="M142" s="612"/>
      <c r="N142" s="612"/>
      <c r="O142" s="612"/>
      <c r="P142" s="612"/>
      <c r="Q142" s="612"/>
    </row>
    <row r="143" spans="1:17" ht="13.8" thickBot="1" x14ac:dyDescent="0.3">
      <c r="A143" s="819">
        <v>96</v>
      </c>
      <c r="B143" s="839"/>
      <c r="C143" s="821">
        <f>C144</f>
        <v>0</v>
      </c>
      <c r="D143" s="822">
        <f t="shared" ref="D143:F143" si="30">D144</f>
        <v>0</v>
      </c>
      <c r="E143" s="823">
        <f t="shared" si="30"/>
        <v>0</v>
      </c>
      <c r="F143" s="822">
        <f t="shared" si="30"/>
        <v>0</v>
      </c>
      <c r="G143" s="824">
        <f t="shared" si="29"/>
        <v>0</v>
      </c>
      <c r="I143" s="845"/>
      <c r="M143" s="612"/>
      <c r="N143" s="612"/>
      <c r="O143" s="612"/>
      <c r="P143" s="612"/>
      <c r="Q143" s="612"/>
    </row>
    <row r="144" spans="1:17" ht="13.8" thickBot="1" x14ac:dyDescent="0.3">
      <c r="A144" s="619">
        <v>96032</v>
      </c>
      <c r="B144" s="617" t="s">
        <v>856</v>
      </c>
      <c r="C144" s="675"/>
      <c r="D144" s="642"/>
      <c r="E144" s="672"/>
      <c r="F144" s="642"/>
      <c r="G144" s="643">
        <f t="shared" si="29"/>
        <v>0</v>
      </c>
      <c r="I144" s="845"/>
      <c r="J144" s="612"/>
      <c r="K144" s="612"/>
      <c r="L144" s="612"/>
      <c r="M144" s="612"/>
      <c r="N144" s="612"/>
      <c r="O144" s="612"/>
      <c r="P144" s="612"/>
      <c r="Q144" s="612"/>
    </row>
    <row r="145" spans="1:17" ht="13.8" thickBot="1" x14ac:dyDescent="0.3">
      <c r="A145" s="819"/>
      <c r="B145" s="839" t="s">
        <v>285</v>
      </c>
      <c r="C145" s="821">
        <v>1</v>
      </c>
      <c r="D145" s="822"/>
      <c r="E145" s="823"/>
      <c r="F145" s="822"/>
      <c r="G145" s="824">
        <f t="shared" si="29"/>
        <v>1</v>
      </c>
      <c r="I145" s="848"/>
      <c r="J145" s="612"/>
      <c r="K145" s="612"/>
      <c r="L145" s="612"/>
      <c r="M145" s="612"/>
      <c r="N145" s="612"/>
      <c r="O145" s="612"/>
      <c r="P145" s="612"/>
      <c r="Q145" s="612"/>
    </row>
    <row r="146" spans="1:17" ht="13.8" thickBot="1" x14ac:dyDescent="0.3">
      <c r="A146" s="904" t="s">
        <v>648</v>
      </c>
      <c r="B146" s="905"/>
      <c r="C146" s="645">
        <f>C4+C8+C10+C14+C17+C20+C22+C24+C26+C28+C30+C32+C34+C36+C39+C42+C44+C47+C49+C75+C119+C124+C129+C132+C138+C143+C145</f>
        <v>4092</v>
      </c>
      <c r="D146" s="645">
        <f>D4+D8+D10+D14+D17+D20+D22+D24+D26+D28+D30+D32+D34+D36+D39+D42+D44+D47+D49+D75+D119+D124+D129+D132+D138+D143+D145</f>
        <v>5398</v>
      </c>
      <c r="E146" s="645">
        <f>E4+E8+E10+E14+E17+E20+E22+E24+E26+E28+E30+E32+E34+E36+E39+E42+E44+E47+E49+E75+E119+E124+E129+E132+E138+E143+E145</f>
        <v>688</v>
      </c>
      <c r="F146" s="645">
        <f>F4+F8+F10+F14+F17+F20+F22+F24+F26+F28+F30+F32+F34+F36+F39+F42+F44+F47+F49+F75+F119+F124+F129+F132+F138+F143+F145</f>
        <v>13</v>
      </c>
      <c r="G146" s="645">
        <f>G4+G8+G10+G14+G17+G20+G22+G24+G26+G28+G30+G32+G34+G36+G39+G42+G44+G47+G49+G75+G119+G124+G129+G132+G138+G143+G145</f>
        <v>10191</v>
      </c>
      <c r="I146" s="845"/>
      <c r="J146" s="612"/>
      <c r="K146" s="612"/>
      <c r="L146" s="612"/>
      <c r="M146" s="612"/>
      <c r="N146" s="612"/>
      <c r="O146" s="612"/>
      <c r="P146" s="612"/>
      <c r="Q146" s="612"/>
    </row>
    <row r="147" spans="1:17" ht="13.2" x14ac:dyDescent="0.25">
      <c r="I147" s="845"/>
      <c r="J147" s="612"/>
      <c r="K147" s="612"/>
      <c r="L147" s="612"/>
      <c r="M147" s="612"/>
      <c r="N147" s="612"/>
      <c r="O147" s="612"/>
      <c r="P147" s="612"/>
      <c r="Q147" s="612"/>
    </row>
    <row r="148" spans="1:17" ht="13.2" x14ac:dyDescent="0.25">
      <c r="G148" s="673"/>
      <c r="I148" s="849"/>
      <c r="J148" s="612"/>
      <c r="K148" s="612"/>
      <c r="L148" s="612"/>
      <c r="M148" s="612"/>
      <c r="N148" s="612"/>
      <c r="O148" s="612"/>
      <c r="P148" s="612"/>
      <c r="Q148" s="612"/>
    </row>
    <row r="149" spans="1:17" ht="13.2" x14ac:dyDescent="0.25">
      <c r="C149" s="673"/>
      <c r="D149" s="673"/>
      <c r="E149" s="673"/>
      <c r="F149" s="673"/>
      <c r="G149" s="673"/>
      <c r="I149" s="845"/>
      <c r="J149" s="612"/>
      <c r="K149" s="612"/>
      <c r="L149" s="612"/>
      <c r="M149" s="612"/>
      <c r="N149" s="612"/>
      <c r="O149" s="612"/>
      <c r="P149" s="612"/>
      <c r="Q149" s="612"/>
    </row>
    <row r="150" spans="1:17" ht="13.2" x14ac:dyDescent="0.25">
      <c r="C150" s="673"/>
      <c r="D150" s="673"/>
      <c r="E150" s="673"/>
      <c r="F150" s="673"/>
      <c r="G150" s="673"/>
      <c r="H150" s="673"/>
      <c r="I150" s="845"/>
      <c r="J150" s="612"/>
      <c r="K150" s="612"/>
      <c r="L150" s="612"/>
      <c r="M150" s="612"/>
      <c r="N150" s="612"/>
      <c r="O150" s="612"/>
      <c r="P150" s="612"/>
      <c r="Q150" s="612"/>
    </row>
    <row r="151" spans="1:17" ht="13.2" x14ac:dyDescent="0.25">
      <c r="I151" s="844"/>
    </row>
    <row r="152" spans="1:17" ht="13.2" x14ac:dyDescent="0.25">
      <c r="I152" s="844"/>
    </row>
    <row r="153" spans="1:17" ht="13.2" x14ac:dyDescent="0.25">
      <c r="I153" s="844"/>
    </row>
    <row r="154" spans="1:17" ht="13.2" x14ac:dyDescent="0.25">
      <c r="I154" s="844"/>
    </row>
    <row r="155" spans="1:17" ht="13.2" x14ac:dyDescent="0.25">
      <c r="I155" s="844"/>
    </row>
    <row r="156" spans="1:17" ht="13.2" x14ac:dyDescent="0.25">
      <c r="I156" s="844"/>
    </row>
    <row r="157" spans="1:17" ht="13.2" x14ac:dyDescent="0.25">
      <c r="I157" s="844"/>
    </row>
    <row r="158" spans="1:17" ht="13.2" x14ac:dyDescent="0.25">
      <c r="I158" s="844"/>
    </row>
    <row r="159" spans="1:17" ht="13.2" x14ac:dyDescent="0.25">
      <c r="I159" s="844"/>
    </row>
    <row r="160" spans="1:17" ht="13.2" x14ac:dyDescent="0.25">
      <c r="I160" s="844"/>
    </row>
    <row r="161" spans="9:9" ht="13.2" x14ac:dyDescent="0.25">
      <c r="I161" s="844"/>
    </row>
    <row r="162" spans="9:9" ht="13.2" x14ac:dyDescent="0.25">
      <c r="I162" s="844"/>
    </row>
    <row r="163" spans="9:9" ht="13.2" x14ac:dyDescent="0.25">
      <c r="I163" s="844"/>
    </row>
    <row r="164" spans="9:9" ht="13.2" x14ac:dyDescent="0.25">
      <c r="I164" s="844"/>
    </row>
    <row r="165" spans="9:9" ht="13.2" x14ac:dyDescent="0.25">
      <c r="I165" s="844"/>
    </row>
    <row r="166" spans="9:9" ht="13.2" x14ac:dyDescent="0.25">
      <c r="I166" s="844"/>
    </row>
    <row r="167" spans="9:9" ht="13.2" x14ac:dyDescent="0.25">
      <c r="I167" s="844"/>
    </row>
    <row r="168" spans="9:9" ht="13.2" x14ac:dyDescent="0.25">
      <c r="I168" s="844"/>
    </row>
    <row r="169" spans="9:9" ht="13.2" x14ac:dyDescent="0.25">
      <c r="I169" s="844"/>
    </row>
    <row r="170" spans="9:9" ht="13.2" x14ac:dyDescent="0.25">
      <c r="I170" s="844"/>
    </row>
    <row r="171" spans="9:9" ht="13.2" x14ac:dyDescent="0.25">
      <c r="I171" s="844"/>
    </row>
    <row r="172" spans="9:9" ht="13.2" x14ac:dyDescent="0.25">
      <c r="I172" s="844"/>
    </row>
    <row r="173" spans="9:9" ht="13.2" x14ac:dyDescent="0.25">
      <c r="I173" s="844"/>
    </row>
    <row r="174" spans="9:9" ht="13.2" x14ac:dyDescent="0.25">
      <c r="I174" s="844"/>
    </row>
    <row r="175" spans="9:9" ht="13.2" x14ac:dyDescent="0.25">
      <c r="I175" s="844"/>
    </row>
    <row r="176" spans="9:9" ht="13.2" x14ac:dyDescent="0.25">
      <c r="I176" s="844"/>
    </row>
    <row r="177" spans="9:9" ht="13.2" x14ac:dyDescent="0.25">
      <c r="I177" s="844"/>
    </row>
    <row r="178" spans="9:9" ht="13.2" x14ac:dyDescent="0.25">
      <c r="I178" s="845"/>
    </row>
    <row r="179" spans="9:9" ht="13.2" x14ac:dyDescent="0.25">
      <c r="I179" s="845"/>
    </row>
    <row r="180" spans="9:9" ht="13.2" x14ac:dyDescent="0.25">
      <c r="I180" s="845"/>
    </row>
    <row r="181" spans="9:9" ht="13.2" x14ac:dyDescent="0.25">
      <c r="I181" s="845"/>
    </row>
    <row r="182" spans="9:9" ht="13.2" x14ac:dyDescent="0.25">
      <c r="I182" s="845"/>
    </row>
    <row r="183" spans="9:9" ht="13.2" x14ac:dyDescent="0.25">
      <c r="I183" s="844"/>
    </row>
    <row r="184" spans="9:9" ht="13.2" x14ac:dyDescent="0.25">
      <c r="I184" s="844"/>
    </row>
    <row r="185" spans="9:9" ht="13.2" x14ac:dyDescent="0.25">
      <c r="I185" s="844"/>
    </row>
    <row r="186" spans="9:9" ht="13.2" x14ac:dyDescent="0.25">
      <c r="I186" s="844"/>
    </row>
    <row r="187" spans="9:9" ht="13.2" x14ac:dyDescent="0.25">
      <c r="I187" s="844"/>
    </row>
    <row r="188" spans="9:9" ht="13.2" x14ac:dyDescent="0.25">
      <c r="I188" s="844"/>
    </row>
    <row r="189" spans="9:9" ht="13.2" x14ac:dyDescent="0.25">
      <c r="I189" s="844"/>
    </row>
    <row r="190" spans="9:9" ht="13.2" x14ac:dyDescent="0.25">
      <c r="I190" s="844"/>
    </row>
    <row r="191" spans="9:9" ht="13.2" x14ac:dyDescent="0.25">
      <c r="I191" s="844"/>
    </row>
    <row r="192" spans="9:9" ht="13.2" x14ac:dyDescent="0.25">
      <c r="I192" s="844"/>
    </row>
    <row r="193" spans="9:9" ht="13.2" x14ac:dyDescent="0.25">
      <c r="I193" s="844"/>
    </row>
    <row r="194" spans="9:9" ht="13.2" x14ac:dyDescent="0.25">
      <c r="I194" s="844"/>
    </row>
    <row r="195" spans="9:9" ht="13.2" x14ac:dyDescent="0.25">
      <c r="I195" s="844"/>
    </row>
    <row r="196" spans="9:9" ht="13.2" x14ac:dyDescent="0.25">
      <c r="I196" s="844"/>
    </row>
    <row r="197" spans="9:9" ht="13.2" x14ac:dyDescent="0.25">
      <c r="I197" s="844"/>
    </row>
    <row r="198" spans="9:9" ht="13.2" x14ac:dyDescent="0.25">
      <c r="I198" s="844"/>
    </row>
    <row r="199" spans="9:9" ht="13.2" x14ac:dyDescent="0.25">
      <c r="I199" s="844"/>
    </row>
    <row r="200" spans="9:9" ht="13.2" x14ac:dyDescent="0.25">
      <c r="I200" s="844"/>
    </row>
  </sheetData>
  <mergeCells count="6">
    <mergeCell ref="A146:B146"/>
    <mergeCell ref="A1:G1"/>
    <mergeCell ref="C2:F2"/>
    <mergeCell ref="G2:G3"/>
    <mergeCell ref="A2:A3"/>
    <mergeCell ref="B2:B3"/>
  </mergeCells>
  <phoneticPr fontId="0" type="noConversion"/>
  <printOptions horizontalCentered="1"/>
  <pageMargins left="0.78740157480314965" right="0.78740157480314965" top="0.98425196850393704" bottom="0.98425196850393704" header="0.51181102362204722" footer="0.51181102362204722"/>
  <pageSetup paperSize="9" scale="57" fitToHeight="2" orientation="portrait" r:id="rId1"/>
  <headerFooter alignWithMargins="0"/>
  <ignoredErrors>
    <ignoredError sqref="C39:F39 C51:F51 C72:F72 C116:G116 C119:F119 C129:F1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7"/>
  <sheetViews>
    <sheetView zoomScaleNormal="100" workbookViewId="0">
      <selection activeCell="K171" sqref="K171"/>
    </sheetView>
  </sheetViews>
  <sheetFormatPr defaultColWidth="9.109375" defaultRowHeight="12.6" x14ac:dyDescent="0.25"/>
  <cols>
    <col min="1" max="1" width="9.109375" style="615" customWidth="1"/>
    <col min="2" max="2" width="91.44140625" style="615" customWidth="1"/>
    <col min="3" max="3" width="11.88671875" style="613" customWidth="1"/>
    <col min="4" max="7" width="11.88671875" style="612" customWidth="1"/>
    <col min="8" max="8" width="11.88671875" style="621" customWidth="1"/>
    <col min="9" max="9" width="4.33203125" style="612" customWidth="1"/>
    <col min="10" max="251" width="11.44140625" style="612" customWidth="1"/>
    <col min="252" max="16384" width="9.109375" style="612"/>
  </cols>
  <sheetData>
    <row r="1" spans="1:11" ht="35.1" customHeight="1" thickBot="1" x14ac:dyDescent="0.3">
      <c r="A1" s="900" t="s">
        <v>916</v>
      </c>
      <c r="B1" s="886"/>
      <c r="C1" s="886"/>
      <c r="D1" s="901"/>
      <c r="E1" s="901"/>
      <c r="F1" s="901"/>
      <c r="G1" s="901"/>
      <c r="H1" s="902"/>
    </row>
    <row r="2" spans="1:11" ht="42.75" customHeight="1" thickBot="1" x14ac:dyDescent="0.3">
      <c r="A2" s="620" t="s">
        <v>351</v>
      </c>
      <c r="B2" s="620" t="s">
        <v>429</v>
      </c>
      <c r="C2" s="678" t="s">
        <v>354</v>
      </c>
      <c r="D2" s="679" t="s">
        <v>353</v>
      </c>
      <c r="E2" s="679" t="s">
        <v>812</v>
      </c>
      <c r="F2" s="678" t="s">
        <v>813</v>
      </c>
      <c r="G2" s="680" t="s">
        <v>352</v>
      </c>
      <c r="H2" s="679" t="s">
        <v>355</v>
      </c>
    </row>
    <row r="3" spans="1:11" s="703" customFormat="1" ht="13.8" thickBot="1" x14ac:dyDescent="0.3">
      <c r="A3" s="709">
        <v>10</v>
      </c>
      <c r="B3" s="708" t="s">
        <v>857</v>
      </c>
      <c r="C3" s="698">
        <f>C4</f>
        <v>1</v>
      </c>
      <c r="D3" s="698">
        <f t="shared" ref="D3:F3" si="0">D4</f>
        <v>0</v>
      </c>
      <c r="E3" s="698">
        <f t="shared" si="0"/>
        <v>1</v>
      </c>
      <c r="F3" s="698">
        <f t="shared" si="0"/>
        <v>0</v>
      </c>
      <c r="G3" s="698">
        <f>SUM(C3:F3)</f>
        <v>2</v>
      </c>
      <c r="H3" s="718">
        <f>C3/G3</f>
        <v>0.5</v>
      </c>
    </row>
    <row r="4" spans="1:11" s="703" customFormat="1" ht="12.75" customHeight="1" thickBot="1" x14ac:dyDescent="0.3">
      <c r="A4" s="694">
        <v>10110</v>
      </c>
      <c r="B4" s="688" t="s">
        <v>814</v>
      </c>
      <c r="C4" s="689">
        <v>1</v>
      </c>
      <c r="D4" s="689"/>
      <c r="E4" s="689">
        <v>1</v>
      </c>
      <c r="F4" s="690"/>
      <c r="G4" s="689">
        <f>SUM(C4:F4)</f>
        <v>2</v>
      </c>
      <c r="H4" s="858">
        <f t="shared" ref="H4:H67" si="1">C4/G4</f>
        <v>0.5</v>
      </c>
      <c r="K4" s="863"/>
    </row>
    <row r="5" spans="1:11" s="703" customFormat="1" ht="12.75" customHeight="1" thickBot="1" x14ac:dyDescent="0.3">
      <c r="A5" s="709">
        <v>18</v>
      </c>
      <c r="B5" s="708" t="s">
        <v>895</v>
      </c>
      <c r="C5" s="698">
        <f>C6</f>
        <v>1</v>
      </c>
      <c r="D5" s="698">
        <f t="shared" ref="D5" si="2">D6</f>
        <v>1</v>
      </c>
      <c r="E5" s="698">
        <f t="shared" ref="E5" si="3">E6</f>
        <v>0</v>
      </c>
      <c r="F5" s="698">
        <f t="shared" ref="F5" si="4">F6</f>
        <v>0</v>
      </c>
      <c r="G5" s="698">
        <f>SUM(C5:F5)</f>
        <v>2</v>
      </c>
      <c r="H5" s="719">
        <f t="shared" si="1"/>
        <v>0.5</v>
      </c>
      <c r="J5" s="705"/>
      <c r="K5" s="863"/>
    </row>
    <row r="6" spans="1:11" s="703" customFormat="1" ht="12.75" customHeight="1" thickBot="1" x14ac:dyDescent="0.3">
      <c r="A6" s="699">
        <v>18120</v>
      </c>
      <c r="B6" s="700" t="s">
        <v>896</v>
      </c>
      <c r="C6" s="696">
        <v>1</v>
      </c>
      <c r="D6" s="696">
        <v>1</v>
      </c>
      <c r="E6" s="696"/>
      <c r="F6" s="701"/>
      <c r="G6" s="696">
        <f t="shared" ref="G6:G101" si="5">SUM(C6:F6)</f>
        <v>2</v>
      </c>
      <c r="H6" s="859">
        <f t="shared" si="1"/>
        <v>0.5</v>
      </c>
      <c r="J6" s="705"/>
      <c r="K6" s="863"/>
    </row>
    <row r="7" spans="1:11" s="703" customFormat="1" ht="12.75" customHeight="1" thickBot="1" x14ac:dyDescent="0.3">
      <c r="A7" s="709">
        <v>35</v>
      </c>
      <c r="B7" s="708" t="s">
        <v>426</v>
      </c>
      <c r="C7" s="698">
        <f>SUM(C8:C11)</f>
        <v>79</v>
      </c>
      <c r="D7" s="698">
        <f t="shared" ref="D7:F7" si="6">SUM(D8:D11)</f>
        <v>79</v>
      </c>
      <c r="E7" s="698">
        <f t="shared" si="6"/>
        <v>14</v>
      </c>
      <c r="F7" s="698">
        <f t="shared" si="6"/>
        <v>0</v>
      </c>
      <c r="G7" s="698">
        <f>SUM(C7:F7)</f>
        <v>172</v>
      </c>
      <c r="H7" s="719">
        <f t="shared" si="1"/>
        <v>0.45930232558139533</v>
      </c>
      <c r="J7" s="705"/>
      <c r="K7" s="863"/>
    </row>
    <row r="8" spans="1:11" s="703" customFormat="1" ht="12.75" customHeight="1" x14ac:dyDescent="0.25">
      <c r="A8" s="695">
        <v>35110</v>
      </c>
      <c r="B8" s="707" t="s">
        <v>815</v>
      </c>
      <c r="C8" s="692">
        <v>1</v>
      </c>
      <c r="D8" s="692"/>
      <c r="E8" s="692"/>
      <c r="F8" s="693"/>
      <c r="G8" s="692">
        <f t="shared" si="5"/>
        <v>1</v>
      </c>
      <c r="H8" s="720">
        <f t="shared" si="1"/>
        <v>1</v>
      </c>
      <c r="J8" s="705"/>
      <c r="K8" s="863"/>
    </row>
    <row r="9" spans="1:11" s="703" customFormat="1" ht="12.75" customHeight="1" x14ac:dyDescent="0.25">
      <c r="A9" s="695">
        <v>35120</v>
      </c>
      <c r="B9" s="707" t="s">
        <v>816</v>
      </c>
      <c r="C9" s="692">
        <v>8</v>
      </c>
      <c r="D9" s="692">
        <v>2</v>
      </c>
      <c r="E9" s="692">
        <v>1</v>
      </c>
      <c r="F9" s="693"/>
      <c r="G9" s="692">
        <f t="shared" si="5"/>
        <v>11</v>
      </c>
      <c r="H9" s="720">
        <f t="shared" si="1"/>
        <v>0.72727272727272729</v>
      </c>
      <c r="J9" s="705"/>
      <c r="K9" s="863"/>
    </row>
    <row r="10" spans="1:11" s="703" customFormat="1" ht="12.75" customHeight="1" x14ac:dyDescent="0.25">
      <c r="A10" s="695">
        <v>35130</v>
      </c>
      <c r="B10" s="707" t="s">
        <v>817</v>
      </c>
      <c r="C10" s="692">
        <v>39</v>
      </c>
      <c r="D10" s="692">
        <v>19</v>
      </c>
      <c r="E10" s="692"/>
      <c r="F10" s="693"/>
      <c r="G10" s="692">
        <f t="shared" si="5"/>
        <v>58</v>
      </c>
      <c r="H10" s="720">
        <f t="shared" si="1"/>
        <v>0.67241379310344829</v>
      </c>
      <c r="J10" s="705"/>
      <c r="K10" s="863"/>
    </row>
    <row r="11" spans="1:11" s="703" customFormat="1" ht="12.75" customHeight="1" thickBot="1" x14ac:dyDescent="0.3">
      <c r="A11" s="695">
        <v>35140</v>
      </c>
      <c r="B11" s="707" t="s">
        <v>818</v>
      </c>
      <c r="C11" s="692">
        <v>31</v>
      </c>
      <c r="D11" s="692">
        <v>58</v>
      </c>
      <c r="E11" s="692">
        <v>13</v>
      </c>
      <c r="F11" s="693"/>
      <c r="G11" s="692">
        <f t="shared" si="5"/>
        <v>102</v>
      </c>
      <c r="H11" s="720">
        <f t="shared" si="1"/>
        <v>0.30392156862745096</v>
      </c>
      <c r="J11" s="705"/>
      <c r="K11" s="863"/>
    </row>
    <row r="12" spans="1:11" s="703" customFormat="1" ht="12.75" customHeight="1" thickBot="1" x14ac:dyDescent="0.3">
      <c r="A12" s="709">
        <v>36</v>
      </c>
      <c r="B12" s="708" t="s">
        <v>427</v>
      </c>
      <c r="C12" s="698">
        <f>C13</f>
        <v>272</v>
      </c>
      <c r="D12" s="698">
        <f t="shared" ref="D12" si="7">D13</f>
        <v>335</v>
      </c>
      <c r="E12" s="698">
        <f t="shared" ref="E12" si="8">E13</f>
        <v>79</v>
      </c>
      <c r="F12" s="698">
        <f t="shared" ref="F12" si="9">F13</f>
        <v>0</v>
      </c>
      <c r="G12" s="698">
        <f>SUM(C12:F12)</f>
        <v>686</v>
      </c>
      <c r="H12" s="719">
        <f t="shared" si="1"/>
        <v>0.39650145772594753</v>
      </c>
      <c r="J12" s="705"/>
      <c r="K12" s="863"/>
    </row>
    <row r="13" spans="1:11" s="703" customFormat="1" ht="12.75" customHeight="1" thickBot="1" x14ac:dyDescent="0.3">
      <c r="A13" s="695">
        <v>36000</v>
      </c>
      <c r="B13" s="691" t="s">
        <v>427</v>
      </c>
      <c r="C13" s="692">
        <v>272</v>
      </c>
      <c r="D13" s="692">
        <v>335</v>
      </c>
      <c r="E13" s="692">
        <v>79</v>
      </c>
      <c r="F13" s="693"/>
      <c r="G13" s="692">
        <f t="shared" si="5"/>
        <v>686</v>
      </c>
      <c r="H13" s="720">
        <f t="shared" si="1"/>
        <v>0.39650145772594753</v>
      </c>
      <c r="J13" s="705"/>
      <c r="K13" s="863"/>
    </row>
    <row r="14" spans="1:11" s="703" customFormat="1" ht="12.75" customHeight="1" thickBot="1" x14ac:dyDescent="0.3">
      <c r="A14" s="709">
        <v>37</v>
      </c>
      <c r="B14" s="708" t="s">
        <v>819</v>
      </c>
      <c r="C14" s="698">
        <f>C15</f>
        <v>23</v>
      </c>
      <c r="D14" s="698">
        <f t="shared" ref="D14" si="10">D15</f>
        <v>1</v>
      </c>
      <c r="E14" s="698">
        <f t="shared" ref="E14" si="11">E15</f>
        <v>3</v>
      </c>
      <c r="F14" s="698">
        <f t="shared" ref="F14" si="12">F15</f>
        <v>0</v>
      </c>
      <c r="G14" s="698">
        <f>SUM(C14:F14)</f>
        <v>27</v>
      </c>
      <c r="H14" s="719">
        <f t="shared" si="1"/>
        <v>0.85185185185185186</v>
      </c>
      <c r="J14" s="705"/>
      <c r="K14" s="863"/>
    </row>
    <row r="15" spans="1:11" s="703" customFormat="1" ht="12.75" customHeight="1" thickBot="1" x14ac:dyDescent="0.3">
      <c r="A15" s="695">
        <v>37000</v>
      </c>
      <c r="B15" s="691" t="s">
        <v>819</v>
      </c>
      <c r="C15" s="692">
        <v>23</v>
      </c>
      <c r="D15" s="692">
        <v>1</v>
      </c>
      <c r="E15" s="692">
        <v>3</v>
      </c>
      <c r="F15" s="693"/>
      <c r="G15" s="692">
        <f t="shared" si="5"/>
        <v>27</v>
      </c>
      <c r="H15" s="720">
        <f t="shared" si="1"/>
        <v>0.85185185185185186</v>
      </c>
      <c r="J15" s="705"/>
      <c r="K15" s="863"/>
    </row>
    <row r="16" spans="1:11" s="703" customFormat="1" ht="12.75" customHeight="1" thickBot="1" x14ac:dyDescent="0.3">
      <c r="A16" s="709">
        <v>38</v>
      </c>
      <c r="B16" s="708" t="s">
        <v>428</v>
      </c>
      <c r="C16" s="698">
        <f>SUM(C17:C19)</f>
        <v>136</v>
      </c>
      <c r="D16" s="698">
        <f t="shared" ref="D16:F16" si="13">SUM(D17:D19)</f>
        <v>293</v>
      </c>
      <c r="E16" s="698">
        <f t="shared" si="13"/>
        <v>44</v>
      </c>
      <c r="F16" s="698">
        <f t="shared" si="13"/>
        <v>1</v>
      </c>
      <c r="G16" s="698">
        <f>SUM(C16:F16)</f>
        <v>474</v>
      </c>
      <c r="H16" s="719">
        <f t="shared" si="1"/>
        <v>0.28691983122362869</v>
      </c>
      <c r="J16" s="705"/>
      <c r="K16" s="863"/>
    </row>
    <row r="17" spans="1:11" s="703" customFormat="1" ht="12.75" customHeight="1" x14ac:dyDescent="0.25">
      <c r="A17" s="695">
        <v>38110</v>
      </c>
      <c r="B17" s="691" t="s">
        <v>820</v>
      </c>
      <c r="C17" s="692">
        <v>51</v>
      </c>
      <c r="D17" s="692">
        <v>105</v>
      </c>
      <c r="E17" s="692">
        <v>17</v>
      </c>
      <c r="F17" s="693"/>
      <c r="G17" s="692">
        <f t="shared" si="5"/>
        <v>173</v>
      </c>
      <c r="H17" s="720">
        <f t="shared" si="1"/>
        <v>0.2947976878612717</v>
      </c>
      <c r="J17" s="705"/>
      <c r="K17" s="863"/>
    </row>
    <row r="18" spans="1:11" s="703" customFormat="1" ht="12.75" customHeight="1" x14ac:dyDescent="0.25">
      <c r="A18" s="695">
        <v>38213</v>
      </c>
      <c r="B18" s="691" t="s">
        <v>821</v>
      </c>
      <c r="C18" s="692">
        <v>36</v>
      </c>
      <c r="D18" s="692">
        <v>82</v>
      </c>
      <c r="E18" s="692">
        <v>15</v>
      </c>
      <c r="F18" s="693"/>
      <c r="G18" s="692">
        <f t="shared" si="5"/>
        <v>133</v>
      </c>
      <c r="H18" s="720">
        <f t="shared" si="1"/>
        <v>0.27067669172932329</v>
      </c>
      <c r="J18" s="705"/>
      <c r="K18" s="863"/>
    </row>
    <row r="19" spans="1:11" s="703" customFormat="1" ht="12.75" customHeight="1" thickBot="1" x14ac:dyDescent="0.3">
      <c r="A19" s="695">
        <v>38219</v>
      </c>
      <c r="B19" s="691" t="s">
        <v>822</v>
      </c>
      <c r="C19" s="692">
        <v>49</v>
      </c>
      <c r="D19" s="692">
        <v>106</v>
      </c>
      <c r="E19" s="692">
        <v>12</v>
      </c>
      <c r="F19" s="693">
        <v>1</v>
      </c>
      <c r="G19" s="692">
        <f t="shared" si="5"/>
        <v>168</v>
      </c>
      <c r="H19" s="720">
        <f t="shared" si="1"/>
        <v>0.29166666666666669</v>
      </c>
      <c r="J19" s="705"/>
      <c r="K19" s="863"/>
    </row>
    <row r="20" spans="1:11" s="703" customFormat="1" ht="12.75" customHeight="1" thickBot="1" x14ac:dyDescent="0.3">
      <c r="A20" s="709">
        <v>43</v>
      </c>
      <c r="B20" s="708" t="s">
        <v>897</v>
      </c>
      <c r="C20" s="698">
        <f>C21</f>
        <v>1</v>
      </c>
      <c r="D20" s="698">
        <f t="shared" ref="D20" si="14">D21</f>
        <v>0</v>
      </c>
      <c r="E20" s="698">
        <f t="shared" ref="E20" si="15">E21</f>
        <v>0</v>
      </c>
      <c r="F20" s="698">
        <f t="shared" ref="F20" si="16">F21</f>
        <v>0</v>
      </c>
      <c r="G20" s="698">
        <f>SUM(C20:F20)</f>
        <v>1</v>
      </c>
      <c r="H20" s="719">
        <f t="shared" si="1"/>
        <v>1</v>
      </c>
      <c r="J20" s="705"/>
      <c r="K20" s="863"/>
    </row>
    <row r="21" spans="1:11" s="703" customFormat="1" ht="12.75" customHeight="1" thickBot="1" x14ac:dyDescent="0.3">
      <c r="A21" s="695">
        <v>43110</v>
      </c>
      <c r="B21" s="691" t="s">
        <v>898</v>
      </c>
      <c r="C21" s="692">
        <v>1</v>
      </c>
      <c r="D21" s="692"/>
      <c r="E21" s="692"/>
      <c r="F21" s="693"/>
      <c r="G21" s="692">
        <f t="shared" si="5"/>
        <v>1</v>
      </c>
      <c r="H21" s="720">
        <f t="shared" si="1"/>
        <v>1</v>
      </c>
      <c r="J21" s="705"/>
      <c r="K21" s="863"/>
    </row>
    <row r="22" spans="1:11" s="703" customFormat="1" ht="12.75" customHeight="1" thickBot="1" x14ac:dyDescent="0.3">
      <c r="A22" s="709">
        <v>49</v>
      </c>
      <c r="B22" s="708" t="s">
        <v>424</v>
      </c>
      <c r="C22" s="698">
        <f>SUM(C23:C24)</f>
        <v>1283</v>
      </c>
      <c r="D22" s="698">
        <f t="shared" ref="D22" si="17">SUM(D23:D24)</f>
        <v>2468</v>
      </c>
      <c r="E22" s="698">
        <f t="shared" ref="E22" si="18">SUM(E23:E24)</f>
        <v>88</v>
      </c>
      <c r="F22" s="698">
        <f t="shared" ref="F22" si="19">SUM(F23:F24)</f>
        <v>3</v>
      </c>
      <c r="G22" s="698">
        <f>SUM(C22:F22)</f>
        <v>3842</v>
      </c>
      <c r="H22" s="719">
        <f t="shared" si="1"/>
        <v>0.33394065590838107</v>
      </c>
      <c r="J22" s="705"/>
      <c r="K22" s="863"/>
    </row>
    <row r="23" spans="1:11" s="703" customFormat="1" ht="12.75" customHeight="1" x14ac:dyDescent="0.25">
      <c r="A23" s="695">
        <v>49200</v>
      </c>
      <c r="B23" s="691" t="s">
        <v>899</v>
      </c>
      <c r="C23" s="692">
        <v>880</v>
      </c>
      <c r="D23" s="692">
        <v>2195</v>
      </c>
      <c r="E23" s="692">
        <v>27</v>
      </c>
      <c r="F23" s="693">
        <v>3</v>
      </c>
      <c r="G23" s="692">
        <f t="shared" si="5"/>
        <v>3105</v>
      </c>
      <c r="H23" s="720">
        <f t="shared" si="1"/>
        <v>0.28341384863123992</v>
      </c>
      <c r="J23" s="705"/>
      <c r="K23" s="863"/>
    </row>
    <row r="24" spans="1:11" s="703" customFormat="1" ht="12.75" customHeight="1" thickBot="1" x14ac:dyDescent="0.3">
      <c r="A24" s="695">
        <v>49390</v>
      </c>
      <c r="B24" s="691" t="s">
        <v>823</v>
      </c>
      <c r="C24" s="692">
        <v>403</v>
      </c>
      <c r="D24" s="692">
        <v>273</v>
      </c>
      <c r="E24" s="692">
        <v>61</v>
      </c>
      <c r="F24" s="693"/>
      <c r="G24" s="692">
        <f t="shared" si="5"/>
        <v>737</v>
      </c>
      <c r="H24" s="720">
        <f t="shared" si="1"/>
        <v>0.54681139755766617</v>
      </c>
      <c r="J24" s="705"/>
      <c r="K24" s="863"/>
    </row>
    <row r="25" spans="1:11" s="703" customFormat="1" ht="12.75" customHeight="1" thickBot="1" x14ac:dyDescent="0.3">
      <c r="A25" s="709">
        <v>52</v>
      </c>
      <c r="B25" s="708" t="s">
        <v>858</v>
      </c>
      <c r="C25" s="698">
        <f>SUM(C26:C27)</f>
        <v>67</v>
      </c>
      <c r="D25" s="698">
        <f t="shared" ref="D25" si="20">SUM(D26:D27)</f>
        <v>50</v>
      </c>
      <c r="E25" s="698">
        <f t="shared" ref="E25" si="21">SUM(E26:E27)</f>
        <v>13</v>
      </c>
      <c r="F25" s="698">
        <f t="shared" ref="F25" si="22">SUM(F26:F27)</f>
        <v>0</v>
      </c>
      <c r="G25" s="698">
        <f>SUM(C25:F25)</f>
        <v>130</v>
      </c>
      <c r="H25" s="719">
        <f t="shared" si="1"/>
        <v>0.51538461538461533</v>
      </c>
      <c r="J25" s="705"/>
      <c r="K25" s="863"/>
    </row>
    <row r="26" spans="1:11" s="703" customFormat="1" ht="12.75" customHeight="1" x14ac:dyDescent="0.25">
      <c r="A26" s="695">
        <v>52220</v>
      </c>
      <c r="B26" s="691" t="s">
        <v>824</v>
      </c>
      <c r="C26" s="692">
        <v>50</v>
      </c>
      <c r="D26" s="692">
        <v>44</v>
      </c>
      <c r="E26" s="692">
        <v>12</v>
      </c>
      <c r="F26" s="693"/>
      <c r="G26" s="692">
        <f t="shared" si="5"/>
        <v>106</v>
      </c>
      <c r="H26" s="720">
        <f t="shared" si="1"/>
        <v>0.47169811320754718</v>
      </c>
      <c r="J26" s="705"/>
      <c r="K26" s="863"/>
    </row>
    <row r="27" spans="1:11" s="703" customFormat="1" ht="12.75" customHeight="1" thickBot="1" x14ac:dyDescent="0.3">
      <c r="A27" s="695">
        <v>52230</v>
      </c>
      <c r="B27" s="691" t="s">
        <v>825</v>
      </c>
      <c r="C27" s="692">
        <v>17</v>
      </c>
      <c r="D27" s="692">
        <v>6</v>
      </c>
      <c r="E27" s="692">
        <v>1</v>
      </c>
      <c r="F27" s="693"/>
      <c r="G27" s="692">
        <f t="shared" si="5"/>
        <v>24</v>
      </c>
      <c r="H27" s="720">
        <f t="shared" si="1"/>
        <v>0.70833333333333337</v>
      </c>
      <c r="J27" s="705"/>
      <c r="K27" s="863"/>
    </row>
    <row r="28" spans="1:11" s="703" customFormat="1" ht="12.75" customHeight="1" thickBot="1" x14ac:dyDescent="0.3">
      <c r="A28" s="709">
        <v>53</v>
      </c>
      <c r="B28" s="708" t="s">
        <v>425</v>
      </c>
      <c r="C28" s="698">
        <f>C29</f>
        <v>450</v>
      </c>
      <c r="D28" s="698">
        <f t="shared" ref="D28" si="23">D29</f>
        <v>551</v>
      </c>
      <c r="E28" s="698">
        <f t="shared" ref="E28" si="24">E29</f>
        <v>125</v>
      </c>
      <c r="F28" s="698">
        <f t="shared" ref="F28" si="25">F29</f>
        <v>2</v>
      </c>
      <c r="G28" s="698">
        <f>SUM(C28:F28)</f>
        <v>1128</v>
      </c>
      <c r="H28" s="719">
        <f t="shared" si="1"/>
        <v>0.39893617021276595</v>
      </c>
      <c r="J28" s="705"/>
      <c r="K28" s="863"/>
    </row>
    <row r="29" spans="1:11" s="703" customFormat="1" ht="12.75" customHeight="1" thickBot="1" x14ac:dyDescent="0.3">
      <c r="A29" s="695">
        <v>53100</v>
      </c>
      <c r="B29" s="691" t="s">
        <v>425</v>
      </c>
      <c r="C29" s="692">
        <v>450</v>
      </c>
      <c r="D29" s="692">
        <v>551</v>
      </c>
      <c r="E29" s="692">
        <v>125</v>
      </c>
      <c r="F29" s="693">
        <v>2</v>
      </c>
      <c r="G29" s="692">
        <f t="shared" si="5"/>
        <v>1128</v>
      </c>
      <c r="H29" s="720">
        <f t="shared" si="1"/>
        <v>0.39893617021276595</v>
      </c>
      <c r="J29" s="705"/>
      <c r="K29" s="863"/>
    </row>
    <row r="30" spans="1:11" s="703" customFormat="1" ht="12.75" customHeight="1" thickBot="1" x14ac:dyDescent="0.3">
      <c r="A30" s="702">
        <v>55</v>
      </c>
      <c r="B30" s="708" t="s">
        <v>826</v>
      </c>
      <c r="C30" s="698">
        <f>SUM(C31:C32)</f>
        <v>32</v>
      </c>
      <c r="D30" s="698">
        <f t="shared" ref="D30" si="26">SUM(D31:D32)</f>
        <v>64</v>
      </c>
      <c r="E30" s="698">
        <f t="shared" ref="E30" si="27">SUM(E31:E32)</f>
        <v>0</v>
      </c>
      <c r="F30" s="698">
        <f t="shared" ref="F30" si="28">SUM(F31:F32)</f>
        <v>0</v>
      </c>
      <c r="G30" s="698">
        <f>SUM(C30:F30)</f>
        <v>96</v>
      </c>
      <c r="H30" s="719">
        <f t="shared" si="1"/>
        <v>0.33333333333333331</v>
      </c>
      <c r="J30" s="705"/>
      <c r="K30" s="863"/>
    </row>
    <row r="31" spans="1:11" s="703" customFormat="1" ht="12.75" customHeight="1" x14ac:dyDescent="0.25">
      <c r="A31" s="695">
        <v>55100</v>
      </c>
      <c r="B31" s="691" t="s">
        <v>900</v>
      </c>
      <c r="C31" s="692">
        <v>1</v>
      </c>
      <c r="D31" s="692"/>
      <c r="E31" s="692"/>
      <c r="F31" s="693"/>
      <c r="G31" s="692">
        <f t="shared" si="5"/>
        <v>1</v>
      </c>
      <c r="H31" s="720">
        <f t="shared" si="1"/>
        <v>1</v>
      </c>
      <c r="J31" s="705"/>
      <c r="K31" s="863"/>
    </row>
    <row r="32" spans="1:11" s="703" customFormat="1" ht="12.75" customHeight="1" thickBot="1" x14ac:dyDescent="0.3">
      <c r="A32" s="695">
        <v>55900</v>
      </c>
      <c r="B32" s="691" t="s">
        <v>826</v>
      </c>
      <c r="C32" s="692">
        <v>31</v>
      </c>
      <c r="D32" s="692">
        <v>64</v>
      </c>
      <c r="E32" s="692"/>
      <c r="F32" s="693"/>
      <c r="G32" s="692">
        <f t="shared" si="5"/>
        <v>95</v>
      </c>
      <c r="H32" s="720">
        <f t="shared" si="1"/>
        <v>0.32631578947368423</v>
      </c>
      <c r="J32" s="705"/>
      <c r="K32" s="863"/>
    </row>
    <row r="33" spans="1:11" s="703" customFormat="1" ht="12.75" customHeight="1" thickBot="1" x14ac:dyDescent="0.3">
      <c r="A33" s="709">
        <v>56</v>
      </c>
      <c r="B33" s="708" t="s">
        <v>901</v>
      </c>
      <c r="C33" s="698">
        <f>C34</f>
        <v>1</v>
      </c>
      <c r="D33" s="698">
        <f t="shared" ref="D33" si="29">D34</f>
        <v>1</v>
      </c>
      <c r="E33" s="698">
        <f t="shared" ref="E33" si="30">E34</f>
        <v>0</v>
      </c>
      <c r="F33" s="698">
        <f t="shared" ref="F33" si="31">F34</f>
        <v>0</v>
      </c>
      <c r="G33" s="698">
        <f>SUM(C33:F33)</f>
        <v>2</v>
      </c>
      <c r="H33" s="719">
        <f t="shared" si="1"/>
        <v>0.5</v>
      </c>
      <c r="J33" s="705"/>
      <c r="K33" s="863"/>
    </row>
    <row r="34" spans="1:11" s="703" customFormat="1" ht="12.75" customHeight="1" thickBot="1" x14ac:dyDescent="0.3">
      <c r="A34" s="695">
        <v>56210</v>
      </c>
      <c r="B34" s="691" t="s">
        <v>902</v>
      </c>
      <c r="C34" s="692">
        <v>1</v>
      </c>
      <c r="D34" s="692">
        <v>1</v>
      </c>
      <c r="E34" s="692"/>
      <c r="F34" s="693"/>
      <c r="G34" s="692">
        <f t="shared" si="5"/>
        <v>2</v>
      </c>
      <c r="H34" s="720">
        <f t="shared" si="1"/>
        <v>0.5</v>
      </c>
      <c r="J34" s="705"/>
      <c r="K34" s="863"/>
    </row>
    <row r="35" spans="1:11" s="703" customFormat="1" ht="12.75" customHeight="1" thickBot="1" x14ac:dyDescent="0.3">
      <c r="A35" s="709">
        <v>60</v>
      </c>
      <c r="B35" s="708" t="s">
        <v>859</v>
      </c>
      <c r="C35" s="698">
        <f>C36</f>
        <v>91</v>
      </c>
      <c r="D35" s="698">
        <f t="shared" ref="D35" si="32">D36</f>
        <v>31</v>
      </c>
      <c r="E35" s="698">
        <f t="shared" ref="E35" si="33">E36</f>
        <v>17</v>
      </c>
      <c r="F35" s="698">
        <f t="shared" ref="F35" si="34">F36</f>
        <v>0</v>
      </c>
      <c r="G35" s="698">
        <f>SUM(C35:F35)</f>
        <v>139</v>
      </c>
      <c r="H35" s="719">
        <f t="shared" si="1"/>
        <v>0.65467625899280579</v>
      </c>
      <c r="J35" s="705"/>
      <c r="K35" s="863"/>
    </row>
    <row r="36" spans="1:11" s="703" customFormat="1" ht="12.75" customHeight="1" thickBot="1" x14ac:dyDescent="0.3">
      <c r="A36" s="695">
        <v>60200</v>
      </c>
      <c r="B36" s="691" t="s">
        <v>827</v>
      </c>
      <c r="C36" s="692">
        <v>91</v>
      </c>
      <c r="D36" s="692">
        <v>31</v>
      </c>
      <c r="E36" s="692">
        <v>17</v>
      </c>
      <c r="F36" s="693"/>
      <c r="G36" s="692">
        <f t="shared" si="5"/>
        <v>139</v>
      </c>
      <c r="H36" s="720">
        <f t="shared" si="1"/>
        <v>0.65467625899280579</v>
      </c>
      <c r="J36" s="705"/>
      <c r="K36" s="863"/>
    </row>
    <row r="37" spans="1:11" s="703" customFormat="1" ht="12.75" customHeight="1" thickBot="1" x14ac:dyDescent="0.3">
      <c r="A37" s="709">
        <v>61</v>
      </c>
      <c r="B37" s="708" t="s">
        <v>860</v>
      </c>
      <c r="C37" s="698">
        <f>C38</f>
        <v>2</v>
      </c>
      <c r="D37" s="698">
        <f t="shared" ref="D37" si="35">D38</f>
        <v>2</v>
      </c>
      <c r="E37" s="698">
        <f t="shared" ref="E37" si="36">E38</f>
        <v>0</v>
      </c>
      <c r="F37" s="698">
        <f t="shared" ref="F37" si="37">F38</f>
        <v>0</v>
      </c>
      <c r="G37" s="698">
        <f>SUM(C37:F37)</f>
        <v>4</v>
      </c>
      <c r="H37" s="719">
        <f t="shared" si="1"/>
        <v>0.5</v>
      </c>
      <c r="J37" s="705"/>
      <c r="K37" s="863"/>
    </row>
    <row r="38" spans="1:11" s="703" customFormat="1" ht="12.75" customHeight="1" thickBot="1" x14ac:dyDescent="0.3">
      <c r="A38" s="695">
        <v>61100</v>
      </c>
      <c r="B38" s="691" t="s">
        <v>828</v>
      </c>
      <c r="C38" s="692">
        <v>2</v>
      </c>
      <c r="D38" s="692">
        <v>2</v>
      </c>
      <c r="E38" s="692"/>
      <c r="F38" s="693"/>
      <c r="G38" s="692">
        <f t="shared" si="5"/>
        <v>4</v>
      </c>
      <c r="H38" s="720">
        <f t="shared" si="1"/>
        <v>0.5</v>
      </c>
      <c r="J38" s="705"/>
      <c r="K38" s="863"/>
    </row>
    <row r="39" spans="1:11" s="703" customFormat="1" ht="12.75" customHeight="1" thickBot="1" x14ac:dyDescent="0.3">
      <c r="A39" s="709">
        <v>62</v>
      </c>
      <c r="B39" s="708" t="s">
        <v>861</v>
      </c>
      <c r="C39" s="698">
        <f>C40</f>
        <v>1</v>
      </c>
      <c r="D39" s="698">
        <f t="shared" ref="D39" si="38">D40</f>
        <v>1</v>
      </c>
      <c r="E39" s="698">
        <f t="shared" ref="E39" si="39">E40</f>
        <v>0</v>
      </c>
      <c r="F39" s="698">
        <f t="shared" ref="F39" si="40">F40</f>
        <v>0</v>
      </c>
      <c r="G39" s="698">
        <f>SUM(C39:F39)</f>
        <v>2</v>
      </c>
      <c r="H39" s="719">
        <f t="shared" si="1"/>
        <v>0.5</v>
      </c>
      <c r="J39" s="705"/>
      <c r="K39" s="863"/>
    </row>
    <row r="40" spans="1:11" s="703" customFormat="1" ht="12.75" customHeight="1" thickBot="1" x14ac:dyDescent="0.3">
      <c r="A40" s="695">
        <v>62020</v>
      </c>
      <c r="B40" s="691" t="s">
        <v>829</v>
      </c>
      <c r="C40" s="692">
        <v>1</v>
      </c>
      <c r="D40" s="692">
        <v>1</v>
      </c>
      <c r="E40" s="692"/>
      <c r="F40" s="693"/>
      <c r="G40" s="692">
        <f t="shared" si="5"/>
        <v>2</v>
      </c>
      <c r="H40" s="720">
        <f t="shared" si="1"/>
        <v>0.5</v>
      </c>
      <c r="J40" s="705"/>
      <c r="K40" s="863"/>
    </row>
    <row r="41" spans="1:11" s="703" customFormat="1" ht="12.75" customHeight="1" thickBot="1" x14ac:dyDescent="0.3">
      <c r="A41" s="709">
        <v>64</v>
      </c>
      <c r="B41" s="708" t="s">
        <v>862</v>
      </c>
      <c r="C41" s="698">
        <f>C42</f>
        <v>227</v>
      </c>
      <c r="D41" s="698">
        <f t="shared" ref="D41" si="41">D42</f>
        <v>0</v>
      </c>
      <c r="E41" s="698">
        <f t="shared" ref="E41" si="42">E42</f>
        <v>24</v>
      </c>
      <c r="F41" s="698">
        <f t="shared" ref="F41" si="43">F42</f>
        <v>0</v>
      </c>
      <c r="G41" s="698">
        <f>SUM(C41:F41)</f>
        <v>251</v>
      </c>
      <c r="H41" s="719">
        <f t="shared" si="1"/>
        <v>0.90438247011952189</v>
      </c>
      <c r="J41" s="705"/>
      <c r="K41" s="863"/>
    </row>
    <row r="42" spans="1:11" s="703" customFormat="1" ht="12.75" customHeight="1" thickBot="1" x14ac:dyDescent="0.3">
      <c r="A42" s="695">
        <v>64999</v>
      </c>
      <c r="B42" s="691" t="s">
        <v>830</v>
      </c>
      <c r="C42" s="692">
        <v>227</v>
      </c>
      <c r="D42" s="692"/>
      <c r="E42" s="692">
        <v>24</v>
      </c>
      <c r="F42" s="693"/>
      <c r="G42" s="692">
        <f t="shared" si="5"/>
        <v>251</v>
      </c>
      <c r="H42" s="720">
        <f t="shared" si="1"/>
        <v>0.90438247011952189</v>
      </c>
      <c r="J42" s="705"/>
      <c r="K42" s="863"/>
    </row>
    <row r="43" spans="1:11" s="703" customFormat="1" ht="12.75" customHeight="1" thickBot="1" x14ac:dyDescent="0.3">
      <c r="A43" s="709">
        <v>68</v>
      </c>
      <c r="B43" s="708" t="s">
        <v>863</v>
      </c>
      <c r="C43" s="698">
        <f>SUM(C44:C45)</f>
        <v>9</v>
      </c>
      <c r="D43" s="698">
        <f t="shared" ref="D43" si="44">SUM(D44:D45)</f>
        <v>11</v>
      </c>
      <c r="E43" s="698">
        <f t="shared" ref="E43" si="45">SUM(E44:E45)</f>
        <v>1</v>
      </c>
      <c r="F43" s="698">
        <f t="shared" ref="F43" si="46">SUM(F44:F45)</f>
        <v>0</v>
      </c>
      <c r="G43" s="698">
        <f>SUM(C43:F43)</f>
        <v>21</v>
      </c>
      <c r="H43" s="719">
        <f t="shared" si="1"/>
        <v>0.42857142857142855</v>
      </c>
      <c r="J43" s="705"/>
      <c r="K43" s="863"/>
    </row>
    <row r="44" spans="1:11" s="703" customFormat="1" ht="12.75" customHeight="1" x14ac:dyDescent="0.25">
      <c r="A44" s="695">
        <v>68100</v>
      </c>
      <c r="B44" s="691" t="s">
        <v>903</v>
      </c>
      <c r="C44" s="692"/>
      <c r="D44" s="692">
        <v>1</v>
      </c>
      <c r="E44" s="692"/>
      <c r="F44" s="693"/>
      <c r="G44" s="692">
        <f t="shared" si="5"/>
        <v>1</v>
      </c>
      <c r="H44" s="720">
        <f t="shared" si="1"/>
        <v>0</v>
      </c>
      <c r="J44" s="705"/>
      <c r="K44" s="863"/>
    </row>
    <row r="45" spans="1:11" s="703" customFormat="1" ht="12.75" customHeight="1" thickBot="1" x14ac:dyDescent="0.3">
      <c r="A45" s="695">
        <v>68202</v>
      </c>
      <c r="B45" s="691" t="s">
        <v>831</v>
      </c>
      <c r="C45" s="692">
        <v>9</v>
      </c>
      <c r="D45" s="692">
        <v>10</v>
      </c>
      <c r="E45" s="692">
        <v>1</v>
      </c>
      <c r="F45" s="693"/>
      <c r="G45" s="692">
        <f t="shared" si="5"/>
        <v>20</v>
      </c>
      <c r="H45" s="720">
        <f t="shared" si="1"/>
        <v>0.45</v>
      </c>
      <c r="J45" s="705"/>
      <c r="K45" s="863"/>
    </row>
    <row r="46" spans="1:11" s="703" customFormat="1" ht="12.75" customHeight="1" thickBot="1" x14ac:dyDescent="0.3">
      <c r="A46" s="709">
        <v>71</v>
      </c>
      <c r="B46" s="708" t="s">
        <v>864</v>
      </c>
      <c r="C46" s="698">
        <f>SUM(C47:C48)</f>
        <v>5</v>
      </c>
      <c r="D46" s="698">
        <f t="shared" ref="D46" si="47">SUM(D47:D48)</f>
        <v>7</v>
      </c>
      <c r="E46" s="698">
        <f t="shared" ref="E46" si="48">SUM(E47:E48)</f>
        <v>0</v>
      </c>
      <c r="F46" s="698">
        <f t="shared" ref="F46" si="49">SUM(F47:F48)</f>
        <v>0</v>
      </c>
      <c r="G46" s="698">
        <f>SUM(C46:F46)</f>
        <v>12</v>
      </c>
      <c r="H46" s="719">
        <f t="shared" si="1"/>
        <v>0.41666666666666669</v>
      </c>
      <c r="J46" s="705"/>
      <c r="K46" s="863"/>
    </row>
    <row r="47" spans="1:11" s="703" customFormat="1" ht="12.75" customHeight="1" x14ac:dyDescent="0.25">
      <c r="A47" s="695">
        <v>71121</v>
      </c>
      <c r="B47" s="691" t="s">
        <v>832</v>
      </c>
      <c r="C47" s="692">
        <v>2</v>
      </c>
      <c r="D47" s="692">
        <v>5</v>
      </c>
      <c r="E47" s="692"/>
      <c r="F47" s="693"/>
      <c r="G47" s="692">
        <f t="shared" si="5"/>
        <v>7</v>
      </c>
      <c r="H47" s="720">
        <f t="shared" si="1"/>
        <v>0.2857142857142857</v>
      </c>
      <c r="J47" s="705"/>
      <c r="K47" s="863"/>
    </row>
    <row r="48" spans="1:11" s="703" customFormat="1" ht="12.75" customHeight="1" thickBot="1" x14ac:dyDescent="0.3">
      <c r="A48" s="695">
        <v>71209</v>
      </c>
      <c r="B48" s="691" t="s">
        <v>904</v>
      </c>
      <c r="C48" s="692">
        <v>3</v>
      </c>
      <c r="D48" s="692">
        <v>2</v>
      </c>
      <c r="E48" s="692"/>
      <c r="F48" s="693"/>
      <c r="G48" s="692">
        <f t="shared" si="5"/>
        <v>5</v>
      </c>
      <c r="H48" s="720">
        <f t="shared" si="1"/>
        <v>0.6</v>
      </c>
      <c r="J48" s="705"/>
      <c r="K48" s="863"/>
    </row>
    <row r="49" spans="1:11" s="703" customFormat="1" ht="12.75" customHeight="1" thickBot="1" x14ac:dyDescent="0.3">
      <c r="A49" s="709">
        <v>72</v>
      </c>
      <c r="B49" s="708" t="s">
        <v>865</v>
      </c>
      <c r="C49" s="698">
        <f>SUM(C50:C51)</f>
        <v>22</v>
      </c>
      <c r="D49" s="698">
        <f t="shared" ref="D49" si="50">SUM(D50:D51)</f>
        <v>22</v>
      </c>
      <c r="E49" s="698">
        <f t="shared" ref="E49" si="51">SUM(E50:E51)</f>
        <v>5</v>
      </c>
      <c r="F49" s="698">
        <f t="shared" ref="F49" si="52">SUM(F50:F51)</f>
        <v>0</v>
      </c>
      <c r="G49" s="698">
        <f>SUM(C49:F49)</f>
        <v>49</v>
      </c>
      <c r="H49" s="719">
        <f t="shared" si="1"/>
        <v>0.44897959183673469</v>
      </c>
      <c r="J49" s="705"/>
      <c r="K49" s="863"/>
    </row>
    <row r="50" spans="1:11" s="703" customFormat="1" ht="12.75" customHeight="1" x14ac:dyDescent="0.25">
      <c r="A50" s="695">
        <v>72190</v>
      </c>
      <c r="B50" s="691" t="s">
        <v>833</v>
      </c>
      <c r="C50" s="692">
        <v>10</v>
      </c>
      <c r="D50" s="692">
        <v>13</v>
      </c>
      <c r="E50" s="692">
        <v>2</v>
      </c>
      <c r="F50" s="693"/>
      <c r="G50" s="692">
        <f t="shared" si="5"/>
        <v>25</v>
      </c>
      <c r="H50" s="720">
        <f t="shared" si="1"/>
        <v>0.4</v>
      </c>
      <c r="J50" s="705"/>
      <c r="K50" s="863"/>
    </row>
    <row r="51" spans="1:11" s="703" customFormat="1" ht="12.75" customHeight="1" thickBot="1" x14ac:dyDescent="0.3">
      <c r="A51" s="695">
        <v>72200</v>
      </c>
      <c r="B51" s="691" t="s">
        <v>834</v>
      </c>
      <c r="C51" s="692">
        <v>12</v>
      </c>
      <c r="D51" s="692">
        <v>9</v>
      </c>
      <c r="E51" s="692">
        <v>3</v>
      </c>
      <c r="F51" s="693"/>
      <c r="G51" s="692">
        <f t="shared" si="5"/>
        <v>24</v>
      </c>
      <c r="H51" s="720">
        <f t="shared" si="1"/>
        <v>0.5</v>
      </c>
      <c r="J51" s="705"/>
      <c r="K51" s="863"/>
    </row>
    <row r="52" spans="1:11" s="703" customFormat="1" ht="12.75" customHeight="1" thickBot="1" x14ac:dyDescent="0.3">
      <c r="A52" s="709">
        <v>74</v>
      </c>
      <c r="B52" s="708" t="s">
        <v>865</v>
      </c>
      <c r="C52" s="698">
        <f>C53</f>
        <v>0</v>
      </c>
      <c r="D52" s="698">
        <f t="shared" ref="D52" si="53">D53</f>
        <v>4</v>
      </c>
      <c r="E52" s="698">
        <f t="shared" ref="E52" si="54">E53</f>
        <v>0</v>
      </c>
      <c r="F52" s="698">
        <f t="shared" ref="F52" si="55">F53</f>
        <v>0</v>
      </c>
      <c r="G52" s="698">
        <f>SUM(C52:F52)</f>
        <v>4</v>
      </c>
      <c r="H52" s="719">
        <f t="shared" si="1"/>
        <v>0</v>
      </c>
      <c r="J52" s="705"/>
      <c r="K52" s="863"/>
    </row>
    <row r="53" spans="1:11" s="703" customFormat="1" ht="12.75" customHeight="1" thickBot="1" x14ac:dyDescent="0.3">
      <c r="A53" s="695">
        <v>74909</v>
      </c>
      <c r="B53" s="691" t="s">
        <v>835</v>
      </c>
      <c r="C53" s="692"/>
      <c r="D53" s="692">
        <v>4</v>
      </c>
      <c r="E53" s="692"/>
      <c r="F53" s="693"/>
      <c r="G53" s="692">
        <f t="shared" si="5"/>
        <v>4</v>
      </c>
      <c r="H53" s="720">
        <f t="shared" si="1"/>
        <v>0</v>
      </c>
      <c r="J53" s="705"/>
      <c r="K53" s="863"/>
    </row>
    <row r="54" spans="1:11" s="703" customFormat="1" ht="12.75" customHeight="1" thickBot="1" x14ac:dyDescent="0.3">
      <c r="A54" s="709">
        <v>75</v>
      </c>
      <c r="B54" s="708" t="s">
        <v>836</v>
      </c>
      <c r="C54" s="698">
        <f>C55</f>
        <v>1</v>
      </c>
      <c r="D54" s="698">
        <f t="shared" ref="D54" si="56">D55</f>
        <v>0</v>
      </c>
      <c r="E54" s="698">
        <f t="shared" ref="E54" si="57">E55</f>
        <v>1</v>
      </c>
      <c r="F54" s="698">
        <f t="shared" ref="F54" si="58">F55</f>
        <v>0</v>
      </c>
      <c r="G54" s="698">
        <f>SUM(C54:F54)</f>
        <v>2</v>
      </c>
      <c r="H54" s="719">
        <f t="shared" si="1"/>
        <v>0.5</v>
      </c>
      <c r="J54" s="705"/>
      <c r="K54" s="863"/>
    </row>
    <row r="55" spans="1:11" s="703" customFormat="1" ht="12.75" customHeight="1" thickBot="1" x14ac:dyDescent="0.3">
      <c r="A55" s="695">
        <v>75116</v>
      </c>
      <c r="B55" s="691" t="s">
        <v>836</v>
      </c>
      <c r="C55" s="692">
        <v>1</v>
      </c>
      <c r="D55" s="692"/>
      <c r="E55" s="692">
        <v>1</v>
      </c>
      <c r="F55" s="693"/>
      <c r="G55" s="692">
        <f t="shared" si="5"/>
        <v>2</v>
      </c>
      <c r="H55" s="720">
        <f t="shared" si="1"/>
        <v>0.5</v>
      </c>
      <c r="J55" s="705"/>
      <c r="K55" s="863"/>
    </row>
    <row r="56" spans="1:11" s="703" customFormat="1" ht="12.75" customHeight="1" thickBot="1" x14ac:dyDescent="0.3">
      <c r="A56" s="709">
        <v>78</v>
      </c>
      <c r="B56" s="708" t="s">
        <v>357</v>
      </c>
      <c r="C56" s="698">
        <f>SUM(C57:C58)</f>
        <v>143</v>
      </c>
      <c r="D56" s="698">
        <f t="shared" ref="D56:F56" si="59">SUM(D57:D58)</f>
        <v>159</v>
      </c>
      <c r="E56" s="698">
        <f t="shared" si="59"/>
        <v>35</v>
      </c>
      <c r="F56" s="698">
        <f t="shared" si="59"/>
        <v>0</v>
      </c>
      <c r="G56" s="698">
        <f>SUM(C56:F56)</f>
        <v>337</v>
      </c>
      <c r="H56" s="719">
        <f t="shared" si="1"/>
        <v>0.42433234421364985</v>
      </c>
      <c r="J56" s="705"/>
      <c r="K56" s="863"/>
    </row>
    <row r="57" spans="1:11" s="703" customFormat="1" ht="12.75" customHeight="1" x14ac:dyDescent="0.25">
      <c r="A57" s="695">
        <v>78100</v>
      </c>
      <c r="B57" s="691" t="s">
        <v>357</v>
      </c>
      <c r="C57" s="692">
        <v>135</v>
      </c>
      <c r="D57" s="692">
        <v>149</v>
      </c>
      <c r="E57" s="692">
        <v>35</v>
      </c>
      <c r="F57" s="693"/>
      <c r="G57" s="692">
        <f t="shared" si="5"/>
        <v>319</v>
      </c>
      <c r="H57" s="720">
        <f t="shared" si="1"/>
        <v>0.42319749216300939</v>
      </c>
      <c r="J57" s="705"/>
      <c r="K57" s="863"/>
    </row>
    <row r="58" spans="1:11" s="703" customFormat="1" ht="12.75" customHeight="1" thickBot="1" x14ac:dyDescent="0.3">
      <c r="A58" s="695">
        <v>78200</v>
      </c>
      <c r="B58" s="691" t="s">
        <v>891</v>
      </c>
      <c r="C58" s="692">
        <v>8</v>
      </c>
      <c r="D58" s="692">
        <v>10</v>
      </c>
      <c r="E58" s="692"/>
      <c r="F58" s="693"/>
      <c r="G58" s="692">
        <f t="shared" si="5"/>
        <v>18</v>
      </c>
      <c r="H58" s="720">
        <f t="shared" si="1"/>
        <v>0.44444444444444442</v>
      </c>
      <c r="J58" s="705"/>
      <c r="K58" s="863"/>
    </row>
    <row r="59" spans="1:11" s="703" customFormat="1" ht="12.75" customHeight="1" thickBot="1" x14ac:dyDescent="0.3">
      <c r="A59" s="709">
        <v>81</v>
      </c>
      <c r="B59" s="708" t="s">
        <v>892</v>
      </c>
      <c r="C59" s="698">
        <f>C60</f>
        <v>0</v>
      </c>
      <c r="D59" s="698">
        <f t="shared" ref="D59" si="60">D60</f>
        <v>1</v>
      </c>
      <c r="E59" s="698">
        <f t="shared" ref="E59" si="61">E60</f>
        <v>0</v>
      </c>
      <c r="F59" s="698">
        <f t="shared" ref="F59" si="62">F60</f>
        <v>0</v>
      </c>
      <c r="G59" s="698">
        <f>SUM(C59:F59)</f>
        <v>1</v>
      </c>
      <c r="H59" s="719">
        <f t="shared" si="1"/>
        <v>0</v>
      </c>
      <c r="J59" s="705"/>
      <c r="K59" s="863"/>
    </row>
    <row r="60" spans="1:11" s="703" customFormat="1" ht="12.75" customHeight="1" thickBot="1" x14ac:dyDescent="0.3">
      <c r="A60" s="695">
        <v>81300</v>
      </c>
      <c r="B60" s="691" t="s">
        <v>893</v>
      </c>
      <c r="C60" s="692"/>
      <c r="D60" s="692">
        <v>1</v>
      </c>
      <c r="E60" s="692"/>
      <c r="F60" s="693"/>
      <c r="G60" s="692">
        <f t="shared" si="5"/>
        <v>1</v>
      </c>
      <c r="H60" s="720">
        <f t="shared" si="1"/>
        <v>0</v>
      </c>
      <c r="J60" s="705"/>
      <c r="K60" s="863"/>
    </row>
    <row r="61" spans="1:11" s="703" customFormat="1" ht="12.75" customHeight="1" thickBot="1" x14ac:dyDescent="0.3">
      <c r="A61" s="709">
        <v>82</v>
      </c>
      <c r="B61" s="708" t="s">
        <v>837</v>
      </c>
      <c r="C61" s="698">
        <f>C62</f>
        <v>2</v>
      </c>
      <c r="D61" s="698">
        <f t="shared" ref="D61:F61" si="63">D62</f>
        <v>6</v>
      </c>
      <c r="E61" s="698">
        <f t="shared" si="63"/>
        <v>2</v>
      </c>
      <c r="F61" s="698">
        <f t="shared" si="63"/>
        <v>0</v>
      </c>
      <c r="G61" s="698">
        <f>SUM(C61:F61)</f>
        <v>10</v>
      </c>
      <c r="H61" s="719">
        <f t="shared" si="1"/>
        <v>0.2</v>
      </c>
      <c r="J61" s="705"/>
      <c r="K61" s="863"/>
    </row>
    <row r="62" spans="1:11" s="703" customFormat="1" ht="12.75" customHeight="1" thickBot="1" x14ac:dyDescent="0.3">
      <c r="A62" s="695">
        <v>82190</v>
      </c>
      <c r="B62" s="691" t="s">
        <v>894</v>
      </c>
      <c r="C62" s="692">
        <v>2</v>
      </c>
      <c r="D62" s="692">
        <v>6</v>
      </c>
      <c r="E62" s="692">
        <v>2</v>
      </c>
      <c r="F62" s="693"/>
      <c r="G62" s="692">
        <f t="shared" si="5"/>
        <v>10</v>
      </c>
      <c r="H62" s="720">
        <f t="shared" si="1"/>
        <v>0.2</v>
      </c>
      <c r="J62" s="705"/>
      <c r="K62" s="863"/>
    </row>
    <row r="63" spans="1:11" s="703" customFormat="1" ht="12.75" customHeight="1" thickBot="1" x14ac:dyDescent="0.3">
      <c r="A63" s="709">
        <v>84</v>
      </c>
      <c r="B63" s="708" t="s">
        <v>358</v>
      </c>
      <c r="C63" s="698">
        <f>C64+C75+C87</f>
        <v>14177</v>
      </c>
      <c r="D63" s="698">
        <f t="shared" ref="D63:F63" si="64">D64+D75+D87</f>
        <v>13687</v>
      </c>
      <c r="E63" s="698">
        <f t="shared" si="64"/>
        <v>2146</v>
      </c>
      <c r="F63" s="698">
        <f t="shared" si="64"/>
        <v>15</v>
      </c>
      <c r="G63" s="698">
        <f t="shared" si="5"/>
        <v>30025</v>
      </c>
      <c r="H63" s="719">
        <f t="shared" si="1"/>
        <v>0.47217318900915906</v>
      </c>
      <c r="J63" s="705"/>
      <c r="K63" s="863"/>
    </row>
    <row r="64" spans="1:11" s="703" customFormat="1" ht="12.75" customHeight="1" thickBot="1" x14ac:dyDescent="0.3">
      <c r="A64" s="709" t="s">
        <v>468</v>
      </c>
      <c r="B64" s="708" t="s">
        <v>359</v>
      </c>
      <c r="C64" s="698">
        <f>SUM(C66:C74)</f>
        <v>9819</v>
      </c>
      <c r="D64" s="698">
        <f t="shared" ref="D64:F64" si="65">SUM(D66:D74)</f>
        <v>11187</v>
      </c>
      <c r="E64" s="698">
        <f t="shared" si="65"/>
        <v>1673</v>
      </c>
      <c r="F64" s="698">
        <f t="shared" si="65"/>
        <v>14</v>
      </c>
      <c r="G64" s="698">
        <f t="shared" si="5"/>
        <v>22693</v>
      </c>
      <c r="H64" s="719">
        <f t="shared" si="1"/>
        <v>0.43268849424932798</v>
      </c>
      <c r="J64" s="705"/>
      <c r="K64" s="863"/>
    </row>
    <row r="65" spans="1:11" s="703" customFormat="1" ht="12.75" customHeight="1" thickBot="1" x14ac:dyDescent="0.3">
      <c r="A65" s="709" t="s">
        <v>469</v>
      </c>
      <c r="B65" s="708" t="s">
        <v>360</v>
      </c>
      <c r="C65" s="698">
        <f>SUM(C66:C72)</f>
        <v>9303</v>
      </c>
      <c r="D65" s="698">
        <f t="shared" ref="D65:F65" si="66">SUM(D66:D72)</f>
        <v>10752</v>
      </c>
      <c r="E65" s="698">
        <f t="shared" si="66"/>
        <v>1592</v>
      </c>
      <c r="F65" s="698">
        <f t="shared" si="66"/>
        <v>13</v>
      </c>
      <c r="G65" s="698">
        <f>SUM(C65:F65)</f>
        <v>21660</v>
      </c>
      <c r="H65" s="719">
        <f t="shared" si="1"/>
        <v>0.42950138504155122</v>
      </c>
      <c r="J65" s="705"/>
      <c r="K65" s="863"/>
    </row>
    <row r="66" spans="1:11" s="703" customFormat="1" ht="12.75" customHeight="1" x14ac:dyDescent="0.25">
      <c r="A66" s="710">
        <v>84110</v>
      </c>
      <c r="B66" s="691" t="s">
        <v>361</v>
      </c>
      <c r="C66" s="692">
        <v>610</v>
      </c>
      <c r="D66" s="692">
        <v>842</v>
      </c>
      <c r="E66" s="692">
        <v>158</v>
      </c>
      <c r="F66" s="693"/>
      <c r="G66" s="692">
        <f t="shared" si="5"/>
        <v>1610</v>
      </c>
      <c r="H66" s="720">
        <f t="shared" si="1"/>
        <v>0.37888198757763975</v>
      </c>
      <c r="J66" s="705"/>
      <c r="K66" s="863"/>
    </row>
    <row r="67" spans="1:11" s="703" customFormat="1" ht="12.75" customHeight="1" x14ac:dyDescent="0.25">
      <c r="A67" s="695">
        <v>84111</v>
      </c>
      <c r="B67" s="691" t="s">
        <v>361</v>
      </c>
      <c r="C67" s="692">
        <v>492</v>
      </c>
      <c r="D67" s="692">
        <v>900</v>
      </c>
      <c r="E67" s="692">
        <v>21</v>
      </c>
      <c r="F67" s="693"/>
      <c r="G67" s="692">
        <f t="shared" si="5"/>
        <v>1413</v>
      </c>
      <c r="H67" s="720">
        <f t="shared" si="1"/>
        <v>0.34819532908704881</v>
      </c>
      <c r="J67" s="705"/>
      <c r="K67" s="863"/>
    </row>
    <row r="68" spans="1:11" s="703" customFormat="1" ht="12.75" customHeight="1" x14ac:dyDescent="0.25">
      <c r="A68" s="695">
        <v>84112</v>
      </c>
      <c r="B68" s="691" t="s">
        <v>362</v>
      </c>
      <c r="C68" s="692">
        <v>935</v>
      </c>
      <c r="D68" s="692">
        <v>1266</v>
      </c>
      <c r="E68" s="692">
        <v>112</v>
      </c>
      <c r="F68" s="693">
        <v>3</v>
      </c>
      <c r="G68" s="692">
        <f t="shared" si="5"/>
        <v>2316</v>
      </c>
      <c r="H68" s="720">
        <f t="shared" ref="H68:H131" si="67">C68/G68</f>
        <v>0.40371329879101897</v>
      </c>
      <c r="J68" s="705"/>
      <c r="K68" s="863"/>
    </row>
    <row r="69" spans="1:11" s="703" customFormat="1" ht="12.75" customHeight="1" x14ac:dyDescent="0.25">
      <c r="A69" s="695">
        <v>84113</v>
      </c>
      <c r="B69" s="691" t="s">
        <v>363</v>
      </c>
      <c r="C69" s="692">
        <v>426</v>
      </c>
      <c r="D69" s="692">
        <v>256</v>
      </c>
      <c r="E69" s="692">
        <v>56</v>
      </c>
      <c r="F69" s="693"/>
      <c r="G69" s="692">
        <f t="shared" si="5"/>
        <v>738</v>
      </c>
      <c r="H69" s="720">
        <f t="shared" si="67"/>
        <v>0.57723577235772361</v>
      </c>
      <c r="J69" s="705"/>
      <c r="K69" s="863"/>
    </row>
    <row r="70" spans="1:11" s="703" customFormat="1" ht="12.75" customHeight="1" x14ac:dyDescent="0.25">
      <c r="A70" s="695">
        <v>84114</v>
      </c>
      <c r="B70" s="691" t="s">
        <v>330</v>
      </c>
      <c r="C70" s="692">
        <v>4061</v>
      </c>
      <c r="D70" s="692">
        <v>4531</v>
      </c>
      <c r="E70" s="692">
        <v>778</v>
      </c>
      <c r="F70" s="693">
        <v>6</v>
      </c>
      <c r="G70" s="692">
        <f t="shared" si="5"/>
        <v>9376</v>
      </c>
      <c r="H70" s="720">
        <f t="shared" si="67"/>
        <v>0.43312713310580203</v>
      </c>
      <c r="J70" s="705"/>
      <c r="K70" s="863"/>
    </row>
    <row r="71" spans="1:11" s="703" customFormat="1" ht="12.75" customHeight="1" x14ac:dyDescent="0.25">
      <c r="A71" s="695">
        <v>84115</v>
      </c>
      <c r="B71" s="691" t="s">
        <v>331</v>
      </c>
      <c r="C71" s="692">
        <v>2707</v>
      </c>
      <c r="D71" s="692">
        <v>2889</v>
      </c>
      <c r="E71" s="692">
        <v>461</v>
      </c>
      <c r="F71" s="693">
        <v>3</v>
      </c>
      <c r="G71" s="692">
        <f t="shared" si="5"/>
        <v>6060</v>
      </c>
      <c r="H71" s="720">
        <f t="shared" si="67"/>
        <v>0.44669966996699673</v>
      </c>
      <c r="J71" s="705"/>
      <c r="K71" s="863"/>
    </row>
    <row r="72" spans="1:11" s="703" customFormat="1" ht="12.75" customHeight="1" x14ac:dyDescent="0.25">
      <c r="A72" s="695">
        <v>84119</v>
      </c>
      <c r="B72" s="691" t="s">
        <v>364</v>
      </c>
      <c r="C72" s="692">
        <v>72</v>
      </c>
      <c r="D72" s="692">
        <v>68</v>
      </c>
      <c r="E72" s="692">
        <v>6</v>
      </c>
      <c r="F72" s="693">
        <v>1</v>
      </c>
      <c r="G72" s="692">
        <f t="shared" si="5"/>
        <v>147</v>
      </c>
      <c r="H72" s="720">
        <f t="shared" si="67"/>
        <v>0.48979591836734693</v>
      </c>
      <c r="J72" s="705"/>
      <c r="K72" s="863"/>
    </row>
    <row r="73" spans="1:11" s="703" customFormat="1" ht="24.9" customHeight="1" x14ac:dyDescent="0.25">
      <c r="A73" s="695">
        <v>84120</v>
      </c>
      <c r="B73" s="691" t="s">
        <v>365</v>
      </c>
      <c r="C73" s="692">
        <v>482</v>
      </c>
      <c r="D73" s="692">
        <v>379</v>
      </c>
      <c r="E73" s="692">
        <v>73</v>
      </c>
      <c r="F73" s="693">
        <v>1</v>
      </c>
      <c r="G73" s="692">
        <f t="shared" si="5"/>
        <v>935</v>
      </c>
      <c r="H73" s="720">
        <f t="shared" si="67"/>
        <v>0.51550802139037433</v>
      </c>
      <c r="J73" s="705"/>
      <c r="K73" s="863"/>
    </row>
    <row r="74" spans="1:11" s="703" customFormat="1" ht="12.75" customHeight="1" thickBot="1" x14ac:dyDescent="0.3">
      <c r="A74" s="695">
        <v>84130</v>
      </c>
      <c r="B74" s="691" t="s">
        <v>366</v>
      </c>
      <c r="C74" s="692">
        <v>34</v>
      </c>
      <c r="D74" s="692">
        <v>56</v>
      </c>
      <c r="E74" s="692">
        <v>8</v>
      </c>
      <c r="F74" s="693"/>
      <c r="G74" s="692">
        <f t="shared" si="5"/>
        <v>98</v>
      </c>
      <c r="H74" s="720">
        <f t="shared" si="67"/>
        <v>0.34693877551020408</v>
      </c>
      <c r="J74" s="705"/>
      <c r="K74" s="863"/>
    </row>
    <row r="75" spans="1:11" s="703" customFormat="1" ht="12.75" customHeight="1" thickBot="1" x14ac:dyDescent="0.3">
      <c r="A75" s="709" t="s">
        <v>477</v>
      </c>
      <c r="B75" s="708" t="s">
        <v>367</v>
      </c>
      <c r="C75" s="698">
        <f>C76+C77+C81</f>
        <v>4239</v>
      </c>
      <c r="D75" s="698">
        <f t="shared" ref="D75:F75" si="68">D76+D77+D81</f>
        <v>2246</v>
      </c>
      <c r="E75" s="698">
        <f t="shared" si="68"/>
        <v>433</v>
      </c>
      <c r="F75" s="698">
        <f t="shared" si="68"/>
        <v>1</v>
      </c>
      <c r="G75" s="698">
        <f>SUM(C75:F75)</f>
        <v>6919</v>
      </c>
      <c r="H75" s="719">
        <f t="shared" si="67"/>
        <v>0.61266078913137734</v>
      </c>
      <c r="J75" s="705"/>
      <c r="K75" s="863"/>
    </row>
    <row r="76" spans="1:11" s="703" customFormat="1" ht="12.75" customHeight="1" thickBot="1" x14ac:dyDescent="0.3">
      <c r="A76" s="695">
        <v>84210</v>
      </c>
      <c r="B76" s="691" t="s">
        <v>368</v>
      </c>
      <c r="C76" s="692">
        <v>20</v>
      </c>
      <c r="D76" s="692">
        <v>41</v>
      </c>
      <c r="E76" s="692">
        <v>4</v>
      </c>
      <c r="F76" s="693"/>
      <c r="G76" s="692">
        <f t="shared" si="5"/>
        <v>65</v>
      </c>
      <c r="H76" s="720">
        <f t="shared" si="67"/>
        <v>0.30769230769230771</v>
      </c>
      <c r="J76" s="705"/>
      <c r="K76" s="863"/>
    </row>
    <row r="77" spans="1:11" s="703" customFormat="1" ht="12.75" customHeight="1" thickBot="1" x14ac:dyDescent="0.3">
      <c r="A77" s="709" t="s">
        <v>479</v>
      </c>
      <c r="B77" s="708" t="s">
        <v>369</v>
      </c>
      <c r="C77" s="698">
        <f>SUM(C78:C80)</f>
        <v>257</v>
      </c>
      <c r="D77" s="698">
        <f t="shared" ref="D77:F77" si="69">SUM(D78:D80)</f>
        <v>876</v>
      </c>
      <c r="E77" s="698">
        <f t="shared" si="69"/>
        <v>11</v>
      </c>
      <c r="F77" s="698">
        <f t="shared" si="69"/>
        <v>0</v>
      </c>
      <c r="G77" s="698">
        <f>SUM(C77:F77)</f>
        <v>1144</v>
      </c>
      <c r="H77" s="719">
        <f t="shared" si="67"/>
        <v>0.22465034965034966</v>
      </c>
      <c r="J77" s="705"/>
      <c r="K77" s="863"/>
    </row>
    <row r="78" spans="1:11" s="703" customFormat="1" ht="12.75" customHeight="1" x14ac:dyDescent="0.25">
      <c r="A78" s="695">
        <v>84231</v>
      </c>
      <c r="B78" s="691" t="s">
        <v>370</v>
      </c>
      <c r="C78" s="692">
        <v>94</v>
      </c>
      <c r="D78" s="692">
        <v>112</v>
      </c>
      <c r="E78" s="692"/>
      <c r="F78" s="693"/>
      <c r="G78" s="692">
        <f t="shared" si="5"/>
        <v>206</v>
      </c>
      <c r="H78" s="720">
        <f t="shared" si="67"/>
        <v>0.4563106796116505</v>
      </c>
      <c r="J78" s="705"/>
      <c r="K78" s="863"/>
    </row>
    <row r="79" spans="1:11" s="703" customFormat="1" ht="12.75" customHeight="1" x14ac:dyDescent="0.25">
      <c r="A79" s="695">
        <v>84232</v>
      </c>
      <c r="B79" s="691" t="s">
        <v>371</v>
      </c>
      <c r="C79" s="692">
        <v>161</v>
      </c>
      <c r="D79" s="692">
        <v>750</v>
      </c>
      <c r="E79" s="692">
        <v>10</v>
      </c>
      <c r="F79" s="693"/>
      <c r="G79" s="692">
        <f t="shared" si="5"/>
        <v>921</v>
      </c>
      <c r="H79" s="720">
        <f t="shared" si="67"/>
        <v>0.17480998914223669</v>
      </c>
      <c r="J79" s="705"/>
      <c r="K79" s="863"/>
    </row>
    <row r="80" spans="1:11" s="703" customFormat="1" ht="12.75" customHeight="1" thickBot="1" x14ac:dyDescent="0.3">
      <c r="A80" s="695">
        <v>84239</v>
      </c>
      <c r="B80" s="691" t="s">
        <v>838</v>
      </c>
      <c r="C80" s="692">
        <v>2</v>
      </c>
      <c r="D80" s="692">
        <v>14</v>
      </c>
      <c r="E80" s="692">
        <v>1</v>
      </c>
      <c r="F80" s="693"/>
      <c r="G80" s="692">
        <f t="shared" si="5"/>
        <v>17</v>
      </c>
      <c r="H80" s="720">
        <f t="shared" si="67"/>
        <v>0.11764705882352941</v>
      </c>
      <c r="J80" s="705"/>
      <c r="K80" s="863"/>
    </row>
    <row r="81" spans="1:11" s="703" customFormat="1" ht="12.75" customHeight="1" thickBot="1" x14ac:dyDescent="0.3">
      <c r="A81" s="709" t="s">
        <v>482</v>
      </c>
      <c r="B81" s="708" t="s">
        <v>372</v>
      </c>
      <c r="C81" s="698">
        <f>SUM(C82:C86)</f>
        <v>3962</v>
      </c>
      <c r="D81" s="698">
        <f t="shared" ref="D81:F81" si="70">SUM(D82:D86)</f>
        <v>1329</v>
      </c>
      <c r="E81" s="698">
        <f t="shared" si="70"/>
        <v>418</v>
      </c>
      <c r="F81" s="698">
        <f t="shared" si="70"/>
        <v>1</v>
      </c>
      <c r="G81" s="698">
        <f>SUM(C81:F81)</f>
        <v>5710</v>
      </c>
      <c r="H81" s="719">
        <f t="shared" si="67"/>
        <v>0.69387040280210155</v>
      </c>
      <c r="J81" s="705"/>
      <c r="K81" s="863"/>
    </row>
    <row r="82" spans="1:11" s="703" customFormat="1" ht="12.75" customHeight="1" x14ac:dyDescent="0.25">
      <c r="A82" s="710">
        <v>84240</v>
      </c>
      <c r="B82" s="691" t="s">
        <v>372</v>
      </c>
      <c r="C82" s="692">
        <v>171</v>
      </c>
      <c r="D82" s="692">
        <v>278</v>
      </c>
      <c r="E82" s="692">
        <v>60</v>
      </c>
      <c r="F82" s="693"/>
      <c r="G82" s="692">
        <f t="shared" si="5"/>
        <v>509</v>
      </c>
      <c r="H82" s="720">
        <f t="shared" si="67"/>
        <v>0.33595284872298625</v>
      </c>
      <c r="J82" s="705"/>
      <c r="K82" s="863"/>
    </row>
    <row r="83" spans="1:11" s="703" customFormat="1" ht="12.75" customHeight="1" x14ac:dyDescent="0.25">
      <c r="A83" s="695">
        <v>84241</v>
      </c>
      <c r="B83" s="691" t="s">
        <v>373</v>
      </c>
      <c r="C83" s="692">
        <v>344</v>
      </c>
      <c r="D83" s="692">
        <v>753</v>
      </c>
      <c r="E83" s="692"/>
      <c r="F83" s="693"/>
      <c r="G83" s="692">
        <f t="shared" si="5"/>
        <v>1097</v>
      </c>
      <c r="H83" s="720">
        <f t="shared" si="67"/>
        <v>0.31358249772105745</v>
      </c>
      <c r="J83" s="705"/>
      <c r="K83" s="863"/>
    </row>
    <row r="84" spans="1:11" s="703" customFormat="1" ht="12.75" customHeight="1" x14ac:dyDescent="0.25">
      <c r="A84" s="695">
        <v>84242</v>
      </c>
      <c r="B84" s="691" t="s">
        <v>374</v>
      </c>
      <c r="C84" s="692">
        <v>3349</v>
      </c>
      <c r="D84" s="692">
        <v>241</v>
      </c>
      <c r="E84" s="692">
        <v>332</v>
      </c>
      <c r="F84" s="693">
        <v>1</v>
      </c>
      <c r="G84" s="692">
        <f t="shared" si="5"/>
        <v>3923</v>
      </c>
      <c r="H84" s="720">
        <f t="shared" si="67"/>
        <v>0.85368340555697175</v>
      </c>
      <c r="J84" s="705"/>
      <c r="K84" s="863"/>
    </row>
    <row r="85" spans="1:11" s="703" customFormat="1" ht="12.75" customHeight="1" x14ac:dyDescent="0.25">
      <c r="A85" s="695">
        <v>84249</v>
      </c>
      <c r="B85" s="691" t="s">
        <v>375</v>
      </c>
      <c r="C85" s="692">
        <v>2</v>
      </c>
      <c r="D85" s="692">
        <v>1</v>
      </c>
      <c r="E85" s="692"/>
      <c r="F85" s="693"/>
      <c r="G85" s="692">
        <f t="shared" si="5"/>
        <v>3</v>
      </c>
      <c r="H85" s="720">
        <f t="shared" si="67"/>
        <v>0.66666666666666663</v>
      </c>
      <c r="J85" s="705"/>
      <c r="K85" s="863"/>
    </row>
    <row r="86" spans="1:11" s="703" customFormat="1" ht="12.75" customHeight="1" thickBot="1" x14ac:dyDescent="0.3">
      <c r="A86" s="695">
        <v>84250</v>
      </c>
      <c r="B86" s="691" t="s">
        <v>376</v>
      </c>
      <c r="C86" s="692">
        <v>96</v>
      </c>
      <c r="D86" s="692">
        <v>56</v>
      </c>
      <c r="E86" s="692">
        <v>26</v>
      </c>
      <c r="F86" s="693"/>
      <c r="G86" s="692">
        <f t="shared" si="5"/>
        <v>178</v>
      </c>
      <c r="H86" s="720">
        <f t="shared" si="67"/>
        <v>0.5393258426966292</v>
      </c>
      <c r="J86" s="705"/>
      <c r="K86" s="863"/>
    </row>
    <row r="87" spans="1:11" s="703" customFormat="1" ht="12.75" customHeight="1" thickBot="1" x14ac:dyDescent="0.3">
      <c r="A87" s="709" t="s">
        <v>890</v>
      </c>
      <c r="B87" s="708" t="s">
        <v>879</v>
      </c>
      <c r="C87" s="698">
        <f>SUM(C88:C89)</f>
        <v>119</v>
      </c>
      <c r="D87" s="698">
        <f t="shared" ref="D87:F87" si="71">SUM(D88:D89)</f>
        <v>254</v>
      </c>
      <c r="E87" s="698">
        <f t="shared" si="71"/>
        <v>40</v>
      </c>
      <c r="F87" s="698">
        <f t="shared" si="71"/>
        <v>0</v>
      </c>
      <c r="G87" s="698">
        <f>SUM(C87:F87)</f>
        <v>413</v>
      </c>
      <c r="H87" s="719">
        <f t="shared" si="67"/>
        <v>0.28813559322033899</v>
      </c>
      <c r="J87" s="705"/>
      <c r="K87" s="863"/>
    </row>
    <row r="88" spans="1:11" s="703" customFormat="1" ht="12.75" customHeight="1" x14ac:dyDescent="0.25">
      <c r="A88" s="695">
        <v>84301</v>
      </c>
      <c r="B88" s="691" t="s">
        <v>377</v>
      </c>
      <c r="C88" s="692">
        <v>117</v>
      </c>
      <c r="D88" s="692">
        <v>254</v>
      </c>
      <c r="E88" s="692">
        <v>40</v>
      </c>
      <c r="F88" s="693"/>
      <c r="G88" s="692">
        <f t="shared" si="5"/>
        <v>411</v>
      </c>
      <c r="H88" s="720">
        <f t="shared" si="67"/>
        <v>0.28467153284671531</v>
      </c>
      <c r="J88" s="705"/>
      <c r="K88" s="863"/>
    </row>
    <row r="89" spans="1:11" s="703" customFormat="1" ht="12.75" customHeight="1" thickBot="1" x14ac:dyDescent="0.3">
      <c r="A89" s="695">
        <v>84302</v>
      </c>
      <c r="B89" s="691" t="s">
        <v>839</v>
      </c>
      <c r="C89" s="692">
        <v>2</v>
      </c>
      <c r="D89" s="692"/>
      <c r="E89" s="692"/>
      <c r="F89" s="693"/>
      <c r="G89" s="692">
        <f t="shared" si="5"/>
        <v>2</v>
      </c>
      <c r="H89" s="720">
        <f t="shared" si="67"/>
        <v>1</v>
      </c>
      <c r="J89" s="705"/>
      <c r="K89" s="863"/>
    </row>
    <row r="90" spans="1:11" s="703" customFormat="1" ht="12.75" customHeight="1" thickBot="1" x14ac:dyDescent="0.3">
      <c r="A90" s="709">
        <v>85</v>
      </c>
      <c r="B90" s="708" t="s">
        <v>378</v>
      </c>
      <c r="C90" s="698">
        <f>C91+C99+C108+C123+C128+C134</f>
        <v>4349</v>
      </c>
      <c r="D90" s="698">
        <f t="shared" ref="D90:F90" si="72">D91+D99+D108+D123+D128+D134</f>
        <v>5766</v>
      </c>
      <c r="E90" s="698">
        <f t="shared" si="72"/>
        <v>131</v>
      </c>
      <c r="F90" s="698">
        <f t="shared" si="72"/>
        <v>2</v>
      </c>
      <c r="G90" s="698">
        <f>SUM(C90:F90)</f>
        <v>10248</v>
      </c>
      <c r="H90" s="719">
        <f t="shared" si="67"/>
        <v>0.42437548790007806</v>
      </c>
      <c r="J90" s="705"/>
      <c r="K90" s="863"/>
    </row>
    <row r="91" spans="1:11" s="703" customFormat="1" ht="12.75" customHeight="1" thickBot="1" x14ac:dyDescent="0.3">
      <c r="A91" s="709" t="s">
        <v>487</v>
      </c>
      <c r="B91" s="708" t="s">
        <v>379</v>
      </c>
      <c r="C91" s="698">
        <f>SUM(C92:C98)</f>
        <v>538</v>
      </c>
      <c r="D91" s="698">
        <f t="shared" ref="D91:F91" si="73">SUM(D92:D98)</f>
        <v>619</v>
      </c>
      <c r="E91" s="698">
        <f t="shared" si="73"/>
        <v>29</v>
      </c>
      <c r="F91" s="698">
        <f t="shared" si="73"/>
        <v>0</v>
      </c>
      <c r="G91" s="698">
        <f>SUM(C91:F91)</f>
        <v>1186</v>
      </c>
      <c r="H91" s="719">
        <f t="shared" si="67"/>
        <v>0.45362563237774028</v>
      </c>
      <c r="J91" s="705"/>
      <c r="K91" s="863"/>
    </row>
    <row r="92" spans="1:11" s="703" customFormat="1" ht="12.75" customHeight="1" x14ac:dyDescent="0.25">
      <c r="A92" s="695">
        <v>85101</v>
      </c>
      <c r="B92" s="691" t="s">
        <v>380</v>
      </c>
      <c r="C92" s="692">
        <v>269</v>
      </c>
      <c r="D92" s="692">
        <v>345</v>
      </c>
      <c r="E92" s="692">
        <v>17</v>
      </c>
      <c r="F92" s="693"/>
      <c r="G92" s="692">
        <f t="shared" si="5"/>
        <v>631</v>
      </c>
      <c r="H92" s="720">
        <f t="shared" si="67"/>
        <v>0.42630744849445323</v>
      </c>
      <c r="J92" s="705"/>
      <c r="K92" s="863"/>
    </row>
    <row r="93" spans="1:11" s="703" customFormat="1" ht="12.75" customHeight="1" x14ac:dyDescent="0.25">
      <c r="A93" s="695">
        <v>85102</v>
      </c>
      <c r="B93" s="691" t="s">
        <v>381</v>
      </c>
      <c r="C93" s="692">
        <v>1</v>
      </c>
      <c r="D93" s="692"/>
      <c r="E93" s="692"/>
      <c r="F93" s="693"/>
      <c r="G93" s="692">
        <f t="shared" si="5"/>
        <v>1</v>
      </c>
      <c r="H93" s="720">
        <f t="shared" si="67"/>
        <v>1</v>
      </c>
      <c r="J93" s="705"/>
      <c r="K93" s="863"/>
    </row>
    <row r="94" spans="1:11" s="703" customFormat="1" ht="12.75" customHeight="1" x14ac:dyDescent="0.25">
      <c r="A94" s="695">
        <v>85103</v>
      </c>
      <c r="B94" s="691" t="s">
        <v>382</v>
      </c>
      <c r="C94" s="692">
        <v>71</v>
      </c>
      <c r="D94" s="692">
        <v>72</v>
      </c>
      <c r="E94" s="692">
        <v>5</v>
      </c>
      <c r="F94" s="693"/>
      <c r="G94" s="692">
        <f t="shared" si="5"/>
        <v>148</v>
      </c>
      <c r="H94" s="720">
        <f t="shared" si="67"/>
        <v>0.47972972972972971</v>
      </c>
      <c r="J94" s="705"/>
      <c r="K94" s="863"/>
    </row>
    <row r="95" spans="1:11" s="703" customFormat="1" ht="12.75" customHeight="1" x14ac:dyDescent="0.25">
      <c r="A95" s="695">
        <v>85104</v>
      </c>
      <c r="B95" s="691" t="s">
        <v>383</v>
      </c>
      <c r="C95" s="692">
        <v>172</v>
      </c>
      <c r="D95" s="692">
        <v>171</v>
      </c>
      <c r="E95" s="692">
        <v>6</v>
      </c>
      <c r="F95" s="693"/>
      <c r="G95" s="692">
        <f t="shared" si="5"/>
        <v>349</v>
      </c>
      <c r="H95" s="720">
        <f t="shared" si="67"/>
        <v>0.49283667621776506</v>
      </c>
      <c r="J95" s="705"/>
      <c r="K95" s="863"/>
    </row>
    <row r="96" spans="1:11" s="703" customFormat="1" ht="12.75" customHeight="1" x14ac:dyDescent="0.25">
      <c r="A96" s="695">
        <v>85105</v>
      </c>
      <c r="B96" s="691" t="s">
        <v>384</v>
      </c>
      <c r="C96" s="692">
        <v>2</v>
      </c>
      <c r="D96" s="692">
        <v>2</v>
      </c>
      <c r="E96" s="692"/>
      <c r="F96" s="693"/>
      <c r="G96" s="692">
        <f t="shared" si="5"/>
        <v>4</v>
      </c>
      <c r="H96" s="720">
        <f t="shared" si="67"/>
        <v>0.5</v>
      </c>
      <c r="J96" s="705"/>
      <c r="K96" s="863"/>
    </row>
    <row r="97" spans="1:11" s="703" customFormat="1" ht="12.75" customHeight="1" x14ac:dyDescent="0.25">
      <c r="A97" s="695">
        <v>85106</v>
      </c>
      <c r="B97" s="691" t="s">
        <v>385</v>
      </c>
      <c r="C97" s="692">
        <v>18</v>
      </c>
      <c r="D97" s="692">
        <v>23</v>
      </c>
      <c r="E97" s="692">
        <v>1</v>
      </c>
      <c r="F97" s="693"/>
      <c r="G97" s="692">
        <f t="shared" si="5"/>
        <v>42</v>
      </c>
      <c r="H97" s="720">
        <f t="shared" si="67"/>
        <v>0.42857142857142855</v>
      </c>
      <c r="J97" s="705"/>
      <c r="K97" s="863"/>
    </row>
    <row r="98" spans="1:11" s="703" customFormat="1" ht="12.75" customHeight="1" thickBot="1" x14ac:dyDescent="0.3">
      <c r="A98" s="695">
        <v>85114</v>
      </c>
      <c r="B98" s="691" t="s">
        <v>386</v>
      </c>
      <c r="C98" s="692">
        <v>5</v>
      </c>
      <c r="D98" s="692">
        <v>6</v>
      </c>
      <c r="E98" s="692"/>
      <c r="F98" s="693"/>
      <c r="G98" s="692">
        <f t="shared" si="5"/>
        <v>11</v>
      </c>
      <c r="H98" s="720">
        <f t="shared" si="67"/>
        <v>0.45454545454545453</v>
      </c>
      <c r="J98" s="705"/>
      <c r="K98" s="863"/>
    </row>
    <row r="99" spans="1:11" s="703" customFormat="1" ht="12.75" customHeight="1" thickBot="1" x14ac:dyDescent="0.3">
      <c r="A99" s="709" t="s">
        <v>492</v>
      </c>
      <c r="B99" s="708" t="s">
        <v>387</v>
      </c>
      <c r="C99" s="698">
        <f>SUM(C100:C107)</f>
        <v>1246</v>
      </c>
      <c r="D99" s="698">
        <f t="shared" ref="D99:F99" si="74">SUM(D100:D107)</f>
        <v>1485</v>
      </c>
      <c r="E99" s="698">
        <f t="shared" si="74"/>
        <v>25</v>
      </c>
      <c r="F99" s="698">
        <f t="shared" si="74"/>
        <v>1</v>
      </c>
      <c r="G99" s="698">
        <f>SUM(C99:F99)</f>
        <v>2757</v>
      </c>
      <c r="H99" s="719">
        <f t="shared" si="67"/>
        <v>0.45194051505259342</v>
      </c>
      <c r="J99" s="705"/>
      <c r="K99" s="863"/>
    </row>
    <row r="100" spans="1:11" s="703" customFormat="1" ht="12.75" customHeight="1" x14ac:dyDescent="0.25">
      <c r="A100" s="695">
        <v>85201</v>
      </c>
      <c r="B100" s="691" t="s">
        <v>388</v>
      </c>
      <c r="C100" s="692">
        <v>141</v>
      </c>
      <c r="D100" s="692">
        <v>198</v>
      </c>
      <c r="E100" s="692">
        <v>4</v>
      </c>
      <c r="F100" s="693"/>
      <c r="G100" s="692">
        <f t="shared" si="5"/>
        <v>343</v>
      </c>
      <c r="H100" s="720">
        <f t="shared" si="67"/>
        <v>0.41107871720116618</v>
      </c>
      <c r="J100" s="705"/>
      <c r="K100" s="863"/>
    </row>
    <row r="101" spans="1:11" s="703" customFormat="1" ht="12.75" customHeight="1" x14ac:dyDescent="0.25">
      <c r="A101" s="695">
        <v>85202</v>
      </c>
      <c r="B101" s="691" t="s">
        <v>389</v>
      </c>
      <c r="C101" s="692">
        <v>6</v>
      </c>
      <c r="D101" s="692">
        <v>7</v>
      </c>
      <c r="E101" s="692"/>
      <c r="F101" s="693"/>
      <c r="G101" s="692">
        <f t="shared" si="5"/>
        <v>13</v>
      </c>
      <c r="H101" s="720">
        <f t="shared" si="67"/>
        <v>0.46153846153846156</v>
      </c>
      <c r="J101" s="705"/>
      <c r="K101" s="863"/>
    </row>
    <row r="102" spans="1:11" s="703" customFormat="1" ht="12.75" customHeight="1" x14ac:dyDescent="0.25">
      <c r="A102" s="695">
        <v>85203</v>
      </c>
      <c r="B102" s="691" t="s">
        <v>390</v>
      </c>
      <c r="C102" s="692">
        <v>348</v>
      </c>
      <c r="D102" s="692">
        <v>527</v>
      </c>
      <c r="E102" s="692">
        <v>8</v>
      </c>
      <c r="F102" s="693">
        <v>1</v>
      </c>
      <c r="G102" s="692">
        <f t="shared" ref="G102:G169" si="75">SUM(C102:F102)</f>
        <v>884</v>
      </c>
      <c r="H102" s="720">
        <f t="shared" si="67"/>
        <v>0.39366515837104071</v>
      </c>
      <c r="J102" s="705"/>
      <c r="K102" s="863"/>
    </row>
    <row r="103" spans="1:11" s="703" customFormat="1" ht="12.75" customHeight="1" x14ac:dyDescent="0.25">
      <c r="A103" s="695">
        <v>85204</v>
      </c>
      <c r="B103" s="691" t="s">
        <v>391</v>
      </c>
      <c r="C103" s="692">
        <v>580</v>
      </c>
      <c r="D103" s="692">
        <v>559</v>
      </c>
      <c r="E103" s="692">
        <v>11</v>
      </c>
      <c r="F103" s="693"/>
      <c r="G103" s="692">
        <f t="shared" si="75"/>
        <v>1150</v>
      </c>
      <c r="H103" s="720">
        <f t="shared" si="67"/>
        <v>0.5043478260869565</v>
      </c>
      <c r="J103" s="705"/>
      <c r="K103" s="863"/>
    </row>
    <row r="104" spans="1:11" s="703" customFormat="1" ht="12.75" customHeight="1" x14ac:dyDescent="0.25">
      <c r="A104" s="695">
        <v>85205</v>
      </c>
      <c r="B104" s="691" t="s">
        <v>392</v>
      </c>
      <c r="C104" s="692">
        <v>44</v>
      </c>
      <c r="D104" s="692">
        <v>72</v>
      </c>
      <c r="E104" s="692"/>
      <c r="F104" s="693"/>
      <c r="G104" s="692">
        <f t="shared" si="75"/>
        <v>116</v>
      </c>
      <c r="H104" s="720">
        <f t="shared" si="67"/>
        <v>0.37931034482758619</v>
      </c>
      <c r="J104" s="705"/>
      <c r="K104" s="863"/>
    </row>
    <row r="105" spans="1:11" s="703" customFormat="1" ht="12.75" customHeight="1" x14ac:dyDescent="0.25">
      <c r="A105" s="695">
        <v>85206</v>
      </c>
      <c r="B105" s="691" t="s">
        <v>393</v>
      </c>
      <c r="C105" s="692">
        <v>123</v>
      </c>
      <c r="D105" s="692">
        <v>117</v>
      </c>
      <c r="E105" s="692">
        <v>2</v>
      </c>
      <c r="F105" s="693"/>
      <c r="G105" s="692">
        <f t="shared" si="75"/>
        <v>242</v>
      </c>
      <c r="H105" s="720">
        <f t="shared" si="67"/>
        <v>0.50826446280991733</v>
      </c>
      <c r="J105" s="705"/>
      <c r="K105" s="863"/>
    </row>
    <row r="106" spans="1:11" s="703" customFormat="1" ht="12.75" customHeight="1" x14ac:dyDescent="0.25">
      <c r="A106" s="695">
        <v>85207</v>
      </c>
      <c r="B106" s="691" t="s">
        <v>394</v>
      </c>
      <c r="C106" s="692">
        <v>3</v>
      </c>
      <c r="D106" s="692">
        <v>5</v>
      </c>
      <c r="E106" s="692"/>
      <c r="F106" s="693"/>
      <c r="G106" s="692">
        <f t="shared" si="75"/>
        <v>8</v>
      </c>
      <c r="H106" s="720">
        <f t="shared" si="67"/>
        <v>0.375</v>
      </c>
      <c r="J106" s="705"/>
      <c r="K106" s="863"/>
    </row>
    <row r="107" spans="1:11" s="703" customFormat="1" ht="12.75" customHeight="1" thickBot="1" x14ac:dyDescent="0.3">
      <c r="A107" s="695">
        <v>85209</v>
      </c>
      <c r="B107" s="691" t="s">
        <v>395</v>
      </c>
      <c r="C107" s="692">
        <v>1</v>
      </c>
      <c r="D107" s="692"/>
      <c r="E107" s="692"/>
      <c r="F107" s="693"/>
      <c r="G107" s="692">
        <f t="shared" si="75"/>
        <v>1</v>
      </c>
      <c r="H107" s="720">
        <f t="shared" si="67"/>
        <v>1</v>
      </c>
      <c r="J107" s="705"/>
      <c r="K107" s="863"/>
    </row>
    <row r="108" spans="1:11" s="703" customFormat="1" ht="12.75" customHeight="1" thickBot="1" x14ac:dyDescent="0.3">
      <c r="A108" s="709" t="s">
        <v>500</v>
      </c>
      <c r="B108" s="708" t="s">
        <v>396</v>
      </c>
      <c r="C108" s="698">
        <f>SUM(C109:C122)</f>
        <v>2090</v>
      </c>
      <c r="D108" s="698">
        <f t="shared" ref="D108:F108" si="76">SUM(D109:D122)</f>
        <v>3083</v>
      </c>
      <c r="E108" s="698">
        <f t="shared" si="76"/>
        <v>63</v>
      </c>
      <c r="F108" s="698">
        <f t="shared" si="76"/>
        <v>1</v>
      </c>
      <c r="G108" s="698">
        <f>SUM(C108:F108)</f>
        <v>5237</v>
      </c>
      <c r="H108" s="719">
        <f t="shared" si="67"/>
        <v>0.39908344472025969</v>
      </c>
      <c r="J108" s="705"/>
      <c r="K108" s="863"/>
    </row>
    <row r="109" spans="1:11" s="703" customFormat="1" ht="12.75" customHeight="1" x14ac:dyDescent="0.25">
      <c r="A109" s="710">
        <v>85310</v>
      </c>
      <c r="B109" s="691" t="s">
        <v>905</v>
      </c>
      <c r="C109" s="692">
        <v>2</v>
      </c>
      <c r="D109" s="692">
        <v>8</v>
      </c>
      <c r="E109" s="692">
        <v>1</v>
      </c>
      <c r="F109" s="693"/>
      <c r="G109" s="692">
        <f t="shared" si="75"/>
        <v>11</v>
      </c>
      <c r="H109" s="720">
        <f t="shared" si="67"/>
        <v>0.18181818181818182</v>
      </c>
      <c r="J109" s="705"/>
      <c r="K109" s="863"/>
    </row>
    <row r="110" spans="1:11" s="703" customFormat="1" ht="12.75" customHeight="1" x14ac:dyDescent="0.25">
      <c r="A110" s="695">
        <v>85311</v>
      </c>
      <c r="B110" s="691" t="s">
        <v>397</v>
      </c>
      <c r="C110" s="692">
        <v>449</v>
      </c>
      <c r="D110" s="692">
        <v>802</v>
      </c>
      <c r="E110" s="692">
        <v>17</v>
      </c>
      <c r="F110" s="693"/>
      <c r="G110" s="692">
        <f t="shared" si="75"/>
        <v>1268</v>
      </c>
      <c r="H110" s="720">
        <f t="shared" si="67"/>
        <v>0.35410094637223977</v>
      </c>
      <c r="J110" s="705"/>
      <c r="K110" s="863"/>
    </row>
    <row r="111" spans="1:11" s="703" customFormat="1" ht="12.75" customHeight="1" x14ac:dyDescent="0.25">
      <c r="A111" s="695">
        <v>85312</v>
      </c>
      <c r="B111" s="691" t="s">
        <v>398</v>
      </c>
      <c r="C111" s="692">
        <v>43</v>
      </c>
      <c r="D111" s="692">
        <v>51</v>
      </c>
      <c r="E111" s="692">
        <v>3</v>
      </c>
      <c r="F111" s="693"/>
      <c r="G111" s="692">
        <f t="shared" si="75"/>
        <v>97</v>
      </c>
      <c r="H111" s="720">
        <f t="shared" si="67"/>
        <v>0.44329896907216493</v>
      </c>
      <c r="J111" s="705"/>
      <c r="K111" s="863"/>
    </row>
    <row r="112" spans="1:11" s="703" customFormat="1" ht="12.75" customHeight="1" x14ac:dyDescent="0.25">
      <c r="A112" s="695">
        <v>85313</v>
      </c>
      <c r="B112" s="691" t="s">
        <v>399</v>
      </c>
      <c r="C112" s="692">
        <v>25</v>
      </c>
      <c r="D112" s="692">
        <v>34</v>
      </c>
      <c r="E112" s="692">
        <v>2</v>
      </c>
      <c r="F112" s="693"/>
      <c r="G112" s="692">
        <f t="shared" si="75"/>
        <v>61</v>
      </c>
      <c r="H112" s="720">
        <f t="shared" si="67"/>
        <v>0.4098360655737705</v>
      </c>
      <c r="J112" s="705"/>
      <c r="K112" s="863"/>
    </row>
    <row r="113" spans="1:11" s="703" customFormat="1" ht="12.75" customHeight="1" x14ac:dyDescent="0.25">
      <c r="A113" s="695">
        <v>85314</v>
      </c>
      <c r="B113" s="691" t="s">
        <v>400</v>
      </c>
      <c r="C113" s="692">
        <v>516</v>
      </c>
      <c r="D113" s="692">
        <v>606</v>
      </c>
      <c r="E113" s="692">
        <v>9</v>
      </c>
      <c r="F113" s="693">
        <v>1</v>
      </c>
      <c r="G113" s="692">
        <f t="shared" si="75"/>
        <v>1132</v>
      </c>
      <c r="H113" s="720">
        <f t="shared" si="67"/>
        <v>0.45583038869257952</v>
      </c>
      <c r="J113" s="705"/>
      <c r="K113" s="863"/>
    </row>
    <row r="114" spans="1:11" s="703" customFormat="1" ht="12.75" customHeight="1" x14ac:dyDescent="0.25">
      <c r="A114" s="695">
        <v>85319</v>
      </c>
      <c r="B114" s="691" t="s">
        <v>401</v>
      </c>
      <c r="C114" s="692">
        <v>2</v>
      </c>
      <c r="D114" s="692">
        <v>1</v>
      </c>
      <c r="E114" s="692"/>
      <c r="F114" s="693"/>
      <c r="G114" s="692">
        <f t="shared" si="75"/>
        <v>3</v>
      </c>
      <c r="H114" s="720">
        <f t="shared" si="67"/>
        <v>0.66666666666666663</v>
      </c>
      <c r="J114" s="705"/>
      <c r="K114" s="863"/>
    </row>
    <row r="115" spans="1:11" s="703" customFormat="1" ht="12.75" customHeight="1" x14ac:dyDescent="0.25">
      <c r="A115" s="710">
        <v>85320</v>
      </c>
      <c r="B115" s="691" t="s">
        <v>906</v>
      </c>
      <c r="C115" s="692">
        <v>8</v>
      </c>
      <c r="D115" s="692">
        <v>22</v>
      </c>
      <c r="E115" s="692">
        <v>4</v>
      </c>
      <c r="F115" s="693"/>
      <c r="G115" s="692">
        <f t="shared" si="75"/>
        <v>34</v>
      </c>
      <c r="H115" s="720">
        <f t="shared" si="67"/>
        <v>0.23529411764705882</v>
      </c>
      <c r="J115" s="705"/>
      <c r="K115" s="863"/>
    </row>
    <row r="116" spans="1:11" s="703" customFormat="1" ht="12.75" customHeight="1" x14ac:dyDescent="0.25">
      <c r="A116" s="695">
        <v>85321</v>
      </c>
      <c r="B116" s="691" t="s">
        <v>402</v>
      </c>
      <c r="C116" s="692">
        <v>120</v>
      </c>
      <c r="D116" s="692">
        <v>210</v>
      </c>
      <c r="E116" s="692">
        <v>7</v>
      </c>
      <c r="F116" s="693"/>
      <c r="G116" s="692">
        <f t="shared" si="75"/>
        <v>337</v>
      </c>
      <c r="H116" s="720">
        <f t="shared" si="67"/>
        <v>0.35608308605341249</v>
      </c>
      <c r="J116" s="705"/>
      <c r="K116" s="863"/>
    </row>
    <row r="117" spans="1:11" s="703" customFormat="1" ht="12.75" customHeight="1" x14ac:dyDescent="0.25">
      <c r="A117" s="695">
        <v>85322</v>
      </c>
      <c r="B117" s="691" t="s">
        <v>403</v>
      </c>
      <c r="C117" s="692">
        <v>63</v>
      </c>
      <c r="D117" s="692">
        <v>106</v>
      </c>
      <c r="E117" s="692"/>
      <c r="F117" s="693"/>
      <c r="G117" s="692">
        <f t="shared" si="75"/>
        <v>169</v>
      </c>
      <c r="H117" s="720">
        <f t="shared" si="67"/>
        <v>0.37278106508875741</v>
      </c>
      <c r="J117" s="705"/>
      <c r="K117" s="863"/>
    </row>
    <row r="118" spans="1:11" s="703" customFormat="1" ht="12.75" customHeight="1" x14ac:dyDescent="0.25">
      <c r="A118" s="695">
        <v>85323</v>
      </c>
      <c r="B118" s="691" t="s">
        <v>404</v>
      </c>
      <c r="C118" s="692">
        <v>58</v>
      </c>
      <c r="D118" s="692">
        <v>108</v>
      </c>
      <c r="E118" s="692"/>
      <c r="F118" s="693"/>
      <c r="G118" s="692">
        <f t="shared" si="75"/>
        <v>166</v>
      </c>
      <c r="H118" s="720">
        <f t="shared" si="67"/>
        <v>0.3493975903614458</v>
      </c>
      <c r="J118" s="705"/>
      <c r="K118" s="863"/>
    </row>
    <row r="119" spans="1:11" s="703" customFormat="1" ht="12.75" customHeight="1" x14ac:dyDescent="0.25">
      <c r="A119" s="695">
        <v>85324</v>
      </c>
      <c r="B119" s="691" t="s">
        <v>405</v>
      </c>
      <c r="C119" s="692">
        <v>511</v>
      </c>
      <c r="D119" s="692">
        <v>748</v>
      </c>
      <c r="E119" s="692">
        <v>15</v>
      </c>
      <c r="F119" s="693"/>
      <c r="G119" s="692">
        <f t="shared" si="75"/>
        <v>1274</v>
      </c>
      <c r="H119" s="720">
        <f t="shared" si="67"/>
        <v>0.40109890109890112</v>
      </c>
      <c r="J119" s="705"/>
      <c r="K119" s="863"/>
    </row>
    <row r="120" spans="1:11" s="703" customFormat="1" ht="12.75" customHeight="1" x14ac:dyDescent="0.25">
      <c r="A120" s="695">
        <v>85325</v>
      </c>
      <c r="B120" s="691" t="s">
        <v>406</v>
      </c>
      <c r="C120" s="692">
        <v>105</v>
      </c>
      <c r="D120" s="692">
        <v>154</v>
      </c>
      <c r="E120" s="692">
        <v>2</v>
      </c>
      <c r="F120" s="693"/>
      <c r="G120" s="692">
        <f t="shared" si="75"/>
        <v>261</v>
      </c>
      <c r="H120" s="720">
        <f t="shared" si="67"/>
        <v>0.40229885057471265</v>
      </c>
      <c r="J120" s="705"/>
      <c r="K120" s="863"/>
    </row>
    <row r="121" spans="1:11" s="703" customFormat="1" ht="12.75" customHeight="1" x14ac:dyDescent="0.25">
      <c r="A121" s="695">
        <v>85326</v>
      </c>
      <c r="B121" s="691" t="s">
        <v>407</v>
      </c>
      <c r="C121" s="692">
        <v>180</v>
      </c>
      <c r="D121" s="692">
        <v>219</v>
      </c>
      <c r="E121" s="692">
        <v>3</v>
      </c>
      <c r="F121" s="693"/>
      <c r="G121" s="692">
        <f t="shared" si="75"/>
        <v>402</v>
      </c>
      <c r="H121" s="720">
        <f t="shared" si="67"/>
        <v>0.44776119402985076</v>
      </c>
      <c r="J121" s="705"/>
      <c r="K121" s="863"/>
    </row>
    <row r="122" spans="1:11" s="703" customFormat="1" ht="12.75" customHeight="1" thickBot="1" x14ac:dyDescent="0.3">
      <c r="A122" s="695">
        <v>85329</v>
      </c>
      <c r="B122" s="691" t="s">
        <v>408</v>
      </c>
      <c r="C122" s="692">
        <v>8</v>
      </c>
      <c r="D122" s="692">
        <v>14</v>
      </c>
      <c r="E122" s="692"/>
      <c r="F122" s="693"/>
      <c r="G122" s="692">
        <f t="shared" si="75"/>
        <v>22</v>
      </c>
      <c r="H122" s="720">
        <f t="shared" si="67"/>
        <v>0.36363636363636365</v>
      </c>
      <c r="J122" s="705"/>
      <c r="K122" s="863"/>
    </row>
    <row r="123" spans="1:11" s="703" customFormat="1" ht="12.75" customHeight="1" thickBot="1" x14ac:dyDescent="0.3">
      <c r="A123" s="709" t="s">
        <v>512</v>
      </c>
      <c r="B123" s="708" t="s">
        <v>409</v>
      </c>
      <c r="C123" s="698">
        <f>SUM(C124:C127)</f>
        <v>249</v>
      </c>
      <c r="D123" s="698">
        <f t="shared" ref="D123:F123" si="77">SUM(D124:D127)</f>
        <v>272</v>
      </c>
      <c r="E123" s="698">
        <f t="shared" si="77"/>
        <v>3</v>
      </c>
      <c r="F123" s="698">
        <f t="shared" si="77"/>
        <v>0</v>
      </c>
      <c r="G123" s="698">
        <f>SUM(C123:F123)</f>
        <v>524</v>
      </c>
      <c r="H123" s="719">
        <f t="shared" si="67"/>
        <v>0.47519083969465647</v>
      </c>
      <c r="J123" s="705"/>
      <c r="K123" s="863"/>
    </row>
    <row r="124" spans="1:11" s="703" customFormat="1" ht="12.75" customHeight="1" x14ac:dyDescent="0.25">
      <c r="A124" s="695">
        <v>85410</v>
      </c>
      <c r="B124" s="691" t="s">
        <v>410</v>
      </c>
      <c r="C124" s="692">
        <v>1</v>
      </c>
      <c r="D124" s="692">
        <v>3</v>
      </c>
      <c r="E124" s="692"/>
      <c r="F124" s="693"/>
      <c r="G124" s="692">
        <f t="shared" si="75"/>
        <v>4</v>
      </c>
      <c r="H124" s="720">
        <f t="shared" si="67"/>
        <v>0.25</v>
      </c>
      <c r="J124" s="705"/>
      <c r="K124" s="863"/>
    </row>
    <row r="125" spans="1:11" s="703" customFormat="1" ht="12.75" customHeight="1" x14ac:dyDescent="0.25">
      <c r="A125" s="695">
        <v>85421</v>
      </c>
      <c r="B125" s="691" t="s">
        <v>411</v>
      </c>
      <c r="C125" s="692">
        <v>64</v>
      </c>
      <c r="D125" s="692">
        <v>103</v>
      </c>
      <c r="E125" s="692">
        <v>1</v>
      </c>
      <c r="F125" s="693"/>
      <c r="G125" s="692">
        <f t="shared" si="75"/>
        <v>168</v>
      </c>
      <c r="H125" s="720">
        <f t="shared" si="67"/>
        <v>0.38095238095238093</v>
      </c>
      <c r="J125" s="705"/>
      <c r="K125" s="863"/>
    </row>
    <row r="126" spans="1:11" s="703" customFormat="1" ht="12.75" customHeight="1" x14ac:dyDescent="0.25">
      <c r="A126" s="695">
        <v>85422</v>
      </c>
      <c r="B126" s="691" t="s">
        <v>412</v>
      </c>
      <c r="C126" s="692">
        <v>145</v>
      </c>
      <c r="D126" s="692">
        <v>116</v>
      </c>
      <c r="E126" s="692">
        <v>1</v>
      </c>
      <c r="F126" s="693"/>
      <c r="G126" s="692">
        <f t="shared" si="75"/>
        <v>262</v>
      </c>
      <c r="H126" s="720">
        <f t="shared" si="67"/>
        <v>0.55343511450381677</v>
      </c>
      <c r="J126" s="705"/>
      <c r="K126" s="863"/>
    </row>
    <row r="127" spans="1:11" s="703" customFormat="1" ht="12.75" customHeight="1" thickBot="1" x14ac:dyDescent="0.3">
      <c r="A127" s="695">
        <v>85429</v>
      </c>
      <c r="B127" s="691" t="s">
        <v>413</v>
      </c>
      <c r="C127" s="692">
        <v>39</v>
      </c>
      <c r="D127" s="692">
        <v>50</v>
      </c>
      <c r="E127" s="692">
        <v>1</v>
      </c>
      <c r="F127" s="693"/>
      <c r="G127" s="692">
        <f t="shared" si="75"/>
        <v>90</v>
      </c>
      <c r="H127" s="720">
        <f t="shared" si="67"/>
        <v>0.43333333333333335</v>
      </c>
      <c r="K127" s="863"/>
    </row>
    <row r="128" spans="1:11" s="703" customFormat="1" ht="12.75" customHeight="1" thickBot="1" x14ac:dyDescent="0.3">
      <c r="A128" s="709" t="s">
        <v>517</v>
      </c>
      <c r="B128" s="708" t="s">
        <v>414</v>
      </c>
      <c r="C128" s="698">
        <f>SUM(C129:C133)</f>
        <v>151</v>
      </c>
      <c r="D128" s="698">
        <f t="shared" ref="D128:F128" si="78">SUM(D129:D133)</f>
        <v>216</v>
      </c>
      <c r="E128" s="698">
        <f t="shared" si="78"/>
        <v>10</v>
      </c>
      <c r="F128" s="698">
        <f t="shared" si="78"/>
        <v>0</v>
      </c>
      <c r="G128" s="698">
        <f>SUM(C128:F128)</f>
        <v>377</v>
      </c>
      <c r="H128" s="719">
        <f t="shared" si="67"/>
        <v>0.40053050397877982</v>
      </c>
      <c r="K128" s="863"/>
    </row>
    <row r="129" spans="1:11" s="703" customFormat="1" ht="12.75" customHeight="1" x14ac:dyDescent="0.25">
      <c r="A129" s="695">
        <v>85510</v>
      </c>
      <c r="B129" s="691" t="s">
        <v>907</v>
      </c>
      <c r="C129" s="692">
        <v>1</v>
      </c>
      <c r="D129" s="692">
        <v>1</v>
      </c>
      <c r="E129" s="692"/>
      <c r="F129" s="693"/>
      <c r="G129" s="692">
        <f t="shared" si="75"/>
        <v>2</v>
      </c>
      <c r="H129" s="720">
        <f t="shared" si="67"/>
        <v>0.5</v>
      </c>
      <c r="K129" s="863"/>
    </row>
    <row r="130" spans="1:11" s="703" customFormat="1" ht="12.75" customHeight="1" x14ac:dyDescent="0.25">
      <c r="A130" s="695">
        <v>85520</v>
      </c>
      <c r="B130" s="691" t="s">
        <v>415</v>
      </c>
      <c r="C130" s="692">
        <v>63</v>
      </c>
      <c r="D130" s="692">
        <v>66</v>
      </c>
      <c r="E130" s="692">
        <v>3</v>
      </c>
      <c r="F130" s="693"/>
      <c r="G130" s="692">
        <f t="shared" si="75"/>
        <v>132</v>
      </c>
      <c r="H130" s="720">
        <f t="shared" si="67"/>
        <v>0.47727272727272729</v>
      </c>
      <c r="K130" s="863"/>
    </row>
    <row r="131" spans="1:11" s="703" customFormat="1" ht="12.75" customHeight="1" x14ac:dyDescent="0.25">
      <c r="A131" s="695">
        <v>85591</v>
      </c>
      <c r="B131" s="691" t="s">
        <v>416</v>
      </c>
      <c r="C131" s="692">
        <v>30</v>
      </c>
      <c r="D131" s="692">
        <v>79</v>
      </c>
      <c r="E131" s="692">
        <v>2</v>
      </c>
      <c r="F131" s="693"/>
      <c r="G131" s="692">
        <f t="shared" si="75"/>
        <v>111</v>
      </c>
      <c r="H131" s="720">
        <f t="shared" si="67"/>
        <v>0.27027027027027029</v>
      </c>
      <c r="K131" s="863"/>
    </row>
    <row r="132" spans="1:11" s="703" customFormat="1" ht="12.75" customHeight="1" x14ac:dyDescent="0.25">
      <c r="A132" s="695">
        <v>85592</v>
      </c>
      <c r="B132" s="691" t="s">
        <v>417</v>
      </c>
      <c r="C132" s="692">
        <v>15</v>
      </c>
      <c r="D132" s="692">
        <v>11</v>
      </c>
      <c r="E132" s="692">
        <v>2</v>
      </c>
      <c r="F132" s="693"/>
      <c r="G132" s="692">
        <f t="shared" si="75"/>
        <v>28</v>
      </c>
      <c r="H132" s="720">
        <f t="shared" ref="H132:H169" si="79">C132/G132</f>
        <v>0.5357142857142857</v>
      </c>
      <c r="K132" s="863"/>
    </row>
    <row r="133" spans="1:11" s="703" customFormat="1" ht="12.75" customHeight="1" thickBot="1" x14ac:dyDescent="0.3">
      <c r="A133" s="695">
        <v>85599</v>
      </c>
      <c r="B133" s="691" t="s">
        <v>418</v>
      </c>
      <c r="C133" s="692">
        <v>42</v>
      </c>
      <c r="D133" s="692">
        <v>59</v>
      </c>
      <c r="E133" s="692">
        <v>3</v>
      </c>
      <c r="F133" s="693"/>
      <c r="G133" s="692">
        <f t="shared" si="75"/>
        <v>104</v>
      </c>
      <c r="H133" s="720">
        <f t="shared" si="79"/>
        <v>0.40384615384615385</v>
      </c>
      <c r="K133" s="863"/>
    </row>
    <row r="134" spans="1:11" s="703" customFormat="1" ht="12.75" customHeight="1" thickBot="1" x14ac:dyDescent="0.3">
      <c r="A134" s="709" t="s">
        <v>522</v>
      </c>
      <c r="B134" s="708" t="s">
        <v>419</v>
      </c>
      <c r="C134" s="698">
        <f>SUM(C135:C136)</f>
        <v>75</v>
      </c>
      <c r="D134" s="698">
        <f t="shared" ref="D134:F134" si="80">SUM(D135:D136)</f>
        <v>91</v>
      </c>
      <c r="E134" s="698">
        <f t="shared" si="80"/>
        <v>1</v>
      </c>
      <c r="F134" s="698">
        <f t="shared" si="80"/>
        <v>0</v>
      </c>
      <c r="G134" s="698">
        <f>SUM(C134:F134)</f>
        <v>167</v>
      </c>
      <c r="H134" s="719">
        <f t="shared" si="79"/>
        <v>0.44910179640718562</v>
      </c>
      <c r="K134" s="863"/>
    </row>
    <row r="135" spans="1:11" s="703" customFormat="1" ht="12.75" customHeight="1" x14ac:dyDescent="0.25">
      <c r="A135" s="695">
        <v>85601</v>
      </c>
      <c r="B135" s="691" t="s">
        <v>420</v>
      </c>
      <c r="C135" s="692">
        <v>10</v>
      </c>
      <c r="D135" s="692">
        <v>19</v>
      </c>
      <c r="E135" s="692"/>
      <c r="F135" s="693"/>
      <c r="G135" s="692">
        <f t="shared" si="75"/>
        <v>29</v>
      </c>
      <c r="H135" s="720">
        <f t="shared" si="79"/>
        <v>0.34482758620689657</v>
      </c>
      <c r="K135" s="863"/>
    </row>
    <row r="136" spans="1:11" s="703" customFormat="1" ht="12.75" customHeight="1" thickBot="1" x14ac:dyDescent="0.3">
      <c r="A136" s="695">
        <v>85609</v>
      </c>
      <c r="B136" s="691" t="s">
        <v>840</v>
      </c>
      <c r="C136" s="692">
        <v>65</v>
      </c>
      <c r="D136" s="692">
        <v>72</v>
      </c>
      <c r="E136" s="692">
        <v>1</v>
      </c>
      <c r="F136" s="693"/>
      <c r="G136" s="692">
        <f t="shared" si="75"/>
        <v>138</v>
      </c>
      <c r="H136" s="720">
        <f t="shared" si="79"/>
        <v>0.47101449275362317</v>
      </c>
      <c r="K136" s="863"/>
    </row>
    <row r="137" spans="1:11" s="703" customFormat="1" ht="12.75" customHeight="1" thickBot="1" x14ac:dyDescent="0.3">
      <c r="A137" s="709">
        <v>86</v>
      </c>
      <c r="B137" s="708" t="s">
        <v>421</v>
      </c>
      <c r="C137" s="698">
        <f>SUM(C138:C142)</f>
        <v>2725</v>
      </c>
      <c r="D137" s="698">
        <f t="shared" ref="D137:F137" si="81">SUM(D138:D142)</f>
        <v>824</v>
      </c>
      <c r="E137" s="698">
        <f t="shared" si="81"/>
        <v>181</v>
      </c>
      <c r="F137" s="698">
        <f t="shared" si="81"/>
        <v>0</v>
      </c>
      <c r="G137" s="698">
        <f>SUM(C137:F137)</f>
        <v>3730</v>
      </c>
      <c r="H137" s="719">
        <f t="shared" si="79"/>
        <v>0.73056300268096519</v>
      </c>
      <c r="K137" s="863"/>
    </row>
    <row r="138" spans="1:11" s="703" customFormat="1" ht="12.75" customHeight="1" x14ac:dyDescent="0.25">
      <c r="A138" s="695">
        <v>86101</v>
      </c>
      <c r="B138" s="691" t="s">
        <v>422</v>
      </c>
      <c r="C138" s="692">
        <v>2600</v>
      </c>
      <c r="D138" s="692">
        <v>713</v>
      </c>
      <c r="E138" s="692">
        <v>169</v>
      </c>
      <c r="F138" s="693"/>
      <c r="G138" s="692">
        <f t="shared" si="75"/>
        <v>3482</v>
      </c>
      <c r="H138" s="720">
        <f t="shared" si="79"/>
        <v>0.74669730040206783</v>
      </c>
      <c r="K138" s="863"/>
    </row>
    <row r="139" spans="1:11" s="703" customFormat="1" ht="12.75" customHeight="1" x14ac:dyDescent="0.25">
      <c r="A139" s="695">
        <v>86104</v>
      </c>
      <c r="B139" s="691" t="s">
        <v>841</v>
      </c>
      <c r="C139" s="692">
        <v>63</v>
      </c>
      <c r="D139" s="692">
        <v>86</v>
      </c>
      <c r="E139" s="692">
        <v>9</v>
      </c>
      <c r="F139" s="693"/>
      <c r="G139" s="692">
        <f t="shared" si="75"/>
        <v>158</v>
      </c>
      <c r="H139" s="720">
        <f t="shared" si="79"/>
        <v>0.39873417721518989</v>
      </c>
      <c r="K139" s="863"/>
    </row>
    <row r="140" spans="1:11" s="703" customFormat="1" ht="12.75" customHeight="1" x14ac:dyDescent="0.25">
      <c r="A140" s="695">
        <v>86109</v>
      </c>
      <c r="B140" s="691" t="s">
        <v>908</v>
      </c>
      <c r="C140" s="692">
        <v>1</v>
      </c>
      <c r="D140" s="692"/>
      <c r="E140" s="692"/>
      <c r="F140" s="693"/>
      <c r="G140" s="692">
        <f t="shared" si="75"/>
        <v>1</v>
      </c>
      <c r="H140" s="720">
        <f t="shared" si="79"/>
        <v>1</v>
      </c>
      <c r="K140" s="863"/>
    </row>
    <row r="141" spans="1:11" s="703" customFormat="1" ht="12.75" customHeight="1" x14ac:dyDescent="0.25">
      <c r="A141" s="695">
        <v>86220</v>
      </c>
      <c r="B141" s="691" t="s">
        <v>423</v>
      </c>
      <c r="C141" s="692">
        <v>59</v>
      </c>
      <c r="D141" s="692">
        <v>22</v>
      </c>
      <c r="E141" s="692">
        <v>3</v>
      </c>
      <c r="F141" s="693"/>
      <c r="G141" s="692">
        <f t="shared" si="75"/>
        <v>84</v>
      </c>
      <c r="H141" s="720">
        <f t="shared" si="79"/>
        <v>0.70238095238095233</v>
      </c>
      <c r="K141" s="863"/>
    </row>
    <row r="142" spans="1:11" s="703" customFormat="1" ht="12.75" customHeight="1" thickBot="1" x14ac:dyDescent="0.3">
      <c r="A142" s="695">
        <v>86906</v>
      </c>
      <c r="B142" s="691" t="s">
        <v>842</v>
      </c>
      <c r="C142" s="692">
        <v>2</v>
      </c>
      <c r="D142" s="692">
        <v>3</v>
      </c>
      <c r="E142" s="692"/>
      <c r="F142" s="693"/>
      <c r="G142" s="692">
        <f t="shared" si="75"/>
        <v>5</v>
      </c>
      <c r="H142" s="720">
        <f t="shared" si="79"/>
        <v>0.4</v>
      </c>
      <c r="K142" s="863"/>
    </row>
    <row r="143" spans="1:11" s="703" customFormat="1" ht="12.75" customHeight="1" thickBot="1" x14ac:dyDescent="0.3">
      <c r="A143" s="709">
        <v>87</v>
      </c>
      <c r="B143" s="708" t="s">
        <v>880</v>
      </c>
      <c r="C143" s="698">
        <f>SUM(C144:C148)</f>
        <v>59</v>
      </c>
      <c r="D143" s="698">
        <f t="shared" ref="D143:F143" si="82">SUM(D144:D148)</f>
        <v>31</v>
      </c>
      <c r="E143" s="698">
        <f t="shared" si="82"/>
        <v>8</v>
      </c>
      <c r="F143" s="698">
        <f t="shared" si="82"/>
        <v>0</v>
      </c>
      <c r="G143" s="698">
        <f>SUM(C143:F143)</f>
        <v>98</v>
      </c>
      <c r="H143" s="719">
        <f t="shared" si="79"/>
        <v>0.60204081632653061</v>
      </c>
      <c r="K143" s="863"/>
    </row>
    <row r="144" spans="1:11" s="703" customFormat="1" ht="12.75" customHeight="1" x14ac:dyDescent="0.25">
      <c r="A144" s="695">
        <v>87101</v>
      </c>
      <c r="B144" s="691" t="s">
        <v>843</v>
      </c>
      <c r="C144" s="692">
        <v>8</v>
      </c>
      <c r="D144" s="692">
        <v>2</v>
      </c>
      <c r="E144" s="692">
        <v>2</v>
      </c>
      <c r="F144" s="693"/>
      <c r="G144" s="692">
        <f t="shared" si="75"/>
        <v>12</v>
      </c>
      <c r="H144" s="720">
        <f t="shared" si="79"/>
        <v>0.66666666666666663</v>
      </c>
      <c r="K144" s="863"/>
    </row>
    <row r="145" spans="1:11" s="703" customFormat="1" ht="12.75" customHeight="1" x14ac:dyDescent="0.25">
      <c r="A145" s="695">
        <v>87201</v>
      </c>
      <c r="B145" s="691" t="s">
        <v>844</v>
      </c>
      <c r="C145" s="692"/>
      <c r="D145" s="692">
        <v>1</v>
      </c>
      <c r="E145" s="692"/>
      <c r="F145" s="693"/>
      <c r="G145" s="692">
        <f t="shared" si="75"/>
        <v>1</v>
      </c>
      <c r="H145" s="720">
        <f t="shared" si="79"/>
        <v>0</v>
      </c>
      <c r="K145" s="863"/>
    </row>
    <row r="146" spans="1:11" s="703" customFormat="1" ht="12.75" customHeight="1" x14ac:dyDescent="0.25">
      <c r="A146" s="695">
        <v>87301</v>
      </c>
      <c r="B146" s="691" t="s">
        <v>845</v>
      </c>
      <c r="C146" s="692">
        <v>33</v>
      </c>
      <c r="D146" s="692">
        <v>19</v>
      </c>
      <c r="E146" s="692">
        <v>2</v>
      </c>
      <c r="F146" s="693"/>
      <c r="G146" s="692">
        <f t="shared" si="75"/>
        <v>54</v>
      </c>
      <c r="H146" s="720">
        <f t="shared" si="79"/>
        <v>0.61111111111111116</v>
      </c>
      <c r="K146" s="863"/>
    </row>
    <row r="147" spans="1:11" s="703" customFormat="1" ht="12.75" customHeight="1" x14ac:dyDescent="0.25">
      <c r="A147" s="695">
        <v>87302</v>
      </c>
      <c r="B147" s="691" t="s">
        <v>846</v>
      </c>
      <c r="C147" s="692">
        <v>16</v>
      </c>
      <c r="D147" s="692">
        <v>8</v>
      </c>
      <c r="E147" s="692">
        <v>4</v>
      </c>
      <c r="F147" s="693"/>
      <c r="G147" s="692">
        <f t="shared" si="75"/>
        <v>28</v>
      </c>
      <c r="H147" s="720">
        <f t="shared" si="79"/>
        <v>0.5714285714285714</v>
      </c>
      <c r="K147" s="863"/>
    </row>
    <row r="148" spans="1:11" s="703" customFormat="1" ht="12.75" customHeight="1" thickBot="1" x14ac:dyDescent="0.3">
      <c r="A148" s="695">
        <v>87902</v>
      </c>
      <c r="B148" s="691" t="s">
        <v>847</v>
      </c>
      <c r="C148" s="692">
        <v>2</v>
      </c>
      <c r="D148" s="692">
        <v>1</v>
      </c>
      <c r="E148" s="692"/>
      <c r="F148" s="693"/>
      <c r="G148" s="692">
        <f t="shared" si="75"/>
        <v>3</v>
      </c>
      <c r="H148" s="720">
        <f t="shared" si="79"/>
        <v>0.66666666666666663</v>
      </c>
      <c r="K148" s="863"/>
    </row>
    <row r="149" spans="1:11" s="703" customFormat="1" ht="12.75" customHeight="1" thickBot="1" x14ac:dyDescent="0.3">
      <c r="A149" s="709">
        <v>88</v>
      </c>
      <c r="B149" s="708" t="s">
        <v>881</v>
      </c>
      <c r="C149" s="698">
        <f>SUM(C150:C151)</f>
        <v>9</v>
      </c>
      <c r="D149" s="698">
        <f t="shared" ref="D149:E149" si="83">SUM(D150:D151)</f>
        <v>45</v>
      </c>
      <c r="E149" s="698">
        <f t="shared" si="83"/>
        <v>4</v>
      </c>
      <c r="F149" s="698"/>
      <c r="G149" s="698">
        <f>SUM(C149:F149)</f>
        <v>58</v>
      </c>
      <c r="H149" s="719">
        <f t="shared" si="79"/>
        <v>0.15517241379310345</v>
      </c>
      <c r="K149" s="863"/>
    </row>
    <row r="150" spans="1:11" s="703" customFormat="1" ht="12.75" customHeight="1" x14ac:dyDescent="0.25">
      <c r="A150" s="695">
        <v>88911</v>
      </c>
      <c r="B150" s="691" t="s">
        <v>848</v>
      </c>
      <c r="C150" s="692">
        <v>4</v>
      </c>
      <c r="D150" s="692">
        <v>6</v>
      </c>
      <c r="E150" s="692">
        <v>1</v>
      </c>
      <c r="F150" s="693"/>
      <c r="G150" s="692">
        <f t="shared" si="75"/>
        <v>11</v>
      </c>
      <c r="H150" s="720">
        <f t="shared" si="79"/>
        <v>0.36363636363636365</v>
      </c>
      <c r="K150" s="863"/>
    </row>
    <row r="151" spans="1:11" s="706" customFormat="1" ht="12.75" customHeight="1" thickBot="1" x14ac:dyDescent="0.3">
      <c r="A151" s="695">
        <v>88919</v>
      </c>
      <c r="B151" s="691" t="s">
        <v>849</v>
      </c>
      <c r="C151" s="692">
        <v>5</v>
      </c>
      <c r="D151" s="692">
        <v>39</v>
      </c>
      <c r="E151" s="692">
        <v>3</v>
      </c>
      <c r="F151" s="693"/>
      <c r="G151" s="692">
        <f t="shared" si="75"/>
        <v>47</v>
      </c>
      <c r="H151" s="720">
        <f t="shared" si="79"/>
        <v>0.10638297872340426</v>
      </c>
      <c r="K151" s="863"/>
    </row>
    <row r="152" spans="1:11" s="706" customFormat="1" ht="12.75" customHeight="1" thickBot="1" x14ac:dyDescent="0.3">
      <c r="A152" s="709" t="s">
        <v>526</v>
      </c>
      <c r="B152" s="708" t="s">
        <v>329</v>
      </c>
      <c r="C152" s="698">
        <f>SUM(C153:C159)</f>
        <v>58</v>
      </c>
      <c r="D152" s="698">
        <f t="shared" ref="D152:F152" si="84">SUM(D153:D159)</f>
        <v>47</v>
      </c>
      <c r="E152" s="698">
        <f t="shared" si="84"/>
        <v>4</v>
      </c>
      <c r="F152" s="698">
        <f t="shared" si="84"/>
        <v>0</v>
      </c>
      <c r="G152" s="698">
        <f>SUM(C152:F152)</f>
        <v>109</v>
      </c>
      <c r="H152" s="719">
        <f t="shared" si="79"/>
        <v>0.5321100917431193</v>
      </c>
      <c r="K152" s="863"/>
    </row>
    <row r="153" spans="1:11" s="703" customFormat="1" ht="12.75" customHeight="1" x14ac:dyDescent="0.25">
      <c r="A153" s="695">
        <v>90012</v>
      </c>
      <c r="B153" s="691" t="s">
        <v>850</v>
      </c>
      <c r="C153" s="692">
        <v>32</v>
      </c>
      <c r="D153" s="692">
        <v>9</v>
      </c>
      <c r="E153" s="692">
        <v>3</v>
      </c>
      <c r="F153" s="693"/>
      <c r="G153" s="692">
        <f t="shared" si="75"/>
        <v>44</v>
      </c>
      <c r="H153" s="720">
        <f t="shared" si="79"/>
        <v>0.72727272727272729</v>
      </c>
      <c r="K153" s="863"/>
    </row>
    <row r="154" spans="1:11" s="703" customFormat="1" ht="12.75" customHeight="1" x14ac:dyDescent="0.25">
      <c r="A154" s="695">
        <v>90021</v>
      </c>
      <c r="B154" s="691" t="s">
        <v>851</v>
      </c>
      <c r="C154" s="692">
        <v>1</v>
      </c>
      <c r="D154" s="692"/>
      <c r="E154" s="692"/>
      <c r="F154" s="693"/>
      <c r="G154" s="692">
        <f t="shared" si="75"/>
        <v>1</v>
      </c>
      <c r="H154" s="720">
        <f t="shared" si="79"/>
        <v>1</v>
      </c>
      <c r="K154" s="863"/>
    </row>
    <row r="155" spans="1:11" s="703" customFormat="1" ht="12.75" customHeight="1" x14ac:dyDescent="0.25">
      <c r="A155" s="695">
        <v>90040</v>
      </c>
      <c r="B155" s="691" t="s">
        <v>909</v>
      </c>
      <c r="C155" s="692">
        <v>6</v>
      </c>
      <c r="D155" s="692">
        <v>13</v>
      </c>
      <c r="E155" s="692">
        <v>1</v>
      </c>
      <c r="F155" s="693"/>
      <c r="G155" s="692">
        <f t="shared" si="75"/>
        <v>20</v>
      </c>
      <c r="H155" s="720">
        <f t="shared" si="79"/>
        <v>0.3</v>
      </c>
      <c r="K155" s="863"/>
    </row>
    <row r="156" spans="1:11" s="703" customFormat="1" ht="12.75" customHeight="1" x14ac:dyDescent="0.25">
      <c r="A156" s="695">
        <v>91030</v>
      </c>
      <c r="B156" s="691" t="s">
        <v>910</v>
      </c>
      <c r="C156" s="692">
        <v>1</v>
      </c>
      <c r="D156" s="692">
        <v>5</v>
      </c>
      <c r="E156" s="692"/>
      <c r="F156" s="693"/>
      <c r="G156" s="692">
        <f t="shared" si="75"/>
        <v>6</v>
      </c>
      <c r="H156" s="720">
        <f t="shared" si="79"/>
        <v>0.16666666666666666</v>
      </c>
      <c r="K156" s="863"/>
    </row>
    <row r="157" spans="1:11" s="703" customFormat="1" ht="12.75" customHeight="1" x14ac:dyDescent="0.25">
      <c r="A157" s="695">
        <v>91042</v>
      </c>
      <c r="B157" s="691" t="s">
        <v>911</v>
      </c>
      <c r="C157" s="692">
        <v>1</v>
      </c>
      <c r="D157" s="692">
        <v>13</v>
      </c>
      <c r="E157" s="692"/>
      <c r="F157" s="693"/>
      <c r="G157" s="692">
        <f t="shared" si="75"/>
        <v>14</v>
      </c>
      <c r="H157" s="720">
        <f t="shared" si="79"/>
        <v>7.1428571428571425E-2</v>
      </c>
      <c r="K157" s="863"/>
    </row>
    <row r="158" spans="1:11" s="703" customFormat="1" ht="12.75" customHeight="1" x14ac:dyDescent="0.25">
      <c r="A158" s="695">
        <v>92000</v>
      </c>
      <c r="B158" s="691" t="s">
        <v>852</v>
      </c>
      <c r="C158" s="692">
        <v>17</v>
      </c>
      <c r="D158" s="692">
        <v>5</v>
      </c>
      <c r="E158" s="692"/>
      <c r="F158" s="693"/>
      <c r="G158" s="692">
        <f t="shared" si="75"/>
        <v>22</v>
      </c>
      <c r="H158" s="720">
        <f t="shared" si="79"/>
        <v>0.77272727272727271</v>
      </c>
      <c r="K158" s="863"/>
    </row>
    <row r="159" spans="1:11" s="703" customFormat="1" ht="12.75" customHeight="1" thickBot="1" x14ac:dyDescent="0.3">
      <c r="A159" s="695">
        <v>93110</v>
      </c>
      <c r="B159" s="691" t="s">
        <v>853</v>
      </c>
      <c r="C159" s="692"/>
      <c r="D159" s="692">
        <v>2</v>
      </c>
      <c r="E159" s="692"/>
      <c r="F159" s="693"/>
      <c r="G159" s="692">
        <f t="shared" si="75"/>
        <v>2</v>
      </c>
      <c r="H159" s="720">
        <f t="shared" si="79"/>
        <v>0</v>
      </c>
      <c r="K159" s="863"/>
    </row>
    <row r="160" spans="1:11" s="703" customFormat="1" ht="12.75" customHeight="1" thickBot="1" x14ac:dyDescent="0.3">
      <c r="A160" s="709">
        <v>94</v>
      </c>
      <c r="B160" s="708" t="s">
        <v>912</v>
      </c>
      <c r="C160" s="698">
        <f>SUM(C161:C165)</f>
        <v>15</v>
      </c>
      <c r="D160" s="698">
        <f t="shared" ref="D160:F160" si="85">SUM(D161:D165)</f>
        <v>25</v>
      </c>
      <c r="E160" s="698">
        <f t="shared" si="85"/>
        <v>0</v>
      </c>
      <c r="F160" s="698">
        <f t="shared" si="85"/>
        <v>0</v>
      </c>
      <c r="G160" s="698">
        <f>SUM(C160:F160)</f>
        <v>40</v>
      </c>
      <c r="H160" s="719">
        <f t="shared" si="79"/>
        <v>0.375</v>
      </c>
      <c r="K160" s="863"/>
    </row>
    <row r="161" spans="1:11" s="703" customFormat="1" ht="12.75" customHeight="1" x14ac:dyDescent="0.25">
      <c r="A161" s="710">
        <v>94000</v>
      </c>
      <c r="B161" s="691" t="s">
        <v>912</v>
      </c>
      <c r="C161" s="692">
        <v>5</v>
      </c>
      <c r="D161" s="692"/>
      <c r="E161" s="692"/>
      <c r="F161" s="693"/>
      <c r="G161" s="692">
        <f t="shared" si="75"/>
        <v>5</v>
      </c>
      <c r="H161" s="720">
        <f t="shared" si="79"/>
        <v>1</v>
      </c>
      <c r="K161" s="863"/>
    </row>
    <row r="162" spans="1:11" s="703" customFormat="1" ht="12.75" customHeight="1" x14ac:dyDescent="0.25">
      <c r="A162" s="695">
        <v>94110</v>
      </c>
      <c r="B162" s="691" t="s">
        <v>913</v>
      </c>
      <c r="C162" s="692">
        <v>4</v>
      </c>
      <c r="D162" s="692">
        <v>22</v>
      </c>
      <c r="E162" s="692"/>
      <c r="F162" s="693"/>
      <c r="G162" s="692">
        <f t="shared" si="75"/>
        <v>26</v>
      </c>
      <c r="H162" s="720">
        <f t="shared" si="79"/>
        <v>0.15384615384615385</v>
      </c>
      <c r="K162" s="863"/>
    </row>
    <row r="163" spans="1:11" s="703" customFormat="1" ht="12.75" customHeight="1" x14ac:dyDescent="0.25">
      <c r="A163" s="695">
        <v>94910</v>
      </c>
      <c r="B163" s="691" t="s">
        <v>854</v>
      </c>
      <c r="C163" s="692">
        <v>5</v>
      </c>
      <c r="D163" s="692">
        <v>1</v>
      </c>
      <c r="E163" s="692"/>
      <c r="F163" s="693"/>
      <c r="G163" s="692">
        <f t="shared" si="75"/>
        <v>6</v>
      </c>
      <c r="H163" s="720">
        <f t="shared" si="79"/>
        <v>0.83333333333333337</v>
      </c>
      <c r="K163" s="863"/>
    </row>
    <row r="164" spans="1:11" s="703" customFormat="1" ht="12.75" customHeight="1" x14ac:dyDescent="0.25">
      <c r="A164" s="695">
        <v>94991</v>
      </c>
      <c r="B164" s="691" t="s">
        <v>855</v>
      </c>
      <c r="C164" s="692"/>
      <c r="D164" s="692"/>
      <c r="E164" s="692"/>
      <c r="F164" s="693"/>
      <c r="G164" s="692">
        <f t="shared" si="75"/>
        <v>0</v>
      </c>
      <c r="H164" s="720" t="e">
        <f t="shared" si="79"/>
        <v>#DIV/0!</v>
      </c>
      <c r="K164" s="863"/>
    </row>
    <row r="165" spans="1:11" s="703" customFormat="1" ht="12.75" customHeight="1" thickBot="1" x14ac:dyDescent="0.3">
      <c r="A165" s="695">
        <v>94999</v>
      </c>
      <c r="B165" s="691" t="s">
        <v>914</v>
      </c>
      <c r="C165" s="692">
        <v>1</v>
      </c>
      <c r="D165" s="692">
        <v>2</v>
      </c>
      <c r="E165" s="692"/>
      <c r="F165" s="693"/>
      <c r="G165" s="692">
        <f t="shared" si="75"/>
        <v>3</v>
      </c>
      <c r="H165" s="720">
        <f t="shared" si="79"/>
        <v>0.33333333333333331</v>
      </c>
      <c r="K165" s="863"/>
    </row>
    <row r="166" spans="1:11" s="703" customFormat="1" ht="12.75" customHeight="1" thickBot="1" x14ac:dyDescent="0.3">
      <c r="A166" s="709">
        <v>96</v>
      </c>
      <c r="B166" s="708" t="s">
        <v>915</v>
      </c>
      <c r="C166" s="698">
        <f>SUM(C167:C168)</f>
        <v>6</v>
      </c>
      <c r="D166" s="698">
        <f t="shared" ref="D166:F166" si="86">SUM(D167:D168)</f>
        <v>1</v>
      </c>
      <c r="E166" s="698">
        <f t="shared" si="86"/>
        <v>0</v>
      </c>
      <c r="F166" s="698">
        <f t="shared" si="86"/>
        <v>0</v>
      </c>
      <c r="G166" s="698">
        <f>SUM(C166:F166)</f>
        <v>7</v>
      </c>
      <c r="H166" s="719">
        <f t="shared" si="79"/>
        <v>0.8571428571428571</v>
      </c>
      <c r="K166" s="863"/>
    </row>
    <row r="167" spans="1:11" s="703" customFormat="1" ht="12.75" customHeight="1" x14ac:dyDescent="0.25">
      <c r="A167" s="695">
        <v>96032</v>
      </c>
      <c r="B167" s="691" t="s">
        <v>856</v>
      </c>
      <c r="C167" s="692">
        <v>4</v>
      </c>
      <c r="D167" s="692">
        <v>1</v>
      </c>
      <c r="E167" s="692"/>
      <c r="F167" s="693"/>
      <c r="G167" s="692">
        <f t="shared" si="75"/>
        <v>5</v>
      </c>
      <c r="H167" s="720">
        <f t="shared" si="79"/>
        <v>0.8</v>
      </c>
      <c r="K167" s="863"/>
    </row>
    <row r="168" spans="1:11" s="703" customFormat="1" ht="12.75" customHeight="1" thickBot="1" x14ac:dyDescent="0.3">
      <c r="A168" s="711">
        <v>96099</v>
      </c>
      <c r="B168" s="712" t="s">
        <v>915</v>
      </c>
      <c r="C168" s="713">
        <v>2</v>
      </c>
      <c r="D168" s="713"/>
      <c r="E168" s="713"/>
      <c r="F168" s="714"/>
      <c r="G168" s="713">
        <f t="shared" si="75"/>
        <v>2</v>
      </c>
      <c r="H168" s="860">
        <f t="shared" si="79"/>
        <v>1</v>
      </c>
      <c r="K168" s="863"/>
    </row>
    <row r="169" spans="1:11" s="703" customFormat="1" ht="12.75" customHeight="1" thickBot="1" x14ac:dyDescent="0.3">
      <c r="A169" s="715"/>
      <c r="B169" s="716" t="s">
        <v>285</v>
      </c>
      <c r="C169" s="697">
        <v>2</v>
      </c>
      <c r="D169" s="697"/>
      <c r="E169" s="697"/>
      <c r="F169" s="717"/>
      <c r="G169" s="697">
        <f t="shared" si="75"/>
        <v>2</v>
      </c>
      <c r="H169" s="861">
        <f t="shared" si="79"/>
        <v>1</v>
      </c>
      <c r="K169" s="863"/>
    </row>
    <row r="170" spans="1:11" s="703" customFormat="1" ht="21" customHeight="1" thickBot="1" x14ac:dyDescent="0.3">
      <c r="A170" s="904" t="s">
        <v>648</v>
      </c>
      <c r="B170" s="905"/>
      <c r="C170" s="421">
        <f>C3+C5+C7+C12+C14+C16+C20+C22+C25+C28+C30+C33+C35+C37+C39+C41+C43+C46+C49+C52+C54+C56+C59+C61+C63+C90+C137+C143+C149+C152+C160+C166+C169</f>
        <v>24249</v>
      </c>
      <c r="D170" s="421">
        <f t="shared" ref="D170:G170" si="87">D3+D5+D7+D12+D14+D16+D20+D22+D25+D28+D30+D33+D35+D37+D39+D41+D43+D46+D49+D52+D54+D56+D59+D61+D63+D90+D137+D143+D149+D152+D160+D166+D169</f>
        <v>24513</v>
      </c>
      <c r="E170" s="421">
        <f t="shared" si="87"/>
        <v>2926</v>
      </c>
      <c r="F170" s="421">
        <f t="shared" si="87"/>
        <v>23</v>
      </c>
      <c r="G170" s="421">
        <f t="shared" si="87"/>
        <v>51711</v>
      </c>
      <c r="H170" s="862">
        <f>C170/G170</f>
        <v>0.46893310900968849</v>
      </c>
    </row>
    <row r="171" spans="1:11" ht="13.2" x14ac:dyDescent="0.25">
      <c r="A171" s="614" t="s">
        <v>649</v>
      </c>
      <c r="J171" s="616"/>
    </row>
    <row r="172" spans="1:11" s="703" customFormat="1" ht="23.25" customHeight="1" x14ac:dyDescent="0.25">
      <c r="A172" s="903" t="s">
        <v>350</v>
      </c>
      <c r="B172" s="903"/>
      <c r="C172" s="903"/>
      <c r="D172" s="903"/>
      <c r="E172" s="903"/>
      <c r="F172" s="903"/>
      <c r="G172" s="903"/>
      <c r="H172" s="903"/>
      <c r="J172" s="705"/>
    </row>
    <row r="173" spans="1:11" ht="13.2" x14ac:dyDescent="0.25">
      <c r="J173" s="616"/>
    </row>
    <row r="174" spans="1:11" ht="13.2" x14ac:dyDescent="0.25">
      <c r="C174" s="864"/>
      <c r="D174" s="864"/>
      <c r="E174" s="864"/>
      <c r="F174" s="864"/>
      <c r="J174" s="616"/>
    </row>
    <row r="177" spans="10:10" ht="13.2" x14ac:dyDescent="0.25">
      <c r="J177" s="616"/>
    </row>
  </sheetData>
  <mergeCells count="3">
    <mergeCell ref="A1:H1"/>
    <mergeCell ref="A172:H172"/>
    <mergeCell ref="A170:B170"/>
  </mergeCells>
  <phoneticPr fontId="0" type="noConversion"/>
  <printOptions horizontalCentered="1"/>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opLeftCell="B1" zoomScaleNormal="100" workbookViewId="0">
      <selection sqref="A1:K1"/>
    </sheetView>
  </sheetViews>
  <sheetFormatPr defaultColWidth="9.109375" defaultRowHeight="13.8" x14ac:dyDescent="0.25"/>
  <cols>
    <col min="1" max="1" width="8.33203125" style="1" customWidth="1"/>
    <col min="2" max="2" width="72.6640625" style="34" customWidth="1"/>
    <col min="3" max="3" width="9.6640625" style="1" customWidth="1"/>
    <col min="4" max="10" width="8.88671875" style="1" customWidth="1"/>
    <col min="11" max="11" width="14.109375" style="1" customWidth="1"/>
    <col min="12" max="251" width="11.44140625" style="1" customWidth="1"/>
    <col min="252" max="16384" width="9.109375" style="1"/>
  </cols>
  <sheetData>
    <row r="1" spans="1:11" ht="35.1" customHeight="1" thickBot="1" x14ac:dyDescent="0.3">
      <c r="A1" s="948" t="s">
        <v>965</v>
      </c>
      <c r="B1" s="949"/>
      <c r="C1" s="949"/>
      <c r="D1" s="949"/>
      <c r="E1" s="949"/>
      <c r="F1" s="949"/>
      <c r="G1" s="965"/>
      <c r="H1" s="965"/>
      <c r="I1" s="965"/>
      <c r="J1" s="965"/>
      <c r="K1" s="966"/>
    </row>
    <row r="2" spans="1:11" x14ac:dyDescent="0.25">
      <c r="A2" s="912" t="s">
        <v>178</v>
      </c>
      <c r="B2" s="1007" t="s">
        <v>179</v>
      </c>
      <c r="C2" s="918">
        <v>2007</v>
      </c>
      <c r="D2" s="919"/>
      <c r="E2" s="918">
        <v>2008</v>
      </c>
      <c r="F2" s="919"/>
      <c r="G2" s="918">
        <v>2009</v>
      </c>
      <c r="H2" s="919"/>
      <c r="I2" s="918">
        <v>2011</v>
      </c>
      <c r="J2" s="919"/>
      <c r="K2" s="907" t="s">
        <v>962</v>
      </c>
    </row>
    <row r="3" spans="1:11" ht="29.25" customHeight="1" thickBot="1" x14ac:dyDescent="0.3">
      <c r="A3" s="913"/>
      <c r="B3" s="1009"/>
      <c r="C3" s="133" t="s">
        <v>530</v>
      </c>
      <c r="D3" s="134" t="s">
        <v>531</v>
      </c>
      <c r="E3" s="133" t="s">
        <v>530</v>
      </c>
      <c r="F3" s="134" t="s">
        <v>531</v>
      </c>
      <c r="G3" s="133" t="s">
        <v>530</v>
      </c>
      <c r="H3" s="134" t="s">
        <v>531</v>
      </c>
      <c r="I3" s="133" t="s">
        <v>530</v>
      </c>
      <c r="J3" s="134" t="s">
        <v>531</v>
      </c>
      <c r="K3" s="1013"/>
    </row>
    <row r="4" spans="1:11" ht="14.4" thickBot="1" x14ac:dyDescent="0.3">
      <c r="A4" s="135" t="s">
        <v>532</v>
      </c>
      <c r="B4" s="508" t="s">
        <v>180</v>
      </c>
      <c r="C4" s="47">
        <v>436</v>
      </c>
      <c r="D4" s="136">
        <f t="shared" ref="D4:D55" si="0">C4/$C$56</f>
        <v>5.1306189691692164E-2</v>
      </c>
      <c r="E4" s="47">
        <v>417</v>
      </c>
      <c r="F4" s="136">
        <f t="shared" ref="F4:F55" si="1">E4/$E$56</f>
        <v>4.1373152098422461E-2</v>
      </c>
      <c r="G4" s="47">
        <v>510</v>
      </c>
      <c r="H4" s="136">
        <f>ROUND(G4/$G$56,3)</f>
        <v>4.8000000000000001E-2</v>
      </c>
      <c r="I4" s="47">
        <v>429</v>
      </c>
      <c r="J4" s="136">
        <f>ROUND(I4/$I$56,3)</f>
        <v>4.2000000000000003E-2</v>
      </c>
      <c r="K4" s="377">
        <f>J4-H4</f>
        <v>-5.9999999999999984E-3</v>
      </c>
    </row>
    <row r="5" spans="1:11" ht="27.75" customHeight="1" x14ac:dyDescent="0.25">
      <c r="A5" s="137">
        <v>10</v>
      </c>
      <c r="B5" s="509" t="s">
        <v>181</v>
      </c>
      <c r="C5" s="47">
        <v>2</v>
      </c>
      <c r="D5" s="136">
        <f t="shared" si="0"/>
        <v>2.353494939985879E-4</v>
      </c>
      <c r="E5" s="142">
        <v>2</v>
      </c>
      <c r="F5" s="151">
        <f t="shared" si="1"/>
        <v>1.9843238416509574E-4</v>
      </c>
      <c r="G5" s="142">
        <v>1</v>
      </c>
      <c r="H5" s="151">
        <f t="shared" ref="H5:H55" si="2">ROUND(G5/$G$56,3)</f>
        <v>0</v>
      </c>
      <c r="I5" s="142">
        <v>0</v>
      </c>
      <c r="J5" s="151">
        <f t="shared" ref="J5:J55" si="3">ROUND(I5/$I$56,3)</f>
        <v>0</v>
      </c>
      <c r="K5" s="378">
        <f t="shared" ref="K5:K55" si="4">J5-H5</f>
        <v>0</v>
      </c>
    </row>
    <row r="6" spans="1:11" ht="27.6" x14ac:dyDescent="0.25">
      <c r="A6" s="138">
        <v>11</v>
      </c>
      <c r="B6" s="510" t="s">
        <v>182</v>
      </c>
      <c r="C6" s="51">
        <v>0</v>
      </c>
      <c r="D6" s="139">
        <f t="shared" si="0"/>
        <v>0</v>
      </c>
      <c r="E6" s="51">
        <v>10</v>
      </c>
      <c r="F6" s="139">
        <f t="shared" si="1"/>
        <v>9.9216192082547867E-4</v>
      </c>
      <c r="G6" s="51">
        <v>1</v>
      </c>
      <c r="H6" s="139">
        <f t="shared" si="2"/>
        <v>0</v>
      </c>
      <c r="I6" s="51">
        <v>2</v>
      </c>
      <c r="J6" s="139">
        <f t="shared" si="3"/>
        <v>0</v>
      </c>
      <c r="K6" s="379">
        <f t="shared" si="4"/>
        <v>0</v>
      </c>
    </row>
    <row r="7" spans="1:11" x14ac:dyDescent="0.25">
      <c r="A7" s="138">
        <v>12</v>
      </c>
      <c r="B7" s="510" t="s">
        <v>183</v>
      </c>
      <c r="C7" s="51">
        <v>0</v>
      </c>
      <c r="D7" s="139">
        <f t="shared" si="0"/>
        <v>0</v>
      </c>
      <c r="E7" s="51">
        <v>13</v>
      </c>
      <c r="F7" s="139">
        <f t="shared" si="1"/>
        <v>1.2898104970731224E-3</v>
      </c>
      <c r="G7" s="51">
        <v>0</v>
      </c>
      <c r="H7" s="139">
        <f t="shared" si="2"/>
        <v>0</v>
      </c>
      <c r="I7" s="51">
        <v>1</v>
      </c>
      <c r="J7" s="139">
        <f t="shared" si="3"/>
        <v>0</v>
      </c>
      <c r="K7" s="379">
        <f t="shared" si="4"/>
        <v>0</v>
      </c>
    </row>
    <row r="8" spans="1:11" x14ac:dyDescent="0.25">
      <c r="A8" s="138">
        <v>13</v>
      </c>
      <c r="B8" s="510" t="s">
        <v>184</v>
      </c>
      <c r="C8" s="51">
        <v>0</v>
      </c>
      <c r="D8" s="139">
        <f t="shared" si="0"/>
        <v>0</v>
      </c>
      <c r="E8" s="51">
        <v>1</v>
      </c>
      <c r="F8" s="139">
        <f t="shared" si="1"/>
        <v>9.9216192082547872E-5</v>
      </c>
      <c r="G8" s="51">
        <v>0</v>
      </c>
      <c r="H8" s="139">
        <f t="shared" si="2"/>
        <v>0</v>
      </c>
      <c r="I8" s="51">
        <v>0</v>
      </c>
      <c r="J8" s="139">
        <f t="shared" si="3"/>
        <v>0</v>
      </c>
      <c r="K8" s="379">
        <f t="shared" si="4"/>
        <v>0</v>
      </c>
    </row>
    <row r="9" spans="1:11" ht="15.75" customHeight="1" x14ac:dyDescent="0.25">
      <c r="A9" s="138">
        <v>14</v>
      </c>
      <c r="B9" s="510" t="s">
        <v>185</v>
      </c>
      <c r="C9" s="51">
        <v>1</v>
      </c>
      <c r="D9" s="139">
        <f t="shared" si="0"/>
        <v>1.1767474699929395E-4</v>
      </c>
      <c r="E9" s="51">
        <v>1</v>
      </c>
      <c r="F9" s="139">
        <f t="shared" si="1"/>
        <v>9.9216192082547872E-5</v>
      </c>
      <c r="G9" s="51">
        <v>1</v>
      </c>
      <c r="H9" s="139">
        <f t="shared" si="2"/>
        <v>0</v>
      </c>
      <c r="I9" s="51">
        <v>1</v>
      </c>
      <c r="J9" s="139">
        <f t="shared" si="3"/>
        <v>0</v>
      </c>
      <c r="K9" s="379">
        <f t="shared" si="4"/>
        <v>0</v>
      </c>
    </row>
    <row r="10" spans="1:11" ht="29.25" customHeight="1" thickBot="1" x14ac:dyDescent="0.3">
      <c r="A10" s="2">
        <v>19</v>
      </c>
      <c r="B10" s="511" t="s">
        <v>186</v>
      </c>
      <c r="C10" s="53">
        <v>5</v>
      </c>
      <c r="D10" s="140">
        <f t="shared" si="0"/>
        <v>5.8837373499646972E-4</v>
      </c>
      <c r="E10" s="53">
        <v>4</v>
      </c>
      <c r="F10" s="140">
        <f t="shared" si="1"/>
        <v>3.9686476833019149E-4</v>
      </c>
      <c r="G10" s="53">
        <v>3</v>
      </c>
      <c r="H10" s="140">
        <f t="shared" si="2"/>
        <v>0</v>
      </c>
      <c r="I10" s="53">
        <v>0</v>
      </c>
      <c r="J10" s="140">
        <f t="shared" si="3"/>
        <v>0</v>
      </c>
      <c r="K10" s="380">
        <f t="shared" si="4"/>
        <v>0</v>
      </c>
    </row>
    <row r="11" spans="1:11" ht="27.6" x14ac:dyDescent="0.25">
      <c r="A11" s="141">
        <v>20</v>
      </c>
      <c r="B11" s="509" t="s">
        <v>187</v>
      </c>
      <c r="C11" s="142">
        <v>1</v>
      </c>
      <c r="D11" s="136">
        <f t="shared" si="0"/>
        <v>1.1767474699929395E-4</v>
      </c>
      <c r="E11" s="142">
        <v>5</v>
      </c>
      <c r="F11" s="151">
        <f t="shared" si="1"/>
        <v>4.9608096041273933E-4</v>
      </c>
      <c r="G11" s="142">
        <v>3</v>
      </c>
      <c r="H11" s="151">
        <f t="shared" si="2"/>
        <v>0</v>
      </c>
      <c r="I11" s="142">
        <v>7</v>
      </c>
      <c r="J11" s="151">
        <f t="shared" si="3"/>
        <v>1E-3</v>
      </c>
      <c r="K11" s="378">
        <f t="shared" si="4"/>
        <v>1E-3</v>
      </c>
    </row>
    <row r="12" spans="1:11" x14ac:dyDescent="0.25">
      <c r="A12" s="138">
        <v>21</v>
      </c>
      <c r="B12" s="510" t="s">
        <v>188</v>
      </c>
      <c r="C12" s="51">
        <v>0</v>
      </c>
      <c r="D12" s="139">
        <f t="shared" si="0"/>
        <v>0</v>
      </c>
      <c r="E12" s="51">
        <v>0</v>
      </c>
      <c r="F12" s="139">
        <f t="shared" si="1"/>
        <v>0</v>
      </c>
      <c r="G12" s="51">
        <v>1</v>
      </c>
      <c r="H12" s="139">
        <f t="shared" si="2"/>
        <v>0</v>
      </c>
      <c r="I12" s="51">
        <v>3</v>
      </c>
      <c r="J12" s="139">
        <f t="shared" si="3"/>
        <v>0</v>
      </c>
      <c r="K12" s="379">
        <f t="shared" si="4"/>
        <v>0</v>
      </c>
    </row>
    <row r="13" spans="1:11" ht="27.6" x14ac:dyDescent="0.25">
      <c r="A13" s="138">
        <v>22</v>
      </c>
      <c r="B13" s="510" t="s">
        <v>189</v>
      </c>
      <c r="C13" s="51">
        <v>7</v>
      </c>
      <c r="D13" s="139">
        <f t="shared" si="0"/>
        <v>8.2372322899505767E-4</v>
      </c>
      <c r="E13" s="51">
        <v>2</v>
      </c>
      <c r="F13" s="139">
        <f t="shared" si="1"/>
        <v>1.9843238416509574E-4</v>
      </c>
      <c r="G13" s="51">
        <v>7</v>
      </c>
      <c r="H13" s="139">
        <f t="shared" si="2"/>
        <v>1E-3</v>
      </c>
      <c r="I13" s="51">
        <v>3</v>
      </c>
      <c r="J13" s="139">
        <f t="shared" si="3"/>
        <v>0</v>
      </c>
      <c r="K13" s="379">
        <f t="shared" si="4"/>
        <v>-1E-3</v>
      </c>
    </row>
    <row r="14" spans="1:11" x14ac:dyDescent="0.25">
      <c r="A14" s="138">
        <v>23</v>
      </c>
      <c r="B14" s="510" t="s">
        <v>190</v>
      </c>
      <c r="C14" s="51">
        <v>2</v>
      </c>
      <c r="D14" s="139">
        <f t="shared" si="0"/>
        <v>2.353494939985879E-4</v>
      </c>
      <c r="E14" s="51">
        <v>2</v>
      </c>
      <c r="F14" s="139">
        <f t="shared" si="1"/>
        <v>1.9843238416509574E-4</v>
      </c>
      <c r="G14" s="51">
        <v>1</v>
      </c>
      <c r="H14" s="139">
        <f t="shared" si="2"/>
        <v>0</v>
      </c>
      <c r="I14" s="51">
        <v>20</v>
      </c>
      <c r="J14" s="139">
        <f t="shared" si="3"/>
        <v>2E-3</v>
      </c>
      <c r="K14" s="379">
        <f t="shared" si="4"/>
        <v>2E-3</v>
      </c>
    </row>
    <row r="15" spans="1:11" x14ac:dyDescent="0.25">
      <c r="A15" s="138">
        <v>24</v>
      </c>
      <c r="B15" s="510" t="s">
        <v>191</v>
      </c>
      <c r="C15" s="51">
        <v>20</v>
      </c>
      <c r="D15" s="139">
        <f t="shared" si="0"/>
        <v>2.3534949399858789E-3</v>
      </c>
      <c r="E15" s="51">
        <v>17</v>
      </c>
      <c r="F15" s="139">
        <f t="shared" si="1"/>
        <v>1.6866752654033138E-3</v>
      </c>
      <c r="G15" s="51">
        <v>20</v>
      </c>
      <c r="H15" s="139">
        <f t="shared" si="2"/>
        <v>2E-3</v>
      </c>
      <c r="I15" s="51">
        <v>19</v>
      </c>
      <c r="J15" s="139">
        <f t="shared" si="3"/>
        <v>2E-3</v>
      </c>
      <c r="K15" s="379">
        <f t="shared" si="4"/>
        <v>0</v>
      </c>
    </row>
    <row r="16" spans="1:11" ht="30.75" customHeight="1" thickBot="1" x14ac:dyDescent="0.3">
      <c r="A16" s="133">
        <v>29</v>
      </c>
      <c r="B16" s="512" t="s">
        <v>192</v>
      </c>
      <c r="C16" s="53">
        <v>3</v>
      </c>
      <c r="D16" s="140">
        <f t="shared" si="0"/>
        <v>3.5302424099788187E-4</v>
      </c>
      <c r="E16" s="53">
        <v>5</v>
      </c>
      <c r="F16" s="140">
        <f t="shared" si="1"/>
        <v>4.9608096041273933E-4</v>
      </c>
      <c r="G16" s="53">
        <v>7</v>
      </c>
      <c r="H16" s="140">
        <f t="shared" si="2"/>
        <v>1E-3</v>
      </c>
      <c r="I16" s="53">
        <v>11</v>
      </c>
      <c r="J16" s="140">
        <f t="shared" si="3"/>
        <v>1E-3</v>
      </c>
      <c r="K16" s="380">
        <f t="shared" si="4"/>
        <v>0</v>
      </c>
    </row>
    <row r="17" spans="1:11" ht="27.6" x14ac:dyDescent="0.25">
      <c r="A17" s="137">
        <v>30</v>
      </c>
      <c r="B17" s="513" t="s">
        <v>193</v>
      </c>
      <c r="C17" s="337">
        <v>39</v>
      </c>
      <c r="D17" s="136">
        <f t="shared" si="0"/>
        <v>4.5893151329724638E-3</v>
      </c>
      <c r="E17" s="142">
        <v>37</v>
      </c>
      <c r="F17" s="151">
        <f t="shared" si="1"/>
        <v>3.6709991070542711E-3</v>
      </c>
      <c r="G17" s="142">
        <v>56</v>
      </c>
      <c r="H17" s="151">
        <f t="shared" si="2"/>
        <v>5.0000000000000001E-3</v>
      </c>
      <c r="I17" s="142">
        <v>158</v>
      </c>
      <c r="J17" s="151">
        <f t="shared" si="3"/>
        <v>1.6E-2</v>
      </c>
      <c r="K17" s="378">
        <f t="shared" si="4"/>
        <v>1.0999999999999999E-2</v>
      </c>
    </row>
    <row r="18" spans="1:11" x14ac:dyDescent="0.25">
      <c r="A18" s="138">
        <v>31</v>
      </c>
      <c r="B18" s="510" t="s">
        <v>194</v>
      </c>
      <c r="C18" s="51">
        <v>17</v>
      </c>
      <c r="D18" s="139">
        <f t="shared" si="0"/>
        <v>2.0004706989879971E-3</v>
      </c>
      <c r="E18" s="51">
        <v>8</v>
      </c>
      <c r="F18" s="139">
        <f t="shared" si="1"/>
        <v>7.9372953666038298E-4</v>
      </c>
      <c r="G18" s="51">
        <v>4</v>
      </c>
      <c r="H18" s="139">
        <f t="shared" si="2"/>
        <v>0</v>
      </c>
      <c r="I18" s="51">
        <v>5</v>
      </c>
      <c r="J18" s="139">
        <f t="shared" si="3"/>
        <v>0</v>
      </c>
      <c r="K18" s="379">
        <f t="shared" si="4"/>
        <v>0</v>
      </c>
    </row>
    <row r="19" spans="1:11" ht="27.6" x14ac:dyDescent="0.25">
      <c r="A19" s="138">
        <v>32</v>
      </c>
      <c r="B19" s="510" t="s">
        <v>195</v>
      </c>
      <c r="C19" s="51">
        <v>13</v>
      </c>
      <c r="D19" s="139">
        <f t="shared" si="0"/>
        <v>1.5297717109908214E-3</v>
      </c>
      <c r="E19" s="51">
        <v>9</v>
      </c>
      <c r="F19" s="139">
        <f t="shared" si="1"/>
        <v>8.9294572874293082E-4</v>
      </c>
      <c r="G19" s="51">
        <v>13</v>
      </c>
      <c r="H19" s="139">
        <f t="shared" si="2"/>
        <v>1E-3</v>
      </c>
      <c r="I19" s="51">
        <v>14</v>
      </c>
      <c r="J19" s="139">
        <f t="shared" si="3"/>
        <v>1E-3</v>
      </c>
      <c r="K19" s="379">
        <f t="shared" si="4"/>
        <v>0</v>
      </c>
    </row>
    <row r="20" spans="1:11" ht="27.6" x14ac:dyDescent="0.25">
      <c r="A20" s="138">
        <v>33</v>
      </c>
      <c r="B20" s="510" t="s">
        <v>196</v>
      </c>
      <c r="C20" s="51">
        <v>273</v>
      </c>
      <c r="D20" s="139">
        <f t="shared" si="0"/>
        <v>3.2125205930807248E-2</v>
      </c>
      <c r="E20" s="51">
        <v>245</v>
      </c>
      <c r="F20" s="139">
        <f t="shared" si="1"/>
        <v>2.4307967060224228E-2</v>
      </c>
      <c r="G20" s="51">
        <v>280</v>
      </c>
      <c r="H20" s="139">
        <f t="shared" si="2"/>
        <v>2.5999999999999999E-2</v>
      </c>
      <c r="I20" s="51">
        <v>175</v>
      </c>
      <c r="J20" s="139">
        <f t="shared" si="3"/>
        <v>1.7000000000000001E-2</v>
      </c>
      <c r="K20" s="379">
        <f t="shared" si="4"/>
        <v>-8.9999999999999976E-3</v>
      </c>
    </row>
    <row r="21" spans="1:11" ht="27.6" x14ac:dyDescent="0.25">
      <c r="A21" s="138">
        <v>34</v>
      </c>
      <c r="B21" s="510" t="s">
        <v>197</v>
      </c>
      <c r="C21" s="51">
        <v>88</v>
      </c>
      <c r="D21" s="139">
        <f t="shared" si="0"/>
        <v>1.0355377735937867E-2</v>
      </c>
      <c r="E21" s="51">
        <v>153</v>
      </c>
      <c r="F21" s="139">
        <f t="shared" si="1"/>
        <v>1.5180077388629825E-2</v>
      </c>
      <c r="G21" s="51">
        <v>124</v>
      </c>
      <c r="H21" s="139">
        <f t="shared" si="2"/>
        <v>1.2E-2</v>
      </c>
      <c r="I21" s="51">
        <v>76</v>
      </c>
      <c r="J21" s="139">
        <f t="shared" si="3"/>
        <v>7.0000000000000001E-3</v>
      </c>
      <c r="K21" s="379">
        <f t="shared" si="4"/>
        <v>-5.0000000000000001E-3</v>
      </c>
    </row>
    <row r="22" spans="1:11" ht="28.5" customHeight="1" x14ac:dyDescent="0.25">
      <c r="A22" s="138">
        <v>35</v>
      </c>
      <c r="B22" s="510" t="s">
        <v>198</v>
      </c>
      <c r="C22" s="51">
        <v>329</v>
      </c>
      <c r="D22" s="139">
        <f t="shared" si="0"/>
        <v>3.8714991762767707E-2</v>
      </c>
      <c r="E22" s="51">
        <v>471</v>
      </c>
      <c r="F22" s="139">
        <f t="shared" si="1"/>
        <v>4.6730826470880046E-2</v>
      </c>
      <c r="G22" s="51">
        <v>557</v>
      </c>
      <c r="H22" s="139">
        <f t="shared" si="2"/>
        <v>5.2999999999999999E-2</v>
      </c>
      <c r="I22" s="51">
        <v>291</v>
      </c>
      <c r="J22" s="139">
        <f t="shared" si="3"/>
        <v>2.9000000000000001E-2</v>
      </c>
      <c r="K22" s="379">
        <f t="shared" si="4"/>
        <v>-2.3999999999999997E-2</v>
      </c>
    </row>
    <row r="23" spans="1:11" ht="30.75" customHeight="1" thickBot="1" x14ac:dyDescent="0.3">
      <c r="A23" s="2">
        <v>39</v>
      </c>
      <c r="B23" s="511" t="s">
        <v>199</v>
      </c>
      <c r="C23" s="53">
        <v>26</v>
      </c>
      <c r="D23" s="140">
        <f t="shared" si="0"/>
        <v>3.0595434219816428E-3</v>
      </c>
      <c r="E23" s="53">
        <v>41</v>
      </c>
      <c r="F23" s="140">
        <f t="shared" si="1"/>
        <v>4.0678638753844625E-3</v>
      </c>
      <c r="G23" s="53">
        <v>30</v>
      </c>
      <c r="H23" s="140">
        <f t="shared" si="2"/>
        <v>3.0000000000000001E-3</v>
      </c>
      <c r="I23" s="53">
        <v>21</v>
      </c>
      <c r="J23" s="140">
        <f t="shared" si="3"/>
        <v>2E-3</v>
      </c>
      <c r="K23" s="380">
        <f t="shared" si="4"/>
        <v>-1E-3</v>
      </c>
    </row>
    <row r="24" spans="1:11" ht="27.6" x14ac:dyDescent="0.25">
      <c r="A24" s="141">
        <v>40</v>
      </c>
      <c r="B24" s="509" t="s">
        <v>200</v>
      </c>
      <c r="C24" s="142">
        <v>148</v>
      </c>
      <c r="D24" s="136">
        <f t="shared" si="0"/>
        <v>1.7415862555895504E-2</v>
      </c>
      <c r="E24" s="142">
        <v>57</v>
      </c>
      <c r="F24" s="151">
        <f t="shared" si="1"/>
        <v>5.6553229487052289E-3</v>
      </c>
      <c r="G24" s="142">
        <v>226</v>
      </c>
      <c r="H24" s="151">
        <f t="shared" si="2"/>
        <v>2.1000000000000001E-2</v>
      </c>
      <c r="I24" s="142">
        <v>410</v>
      </c>
      <c r="J24" s="151">
        <f t="shared" si="3"/>
        <v>0.04</v>
      </c>
      <c r="K24" s="378">
        <f t="shared" si="4"/>
        <v>1.9E-2</v>
      </c>
    </row>
    <row r="25" spans="1:11" ht="41.4" x14ac:dyDescent="0.25">
      <c r="A25" s="138">
        <v>41</v>
      </c>
      <c r="B25" s="510" t="s">
        <v>201</v>
      </c>
      <c r="C25" s="51">
        <v>14</v>
      </c>
      <c r="D25" s="139">
        <f t="shared" si="0"/>
        <v>1.6474464579901153E-3</v>
      </c>
      <c r="E25" s="51">
        <v>17</v>
      </c>
      <c r="F25" s="139">
        <f t="shared" si="1"/>
        <v>1.6866752654033138E-3</v>
      </c>
      <c r="G25" s="51">
        <v>15</v>
      </c>
      <c r="H25" s="139">
        <f t="shared" si="2"/>
        <v>1E-3</v>
      </c>
      <c r="I25" s="51">
        <v>9</v>
      </c>
      <c r="J25" s="139">
        <f t="shared" si="3"/>
        <v>1E-3</v>
      </c>
      <c r="K25" s="379">
        <f t="shared" si="4"/>
        <v>0</v>
      </c>
    </row>
    <row r="26" spans="1:11" ht="27.6" x14ac:dyDescent="0.25">
      <c r="A26" s="138">
        <v>42</v>
      </c>
      <c r="B26" s="510" t="s">
        <v>202</v>
      </c>
      <c r="C26" s="51">
        <v>2233</v>
      </c>
      <c r="D26" s="139">
        <f t="shared" si="0"/>
        <v>0.2627677100494234</v>
      </c>
      <c r="E26" s="51">
        <v>3028</v>
      </c>
      <c r="F26" s="139">
        <f t="shared" si="1"/>
        <v>0.30042662962595496</v>
      </c>
      <c r="G26" s="51">
        <v>2931</v>
      </c>
      <c r="H26" s="139">
        <f t="shared" si="2"/>
        <v>0.27700000000000002</v>
      </c>
      <c r="I26" s="51">
        <v>2445</v>
      </c>
      <c r="J26" s="139">
        <f t="shared" si="3"/>
        <v>0.24</v>
      </c>
      <c r="K26" s="379">
        <f t="shared" si="4"/>
        <v>-3.7000000000000033E-2</v>
      </c>
    </row>
    <row r="27" spans="1:11" ht="42.75" customHeight="1" x14ac:dyDescent="0.25">
      <c r="A27" s="138">
        <v>43</v>
      </c>
      <c r="B27" s="510" t="s">
        <v>203</v>
      </c>
      <c r="C27" s="51">
        <v>20</v>
      </c>
      <c r="D27" s="139">
        <f t="shared" si="0"/>
        <v>2.3534949399858789E-3</v>
      </c>
      <c r="E27" s="51">
        <v>15</v>
      </c>
      <c r="F27" s="139">
        <f t="shared" si="1"/>
        <v>1.4882428812382181E-3</v>
      </c>
      <c r="G27" s="51">
        <v>11</v>
      </c>
      <c r="H27" s="139">
        <f t="shared" si="2"/>
        <v>1E-3</v>
      </c>
      <c r="I27" s="51">
        <v>28</v>
      </c>
      <c r="J27" s="139">
        <f t="shared" si="3"/>
        <v>3.0000000000000001E-3</v>
      </c>
      <c r="K27" s="379">
        <f t="shared" si="4"/>
        <v>2E-3</v>
      </c>
    </row>
    <row r="28" spans="1:11" ht="27.6" x14ac:dyDescent="0.25">
      <c r="A28" s="143">
        <v>44</v>
      </c>
      <c r="B28" s="510" t="s">
        <v>204</v>
      </c>
      <c r="C28" s="51">
        <v>98</v>
      </c>
      <c r="D28" s="139">
        <f t="shared" si="0"/>
        <v>1.1532125205930808E-2</v>
      </c>
      <c r="E28" s="51">
        <v>66</v>
      </c>
      <c r="F28" s="139">
        <f t="shared" si="1"/>
        <v>6.5482686774481595E-3</v>
      </c>
      <c r="G28" s="51">
        <v>83</v>
      </c>
      <c r="H28" s="139">
        <f t="shared" si="2"/>
        <v>8.0000000000000002E-3</v>
      </c>
      <c r="I28" s="51">
        <v>44</v>
      </c>
      <c r="J28" s="139">
        <f t="shared" si="3"/>
        <v>4.0000000000000001E-3</v>
      </c>
      <c r="K28" s="379">
        <f t="shared" si="4"/>
        <v>-4.0000000000000001E-3</v>
      </c>
    </row>
    <row r="29" spans="1:11" ht="19.5" customHeight="1" x14ac:dyDescent="0.25">
      <c r="A29" s="138">
        <v>45</v>
      </c>
      <c r="B29" s="510" t="s">
        <v>205</v>
      </c>
      <c r="C29" s="51">
        <v>15</v>
      </c>
      <c r="D29" s="139">
        <f t="shared" si="0"/>
        <v>1.7651212049894093E-3</v>
      </c>
      <c r="E29" s="51">
        <v>15</v>
      </c>
      <c r="F29" s="139">
        <f t="shared" si="1"/>
        <v>1.4882428812382181E-3</v>
      </c>
      <c r="G29" s="51">
        <v>5</v>
      </c>
      <c r="H29" s="139">
        <f t="shared" si="2"/>
        <v>0</v>
      </c>
      <c r="I29" s="51">
        <v>6</v>
      </c>
      <c r="J29" s="139">
        <f t="shared" si="3"/>
        <v>1E-3</v>
      </c>
      <c r="K29" s="379">
        <f t="shared" si="4"/>
        <v>1E-3</v>
      </c>
    </row>
    <row r="30" spans="1:11" ht="36" customHeight="1" thickBot="1" x14ac:dyDescent="0.3">
      <c r="A30" s="133">
        <v>49</v>
      </c>
      <c r="B30" s="512" t="s">
        <v>206</v>
      </c>
      <c r="C30" s="53">
        <v>49</v>
      </c>
      <c r="D30" s="140">
        <f t="shared" si="0"/>
        <v>5.7660626029654039E-3</v>
      </c>
      <c r="E30" s="53">
        <v>49</v>
      </c>
      <c r="F30" s="140">
        <f t="shared" si="1"/>
        <v>4.8615934120448462E-3</v>
      </c>
      <c r="G30" s="53">
        <v>60</v>
      </c>
      <c r="H30" s="140">
        <f t="shared" si="2"/>
        <v>6.0000000000000001E-3</v>
      </c>
      <c r="I30" s="53">
        <v>71</v>
      </c>
      <c r="J30" s="140">
        <f t="shared" si="3"/>
        <v>7.0000000000000001E-3</v>
      </c>
      <c r="K30" s="380">
        <f t="shared" si="4"/>
        <v>1E-3</v>
      </c>
    </row>
    <row r="31" spans="1:11" ht="27.6" x14ac:dyDescent="0.25">
      <c r="A31" s="137">
        <v>50</v>
      </c>
      <c r="B31" s="513" t="s">
        <v>207</v>
      </c>
      <c r="C31" s="142">
        <v>289</v>
      </c>
      <c r="D31" s="136">
        <f t="shared" si="0"/>
        <v>3.400800188279595E-2</v>
      </c>
      <c r="E31" s="142">
        <v>320</v>
      </c>
      <c r="F31" s="151">
        <f t="shared" si="1"/>
        <v>3.1749181466415317E-2</v>
      </c>
      <c r="G31" s="142">
        <v>408</v>
      </c>
      <c r="H31" s="151">
        <f t="shared" si="2"/>
        <v>3.9E-2</v>
      </c>
      <c r="I31" s="142">
        <v>416</v>
      </c>
      <c r="J31" s="151">
        <f t="shared" si="3"/>
        <v>4.1000000000000002E-2</v>
      </c>
      <c r="K31" s="378">
        <f t="shared" si="4"/>
        <v>2.0000000000000018E-3</v>
      </c>
    </row>
    <row r="32" spans="1:11" x14ac:dyDescent="0.25">
      <c r="A32" s="138">
        <v>51</v>
      </c>
      <c r="B32" s="510" t="s">
        <v>208</v>
      </c>
      <c r="C32" s="51">
        <v>234</v>
      </c>
      <c r="D32" s="139">
        <f t="shared" si="0"/>
        <v>2.7535890797834785E-2</v>
      </c>
      <c r="E32" s="51">
        <v>291</v>
      </c>
      <c r="F32" s="139">
        <f t="shared" si="1"/>
        <v>2.8871911896021431E-2</v>
      </c>
      <c r="G32" s="51">
        <v>330</v>
      </c>
      <c r="H32" s="139">
        <f t="shared" si="2"/>
        <v>3.1E-2</v>
      </c>
      <c r="I32" s="51">
        <v>298</v>
      </c>
      <c r="J32" s="139">
        <f t="shared" si="3"/>
        <v>2.9000000000000001E-2</v>
      </c>
      <c r="K32" s="379">
        <f t="shared" si="4"/>
        <v>-1.9999999999999983E-3</v>
      </c>
    </row>
    <row r="33" spans="1:11" ht="27.6" x14ac:dyDescent="0.25">
      <c r="A33" s="143">
        <v>52</v>
      </c>
      <c r="B33" s="510" t="s">
        <v>209</v>
      </c>
      <c r="C33" s="51">
        <v>1634</v>
      </c>
      <c r="D33" s="139">
        <f t="shared" si="0"/>
        <v>0.19228053659684632</v>
      </c>
      <c r="E33" s="51">
        <v>2020</v>
      </c>
      <c r="F33" s="139">
        <f t="shared" si="1"/>
        <v>0.20041670800674671</v>
      </c>
      <c r="G33" s="51">
        <v>2510</v>
      </c>
      <c r="H33" s="139">
        <f t="shared" si="2"/>
        <v>0.23699999999999999</v>
      </c>
      <c r="I33" s="51">
        <v>2386</v>
      </c>
      <c r="J33" s="139">
        <f t="shared" si="3"/>
        <v>0.23400000000000001</v>
      </c>
      <c r="K33" s="379">
        <f t="shared" si="4"/>
        <v>-2.9999999999999749E-3</v>
      </c>
    </row>
    <row r="34" spans="1:11" ht="33" customHeight="1" thickBot="1" x14ac:dyDescent="0.3">
      <c r="A34" s="2">
        <v>59</v>
      </c>
      <c r="B34" s="511" t="s">
        <v>210</v>
      </c>
      <c r="C34" s="51">
        <v>50</v>
      </c>
      <c r="D34" s="139">
        <f t="shared" si="0"/>
        <v>5.8837373499646978E-3</v>
      </c>
      <c r="E34" s="53">
        <v>71</v>
      </c>
      <c r="F34" s="140">
        <f t="shared" si="1"/>
        <v>7.0443496378608987E-3</v>
      </c>
      <c r="G34" s="53">
        <v>66</v>
      </c>
      <c r="H34" s="140">
        <f t="shared" si="2"/>
        <v>6.0000000000000001E-3</v>
      </c>
      <c r="I34" s="53">
        <v>85</v>
      </c>
      <c r="J34" s="140">
        <f t="shared" si="3"/>
        <v>8.0000000000000002E-3</v>
      </c>
      <c r="K34" s="380">
        <f t="shared" si="4"/>
        <v>2E-3</v>
      </c>
    </row>
    <row r="35" spans="1:11" ht="27.6" x14ac:dyDescent="0.25">
      <c r="A35" s="141">
        <v>60</v>
      </c>
      <c r="B35" s="509" t="s">
        <v>211</v>
      </c>
      <c r="C35" s="142">
        <v>42</v>
      </c>
      <c r="D35" s="136">
        <f t="shared" si="0"/>
        <v>4.9423393739703456E-3</v>
      </c>
      <c r="E35" s="142">
        <v>32</v>
      </c>
      <c r="F35" s="151">
        <f t="shared" si="1"/>
        <v>3.1749181466415319E-3</v>
      </c>
      <c r="G35" s="142">
        <v>33</v>
      </c>
      <c r="H35" s="151">
        <f t="shared" si="2"/>
        <v>3.0000000000000001E-3</v>
      </c>
      <c r="I35" s="142">
        <v>59</v>
      </c>
      <c r="J35" s="151">
        <f t="shared" si="3"/>
        <v>6.0000000000000001E-3</v>
      </c>
      <c r="K35" s="378">
        <f t="shared" si="4"/>
        <v>3.0000000000000001E-3</v>
      </c>
    </row>
    <row r="36" spans="1:11" x14ac:dyDescent="0.25">
      <c r="A36" s="138">
        <v>61</v>
      </c>
      <c r="B36" s="510" t="s">
        <v>212</v>
      </c>
      <c r="C36" s="51">
        <v>10</v>
      </c>
      <c r="D36" s="139">
        <f t="shared" si="0"/>
        <v>1.1767474699929394E-3</v>
      </c>
      <c r="E36" s="51">
        <v>13</v>
      </c>
      <c r="F36" s="139">
        <f t="shared" si="1"/>
        <v>1.2898104970731224E-3</v>
      </c>
      <c r="G36" s="51">
        <v>9</v>
      </c>
      <c r="H36" s="139">
        <f t="shared" si="2"/>
        <v>1E-3</v>
      </c>
      <c r="I36" s="51">
        <v>4</v>
      </c>
      <c r="J36" s="139">
        <f t="shared" si="3"/>
        <v>0</v>
      </c>
      <c r="K36" s="379">
        <f t="shared" si="4"/>
        <v>-1E-3</v>
      </c>
    </row>
    <row r="37" spans="1:11" x14ac:dyDescent="0.25">
      <c r="A37" s="138">
        <v>62</v>
      </c>
      <c r="B37" s="510" t="s">
        <v>213</v>
      </c>
      <c r="C37" s="51">
        <v>10</v>
      </c>
      <c r="D37" s="139">
        <f t="shared" si="0"/>
        <v>1.1767474699929394E-3</v>
      </c>
      <c r="E37" s="51">
        <v>5</v>
      </c>
      <c r="F37" s="139">
        <f t="shared" si="1"/>
        <v>4.9608096041273933E-4</v>
      </c>
      <c r="G37" s="51">
        <v>8</v>
      </c>
      <c r="H37" s="139">
        <f t="shared" si="2"/>
        <v>1E-3</v>
      </c>
      <c r="I37" s="51">
        <v>8</v>
      </c>
      <c r="J37" s="139">
        <f t="shared" si="3"/>
        <v>1E-3</v>
      </c>
      <c r="K37" s="379">
        <f t="shared" si="4"/>
        <v>0</v>
      </c>
    </row>
    <row r="38" spans="1:11" ht="15.75" customHeight="1" x14ac:dyDescent="0.25">
      <c r="A38" s="138">
        <v>63</v>
      </c>
      <c r="B38" s="510" t="s">
        <v>214</v>
      </c>
      <c r="C38" s="51">
        <v>796</v>
      </c>
      <c r="D38" s="139">
        <f t="shared" si="0"/>
        <v>9.366909861143799E-2</v>
      </c>
      <c r="E38" s="51">
        <v>882</v>
      </c>
      <c r="F38" s="139">
        <f t="shared" si="1"/>
        <v>8.7508681416807219E-2</v>
      </c>
      <c r="G38" s="51">
        <v>644</v>
      </c>
      <c r="H38" s="139">
        <f t="shared" si="2"/>
        <v>6.0999999999999999E-2</v>
      </c>
      <c r="I38" s="51">
        <v>760</v>
      </c>
      <c r="J38" s="139">
        <f t="shared" si="3"/>
        <v>7.4999999999999997E-2</v>
      </c>
      <c r="K38" s="379">
        <f t="shared" si="4"/>
        <v>1.3999999999999999E-2</v>
      </c>
    </row>
    <row r="39" spans="1:11" ht="32.25" customHeight="1" x14ac:dyDescent="0.25">
      <c r="A39" s="143">
        <v>64</v>
      </c>
      <c r="B39" s="510" t="s">
        <v>215</v>
      </c>
      <c r="C39" s="51">
        <v>220</v>
      </c>
      <c r="D39" s="139">
        <f t="shared" si="0"/>
        <v>2.588844433984467E-2</v>
      </c>
      <c r="E39" s="51">
        <v>224</v>
      </c>
      <c r="F39" s="139">
        <f t="shared" si="1"/>
        <v>2.2224427026490724E-2</v>
      </c>
      <c r="G39" s="51">
        <v>269</v>
      </c>
      <c r="H39" s="139">
        <f t="shared" si="2"/>
        <v>2.5000000000000001E-2</v>
      </c>
      <c r="I39" s="51">
        <v>259</v>
      </c>
      <c r="J39" s="139">
        <f t="shared" si="3"/>
        <v>2.5000000000000001E-2</v>
      </c>
      <c r="K39" s="379">
        <f t="shared" si="4"/>
        <v>0</v>
      </c>
    </row>
    <row r="40" spans="1:11" ht="28.5" customHeight="1" thickBot="1" x14ac:dyDescent="0.3">
      <c r="A40" s="133">
        <v>69</v>
      </c>
      <c r="B40" s="512" t="s">
        <v>216</v>
      </c>
      <c r="C40" s="53">
        <v>70</v>
      </c>
      <c r="D40" s="140">
        <f t="shared" si="0"/>
        <v>8.2372322899505763E-3</v>
      </c>
      <c r="E40" s="53">
        <v>86</v>
      </c>
      <c r="F40" s="140">
        <f t="shared" si="1"/>
        <v>8.5325925190991164E-3</v>
      </c>
      <c r="G40" s="53">
        <v>74</v>
      </c>
      <c r="H40" s="140">
        <f t="shared" si="2"/>
        <v>7.0000000000000001E-3</v>
      </c>
      <c r="I40" s="53">
        <v>75</v>
      </c>
      <c r="J40" s="140">
        <f t="shared" si="3"/>
        <v>7.0000000000000001E-3</v>
      </c>
      <c r="K40" s="380">
        <f t="shared" si="4"/>
        <v>0</v>
      </c>
    </row>
    <row r="41" spans="1:11" ht="27.6" x14ac:dyDescent="0.25">
      <c r="A41" s="137">
        <v>70</v>
      </c>
      <c r="B41" s="513" t="s">
        <v>217</v>
      </c>
      <c r="C41" s="337">
        <v>30</v>
      </c>
      <c r="D41" s="144">
        <f t="shared" si="0"/>
        <v>3.5302424099788185E-3</v>
      </c>
      <c r="E41" s="142">
        <v>50</v>
      </c>
      <c r="F41" s="151">
        <f t="shared" si="1"/>
        <v>4.960809604127394E-3</v>
      </c>
      <c r="G41" s="142">
        <v>60</v>
      </c>
      <c r="H41" s="151">
        <f t="shared" si="2"/>
        <v>6.0000000000000001E-3</v>
      </c>
      <c r="I41" s="142">
        <v>70</v>
      </c>
      <c r="J41" s="151">
        <f t="shared" si="3"/>
        <v>7.0000000000000001E-3</v>
      </c>
      <c r="K41" s="378">
        <f t="shared" si="4"/>
        <v>1E-3</v>
      </c>
    </row>
    <row r="42" spans="1:11" x14ac:dyDescent="0.25">
      <c r="A42" s="143">
        <v>71</v>
      </c>
      <c r="B42" s="510" t="s">
        <v>218</v>
      </c>
      <c r="C42" s="51">
        <v>40</v>
      </c>
      <c r="D42" s="139">
        <f t="shared" si="0"/>
        <v>4.7069898799717578E-3</v>
      </c>
      <c r="E42" s="51">
        <v>24</v>
      </c>
      <c r="F42" s="139">
        <f t="shared" si="1"/>
        <v>2.3811886099811487E-3</v>
      </c>
      <c r="G42" s="51">
        <v>43</v>
      </c>
      <c r="H42" s="139">
        <f t="shared" si="2"/>
        <v>4.0000000000000001E-3</v>
      </c>
      <c r="I42" s="51">
        <v>32</v>
      </c>
      <c r="J42" s="139">
        <f t="shared" si="3"/>
        <v>3.0000000000000001E-3</v>
      </c>
      <c r="K42" s="379">
        <f t="shared" si="4"/>
        <v>-1E-3</v>
      </c>
    </row>
    <row r="43" spans="1:11" x14ac:dyDescent="0.25">
      <c r="A43" s="138">
        <v>72</v>
      </c>
      <c r="B43" s="510" t="s">
        <v>219</v>
      </c>
      <c r="C43" s="51">
        <v>16</v>
      </c>
      <c r="D43" s="139">
        <f t="shared" si="0"/>
        <v>1.8827959519887032E-3</v>
      </c>
      <c r="E43" s="51">
        <v>31</v>
      </c>
      <c r="F43" s="139">
        <f t="shared" si="1"/>
        <v>3.0757019545589841E-3</v>
      </c>
      <c r="G43" s="51">
        <v>17</v>
      </c>
      <c r="H43" s="139">
        <f t="shared" si="2"/>
        <v>2E-3</v>
      </c>
      <c r="I43" s="51">
        <v>33</v>
      </c>
      <c r="J43" s="139">
        <f t="shared" si="3"/>
        <v>3.0000000000000001E-3</v>
      </c>
      <c r="K43" s="379">
        <f t="shared" si="4"/>
        <v>1E-3</v>
      </c>
    </row>
    <row r="44" spans="1:11" x14ac:dyDescent="0.25">
      <c r="A44" s="138">
        <v>73</v>
      </c>
      <c r="B44" s="510" t="s">
        <v>220</v>
      </c>
      <c r="C44" s="51">
        <v>8</v>
      </c>
      <c r="D44" s="139">
        <f t="shared" si="0"/>
        <v>9.4139797599435159E-4</v>
      </c>
      <c r="E44" s="51">
        <v>7</v>
      </c>
      <c r="F44" s="139">
        <f t="shared" si="1"/>
        <v>6.9451334457783513E-4</v>
      </c>
      <c r="G44" s="51">
        <v>6</v>
      </c>
      <c r="H44" s="139">
        <f t="shared" si="2"/>
        <v>1E-3</v>
      </c>
      <c r="I44" s="51">
        <v>7</v>
      </c>
      <c r="J44" s="139">
        <f t="shared" si="3"/>
        <v>1E-3</v>
      </c>
      <c r="K44" s="379">
        <f t="shared" si="4"/>
        <v>0</v>
      </c>
    </row>
    <row r="45" spans="1:11" x14ac:dyDescent="0.25">
      <c r="A45" s="138">
        <v>74</v>
      </c>
      <c r="B45" s="510" t="s">
        <v>221</v>
      </c>
      <c r="C45" s="51">
        <v>10</v>
      </c>
      <c r="D45" s="139">
        <f t="shared" si="0"/>
        <v>1.1767474699929394E-3</v>
      </c>
      <c r="E45" s="51">
        <v>25</v>
      </c>
      <c r="F45" s="139">
        <f t="shared" si="1"/>
        <v>2.480404802063697E-3</v>
      </c>
      <c r="G45" s="51">
        <v>27</v>
      </c>
      <c r="H45" s="139">
        <f t="shared" si="2"/>
        <v>3.0000000000000001E-3</v>
      </c>
      <c r="I45" s="51">
        <v>28</v>
      </c>
      <c r="J45" s="139">
        <f t="shared" si="3"/>
        <v>3.0000000000000001E-3</v>
      </c>
      <c r="K45" s="379">
        <f t="shared" si="4"/>
        <v>0</v>
      </c>
    </row>
    <row r="46" spans="1:11" x14ac:dyDescent="0.25">
      <c r="A46" s="138">
        <v>75</v>
      </c>
      <c r="B46" s="510" t="s">
        <v>222</v>
      </c>
      <c r="C46" s="51">
        <v>319</v>
      </c>
      <c r="D46" s="139">
        <f t="shared" si="0"/>
        <v>3.7538244292774768E-2</v>
      </c>
      <c r="E46" s="51">
        <v>381</v>
      </c>
      <c r="F46" s="139">
        <f t="shared" si="1"/>
        <v>3.7801369183450742E-2</v>
      </c>
      <c r="G46" s="51">
        <v>352</v>
      </c>
      <c r="H46" s="139">
        <f t="shared" si="2"/>
        <v>3.3000000000000002E-2</v>
      </c>
      <c r="I46" s="51">
        <v>380</v>
      </c>
      <c r="J46" s="139">
        <f t="shared" si="3"/>
        <v>3.6999999999999998E-2</v>
      </c>
      <c r="K46" s="379">
        <f t="shared" si="4"/>
        <v>3.9999999999999966E-3</v>
      </c>
    </row>
    <row r="47" spans="1:11" ht="29.25" customHeight="1" thickBot="1" x14ac:dyDescent="0.3">
      <c r="A47" s="2">
        <v>79</v>
      </c>
      <c r="B47" s="511" t="s">
        <v>223</v>
      </c>
      <c r="C47" s="51">
        <v>50</v>
      </c>
      <c r="D47" s="139">
        <f t="shared" si="0"/>
        <v>5.8837373499646978E-3</v>
      </c>
      <c r="E47" s="53">
        <v>33</v>
      </c>
      <c r="F47" s="140">
        <f t="shared" si="1"/>
        <v>3.2741343387240798E-3</v>
      </c>
      <c r="G47" s="53">
        <v>40</v>
      </c>
      <c r="H47" s="140">
        <f t="shared" si="2"/>
        <v>4.0000000000000001E-3</v>
      </c>
      <c r="I47" s="53">
        <v>46</v>
      </c>
      <c r="J47" s="140">
        <f t="shared" si="3"/>
        <v>5.0000000000000001E-3</v>
      </c>
      <c r="K47" s="380">
        <f t="shared" si="4"/>
        <v>1E-3</v>
      </c>
    </row>
    <row r="48" spans="1:11" ht="27.6" x14ac:dyDescent="0.25">
      <c r="A48" s="141">
        <v>80</v>
      </c>
      <c r="B48" s="509" t="s">
        <v>224</v>
      </c>
      <c r="C48" s="142">
        <v>26</v>
      </c>
      <c r="D48" s="136">
        <f t="shared" si="0"/>
        <v>3.0595434219816428E-3</v>
      </c>
      <c r="E48" s="142">
        <v>23</v>
      </c>
      <c r="F48" s="151">
        <f t="shared" si="1"/>
        <v>2.2819724178986009E-3</v>
      </c>
      <c r="G48" s="142">
        <v>44</v>
      </c>
      <c r="H48" s="151">
        <f t="shared" si="2"/>
        <v>4.0000000000000001E-3</v>
      </c>
      <c r="I48" s="142">
        <v>125</v>
      </c>
      <c r="J48" s="151">
        <f t="shared" si="3"/>
        <v>1.2E-2</v>
      </c>
      <c r="K48" s="378">
        <f t="shared" si="4"/>
        <v>8.0000000000000002E-3</v>
      </c>
    </row>
    <row r="49" spans="1:11" x14ac:dyDescent="0.25">
      <c r="A49" s="138">
        <v>81</v>
      </c>
      <c r="B49" s="510" t="s">
        <v>225</v>
      </c>
      <c r="C49" s="51">
        <v>40</v>
      </c>
      <c r="D49" s="139">
        <f t="shared" si="0"/>
        <v>4.7069898799717578E-3</v>
      </c>
      <c r="E49" s="51">
        <v>58</v>
      </c>
      <c r="F49" s="139">
        <f t="shared" si="1"/>
        <v>5.7545391407877768E-3</v>
      </c>
      <c r="G49" s="51">
        <v>51</v>
      </c>
      <c r="H49" s="139">
        <f t="shared" si="2"/>
        <v>5.0000000000000001E-3</v>
      </c>
      <c r="I49" s="51">
        <v>84</v>
      </c>
      <c r="J49" s="139">
        <f t="shared" si="3"/>
        <v>8.0000000000000002E-3</v>
      </c>
      <c r="K49" s="379">
        <f t="shared" si="4"/>
        <v>3.0000000000000001E-3</v>
      </c>
    </row>
    <row r="50" spans="1:11" ht="27.6" x14ac:dyDescent="0.25">
      <c r="A50" s="138">
        <v>82</v>
      </c>
      <c r="B50" s="510" t="s">
        <v>226</v>
      </c>
      <c r="C50" s="51">
        <v>20</v>
      </c>
      <c r="D50" s="139">
        <f t="shared" si="0"/>
        <v>2.3534949399858789E-3</v>
      </c>
      <c r="E50" s="51">
        <v>9</v>
      </c>
      <c r="F50" s="139">
        <f t="shared" si="1"/>
        <v>8.9294572874293082E-4</v>
      </c>
      <c r="G50" s="51">
        <v>10</v>
      </c>
      <c r="H50" s="139">
        <f t="shared" si="2"/>
        <v>1E-3</v>
      </c>
      <c r="I50" s="51">
        <v>5</v>
      </c>
      <c r="J50" s="139">
        <f t="shared" si="3"/>
        <v>0</v>
      </c>
      <c r="K50" s="379">
        <f t="shared" si="4"/>
        <v>-1E-3</v>
      </c>
    </row>
    <row r="51" spans="1:11" ht="41.4" x14ac:dyDescent="0.25">
      <c r="A51" s="143">
        <v>83</v>
      </c>
      <c r="B51" s="510" t="s">
        <v>227</v>
      </c>
      <c r="C51" s="51">
        <v>154</v>
      </c>
      <c r="D51" s="139">
        <f t="shared" si="0"/>
        <v>1.8121911037891267E-2</v>
      </c>
      <c r="E51" s="51">
        <v>190</v>
      </c>
      <c r="F51" s="139">
        <f t="shared" si="1"/>
        <v>1.8851076495684096E-2</v>
      </c>
      <c r="G51" s="51">
        <v>165</v>
      </c>
      <c r="H51" s="139">
        <f t="shared" si="2"/>
        <v>1.6E-2</v>
      </c>
      <c r="I51" s="51">
        <v>196</v>
      </c>
      <c r="J51" s="139">
        <f t="shared" si="3"/>
        <v>1.9E-2</v>
      </c>
      <c r="K51" s="379">
        <f t="shared" si="4"/>
        <v>2.9999999999999992E-3</v>
      </c>
    </row>
    <row r="52" spans="1:11" x14ac:dyDescent="0.25">
      <c r="A52" s="138">
        <v>84</v>
      </c>
      <c r="B52" s="510" t="s">
        <v>228</v>
      </c>
      <c r="C52" s="51">
        <v>30</v>
      </c>
      <c r="D52" s="139">
        <f t="shared" si="0"/>
        <v>3.5302424099788185E-3</v>
      </c>
      <c r="E52" s="51">
        <v>28</v>
      </c>
      <c r="F52" s="139">
        <f t="shared" si="1"/>
        <v>2.7780533783113405E-3</v>
      </c>
      <c r="G52" s="51">
        <v>38</v>
      </c>
      <c r="H52" s="139">
        <f t="shared" si="2"/>
        <v>4.0000000000000001E-3</v>
      </c>
      <c r="I52" s="51">
        <v>36</v>
      </c>
      <c r="J52" s="139">
        <f t="shared" si="3"/>
        <v>4.0000000000000001E-3</v>
      </c>
      <c r="K52" s="379">
        <f t="shared" si="4"/>
        <v>0</v>
      </c>
    </row>
    <row r="53" spans="1:11" ht="43.5" customHeight="1" x14ac:dyDescent="0.25">
      <c r="A53" s="138">
        <v>85</v>
      </c>
      <c r="B53" s="510" t="s">
        <v>229</v>
      </c>
      <c r="C53" s="51">
        <v>24</v>
      </c>
      <c r="D53" s="139">
        <f t="shared" si="0"/>
        <v>2.824193927983055E-3</v>
      </c>
      <c r="E53" s="51">
        <v>25</v>
      </c>
      <c r="F53" s="139">
        <f t="shared" si="1"/>
        <v>2.480404802063697E-3</v>
      </c>
      <c r="G53" s="51">
        <v>42</v>
      </c>
      <c r="H53" s="139">
        <f t="shared" si="2"/>
        <v>4.0000000000000001E-3</v>
      </c>
      <c r="I53" s="51">
        <v>31</v>
      </c>
      <c r="J53" s="139">
        <f t="shared" si="3"/>
        <v>3.0000000000000001E-3</v>
      </c>
      <c r="K53" s="379">
        <f t="shared" si="4"/>
        <v>-1E-3</v>
      </c>
    </row>
    <row r="54" spans="1:11" ht="29.25" customHeight="1" thickBot="1" x14ac:dyDescent="0.3">
      <c r="A54" s="133">
        <v>89</v>
      </c>
      <c r="B54" s="512" t="s">
        <v>230</v>
      </c>
      <c r="C54" s="60">
        <v>30</v>
      </c>
      <c r="D54" s="146">
        <f t="shared" si="0"/>
        <v>3.5302424099788185E-3</v>
      </c>
      <c r="E54" s="53">
        <v>27</v>
      </c>
      <c r="F54" s="140">
        <f t="shared" si="1"/>
        <v>2.6788371862287927E-3</v>
      </c>
      <c r="G54" s="53">
        <v>35</v>
      </c>
      <c r="H54" s="140">
        <f t="shared" si="2"/>
        <v>3.0000000000000001E-3</v>
      </c>
      <c r="I54" s="53">
        <v>53</v>
      </c>
      <c r="J54" s="140">
        <f t="shared" si="3"/>
        <v>5.0000000000000001E-3</v>
      </c>
      <c r="K54" s="380">
        <f t="shared" si="4"/>
        <v>2E-3</v>
      </c>
    </row>
    <row r="55" spans="1:11" ht="14.4" thickBot="1" x14ac:dyDescent="0.3">
      <c r="A55" s="147">
        <v>99</v>
      </c>
      <c r="B55" s="514" t="s">
        <v>231</v>
      </c>
      <c r="C55" s="148">
        <v>507</v>
      </c>
      <c r="D55" s="149">
        <f t="shared" si="0"/>
        <v>5.9661096728642032E-2</v>
      </c>
      <c r="E55" s="338">
        <v>534</v>
      </c>
      <c r="F55" s="144">
        <f t="shared" si="1"/>
        <v>5.2981446572080565E-2</v>
      </c>
      <c r="G55" s="338">
        <v>355</v>
      </c>
      <c r="H55" s="144">
        <f t="shared" si="2"/>
        <v>3.4000000000000002E-2</v>
      </c>
      <c r="I55" s="338">
        <v>466</v>
      </c>
      <c r="J55" s="144">
        <f t="shared" si="3"/>
        <v>4.5999999999999999E-2</v>
      </c>
      <c r="K55" s="381">
        <f t="shared" si="4"/>
        <v>1.1999999999999997E-2</v>
      </c>
    </row>
    <row r="56" spans="1:11" ht="14.4" thickBot="1" x14ac:dyDescent="0.3">
      <c r="A56" s="880" t="s">
        <v>648</v>
      </c>
      <c r="B56" s="887"/>
      <c r="C56" s="104">
        <f>SUM(C4:C55)</f>
        <v>8498</v>
      </c>
      <c r="D56" s="74">
        <f>SUM(D4:D55)</f>
        <v>1.0000000000000002</v>
      </c>
      <c r="E56" s="104">
        <f>SUM(E4:E55)</f>
        <v>10079</v>
      </c>
      <c r="F56" s="74">
        <f>SUM(F4:F55)</f>
        <v>1</v>
      </c>
      <c r="G56" s="104">
        <f t="shared" ref="G56:J56" si="5">SUM(G4:G55)</f>
        <v>10586</v>
      </c>
      <c r="H56" s="74">
        <f t="shared" si="5"/>
        <v>1.0010000000000001</v>
      </c>
      <c r="I56" s="104">
        <f t="shared" si="5"/>
        <v>10191</v>
      </c>
      <c r="J56" s="74">
        <f t="shared" si="5"/>
        <v>0.99800000000000022</v>
      </c>
      <c r="K56" s="382"/>
    </row>
    <row r="57" spans="1:11" x14ac:dyDescent="0.25">
      <c r="C57" s="34"/>
    </row>
    <row r="58" spans="1:11" x14ac:dyDescent="0.25">
      <c r="C58" s="34"/>
    </row>
    <row r="59" spans="1:11" x14ac:dyDescent="0.25">
      <c r="C59" s="34"/>
    </row>
    <row r="60" spans="1:11" x14ac:dyDescent="0.25">
      <c r="C60" s="34"/>
    </row>
    <row r="61" spans="1:11" x14ac:dyDescent="0.25">
      <c r="C61" s="34"/>
    </row>
    <row r="62" spans="1:11" x14ac:dyDescent="0.25">
      <c r="C62" s="34"/>
    </row>
    <row r="63" spans="1:11" x14ac:dyDescent="0.25">
      <c r="C63" s="34"/>
    </row>
    <row r="64" spans="1:11" x14ac:dyDescent="0.25">
      <c r="C64" s="34"/>
    </row>
    <row r="65" spans="3:3" x14ac:dyDescent="0.25">
      <c r="C65" s="34"/>
    </row>
    <row r="66" spans="3:3" x14ac:dyDescent="0.25">
      <c r="C66" s="34"/>
    </row>
    <row r="67" spans="3:3" x14ac:dyDescent="0.25">
      <c r="C67" s="34"/>
    </row>
    <row r="68" spans="3:3" x14ac:dyDescent="0.25">
      <c r="C68" s="34"/>
    </row>
    <row r="69" spans="3:3" x14ac:dyDescent="0.25">
      <c r="C69" s="34"/>
    </row>
    <row r="70" spans="3:3" x14ac:dyDescent="0.25">
      <c r="C70" s="34"/>
    </row>
    <row r="71" spans="3:3" x14ac:dyDescent="0.25">
      <c r="C71" s="34"/>
    </row>
    <row r="72" spans="3:3" x14ac:dyDescent="0.25">
      <c r="C72" s="34"/>
    </row>
  </sheetData>
  <mergeCells count="9">
    <mergeCell ref="A1:K1"/>
    <mergeCell ref="E2:F2"/>
    <mergeCell ref="K2:K3"/>
    <mergeCell ref="A56:B56"/>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selection sqref="A1:K1"/>
    </sheetView>
  </sheetViews>
  <sheetFormatPr defaultColWidth="9.10937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12" width="11.44140625" style="1" customWidth="1"/>
    <col min="13" max="13" width="3.33203125" style="1" bestFit="1" customWidth="1"/>
    <col min="14" max="256" width="11.44140625" style="1" customWidth="1"/>
    <col min="257" max="16384" width="9.109375" style="1"/>
  </cols>
  <sheetData>
    <row r="1" spans="1:19" ht="35.1" customHeight="1" thickBot="1" x14ac:dyDescent="0.3">
      <c r="A1" s="948" t="s">
        <v>966</v>
      </c>
      <c r="B1" s="949"/>
      <c r="C1" s="949"/>
      <c r="D1" s="949"/>
      <c r="E1" s="949"/>
      <c r="F1" s="949"/>
      <c r="G1" s="949"/>
      <c r="H1" s="949"/>
      <c r="I1" s="949"/>
      <c r="J1" s="949"/>
      <c r="K1" s="950"/>
    </row>
    <row r="2" spans="1:19" ht="15" customHeight="1" thickBot="1" x14ac:dyDescent="0.3">
      <c r="A2" s="912" t="s">
        <v>178</v>
      </c>
      <c r="B2" s="914" t="s">
        <v>179</v>
      </c>
      <c r="C2" s="1014" t="s">
        <v>465</v>
      </c>
      <c r="D2" s="922"/>
      <c r="E2" s="922"/>
      <c r="F2" s="922"/>
      <c r="G2" s="922"/>
      <c r="H2" s="922"/>
      <c r="I2" s="922"/>
      <c r="J2" s="918" t="s">
        <v>648</v>
      </c>
      <c r="K2" s="919"/>
    </row>
    <row r="3" spans="1:19" ht="14.25" customHeight="1" x14ac:dyDescent="0.25">
      <c r="A3" s="1010"/>
      <c r="B3" s="925"/>
      <c r="C3" s="897" t="s">
        <v>651</v>
      </c>
      <c r="D3" s="898"/>
      <c r="E3" s="897" t="s">
        <v>652</v>
      </c>
      <c r="F3" s="898"/>
      <c r="G3" s="897" t="s">
        <v>653</v>
      </c>
      <c r="H3" s="898"/>
      <c r="I3" s="362" t="s">
        <v>654</v>
      </c>
      <c r="J3" s="1015"/>
      <c r="K3" s="1007"/>
    </row>
    <row r="4" spans="1:19" ht="14.4" thickBot="1" x14ac:dyDescent="0.3">
      <c r="A4" s="913"/>
      <c r="B4" s="915"/>
      <c r="C4" s="43" t="s">
        <v>530</v>
      </c>
      <c r="D4" s="132" t="s">
        <v>531</v>
      </c>
      <c r="E4" s="133" t="s">
        <v>530</v>
      </c>
      <c r="F4" s="134" t="s">
        <v>531</v>
      </c>
      <c r="G4" s="43" t="s">
        <v>530</v>
      </c>
      <c r="H4" s="132" t="s">
        <v>531</v>
      </c>
      <c r="I4" s="354" t="s">
        <v>530</v>
      </c>
      <c r="J4" s="43" t="s">
        <v>530</v>
      </c>
      <c r="K4" s="134" t="s">
        <v>531</v>
      </c>
    </row>
    <row r="5" spans="1:19" ht="14.4" thickBot="1" x14ac:dyDescent="0.3">
      <c r="A5" s="135" t="s">
        <v>532</v>
      </c>
      <c r="B5" s="508" t="s">
        <v>180</v>
      </c>
      <c r="C5" s="287">
        <v>151</v>
      </c>
      <c r="D5" s="136">
        <f>ROUND(C5/$C$57,3)</f>
        <v>3.6999999999999998E-2</v>
      </c>
      <c r="E5" s="288">
        <v>245</v>
      </c>
      <c r="F5" s="136">
        <f>ROUND(E5/$E$57,3)</f>
        <v>4.4999999999999998E-2</v>
      </c>
      <c r="G5" s="288">
        <v>30</v>
      </c>
      <c r="H5" s="136">
        <f>ROUND(G5/$G$57,3)</f>
        <v>4.3999999999999997E-2</v>
      </c>
      <c r="I5" s="383">
        <v>3</v>
      </c>
      <c r="J5" s="289">
        <f>C5+E5+G5+I5</f>
        <v>429</v>
      </c>
      <c r="K5" s="136">
        <f>ROUND(J5/$J$57,3)</f>
        <v>4.2000000000000003E-2</v>
      </c>
      <c r="L5" s="850"/>
      <c r="S5" s="850"/>
    </row>
    <row r="6" spans="1:19" ht="27.6" x14ac:dyDescent="0.25">
      <c r="A6" s="137">
        <v>10</v>
      </c>
      <c r="B6" s="509" t="s">
        <v>181</v>
      </c>
      <c r="C6" s="284"/>
      <c r="D6" s="151">
        <f t="shared" ref="D6:D56" si="0">ROUND(C6/$C$57,3)</f>
        <v>0</v>
      </c>
      <c r="E6" s="285"/>
      <c r="F6" s="151">
        <f t="shared" ref="F6:F56" si="1">ROUND(E6/$E$57,3)</f>
        <v>0</v>
      </c>
      <c r="G6" s="285"/>
      <c r="H6" s="151">
        <f t="shared" ref="H6:H56" si="2">ROUND(G6/$G$57,3)</f>
        <v>0</v>
      </c>
      <c r="I6" s="384"/>
      <c r="J6" s="286">
        <f t="shared" ref="J6:J56" si="3">C6+E6+G6+I6</f>
        <v>0</v>
      </c>
      <c r="K6" s="151">
        <f t="shared" ref="K6:K56" si="4">ROUND(J6/$J$57,3)</f>
        <v>0</v>
      </c>
      <c r="L6" s="850"/>
      <c r="S6" s="850"/>
    </row>
    <row r="7" spans="1:19" ht="27.6" x14ac:dyDescent="0.25">
      <c r="A7" s="138">
        <v>11</v>
      </c>
      <c r="B7" s="510" t="s">
        <v>182</v>
      </c>
      <c r="C7" s="280"/>
      <c r="D7" s="139">
        <f t="shared" si="0"/>
        <v>0</v>
      </c>
      <c r="E7" s="282">
        <v>1</v>
      </c>
      <c r="F7" s="139">
        <f t="shared" si="1"/>
        <v>0</v>
      </c>
      <c r="G7" s="282">
        <v>1</v>
      </c>
      <c r="H7" s="139">
        <f t="shared" si="2"/>
        <v>1E-3</v>
      </c>
      <c r="I7" s="385"/>
      <c r="J7" s="278">
        <f t="shared" si="3"/>
        <v>2</v>
      </c>
      <c r="K7" s="139">
        <f t="shared" si="4"/>
        <v>0</v>
      </c>
      <c r="L7" s="850"/>
      <c r="S7" s="851"/>
    </row>
    <row r="8" spans="1:19" x14ac:dyDescent="0.25">
      <c r="A8" s="138">
        <v>12</v>
      </c>
      <c r="B8" s="510" t="s">
        <v>183</v>
      </c>
      <c r="C8" s="280">
        <v>1</v>
      </c>
      <c r="D8" s="139">
        <f t="shared" si="0"/>
        <v>0</v>
      </c>
      <c r="E8" s="282"/>
      <c r="F8" s="139">
        <f t="shared" si="1"/>
        <v>0</v>
      </c>
      <c r="G8" s="282"/>
      <c r="H8" s="139">
        <f t="shared" si="2"/>
        <v>0</v>
      </c>
      <c r="I8" s="385"/>
      <c r="J8" s="278">
        <f t="shared" si="3"/>
        <v>1</v>
      </c>
      <c r="K8" s="139">
        <f t="shared" si="4"/>
        <v>0</v>
      </c>
      <c r="L8" s="850"/>
      <c r="S8" s="850"/>
    </row>
    <row r="9" spans="1:19" x14ac:dyDescent="0.25">
      <c r="A9" s="138">
        <v>13</v>
      </c>
      <c r="B9" s="510" t="s">
        <v>184</v>
      </c>
      <c r="C9" s="280"/>
      <c r="D9" s="139">
        <f t="shared" si="0"/>
        <v>0</v>
      </c>
      <c r="E9" s="282"/>
      <c r="F9" s="139">
        <f t="shared" si="1"/>
        <v>0</v>
      </c>
      <c r="G9" s="282"/>
      <c r="H9" s="139">
        <f t="shared" si="2"/>
        <v>0</v>
      </c>
      <c r="I9" s="385"/>
      <c r="J9" s="278">
        <f t="shared" si="3"/>
        <v>0</v>
      </c>
      <c r="K9" s="139">
        <f t="shared" si="4"/>
        <v>0</v>
      </c>
      <c r="L9" s="850"/>
      <c r="S9" s="850"/>
    </row>
    <row r="10" spans="1:19" x14ac:dyDescent="0.25">
      <c r="A10" s="138">
        <v>14</v>
      </c>
      <c r="B10" s="510" t="s">
        <v>185</v>
      </c>
      <c r="C10" s="280">
        <v>1</v>
      </c>
      <c r="D10" s="139">
        <f t="shared" si="0"/>
        <v>0</v>
      </c>
      <c r="E10" s="282"/>
      <c r="F10" s="139">
        <f t="shared" si="1"/>
        <v>0</v>
      </c>
      <c r="G10" s="282"/>
      <c r="H10" s="139">
        <f t="shared" si="2"/>
        <v>0</v>
      </c>
      <c r="I10" s="385"/>
      <c r="J10" s="278">
        <f t="shared" si="3"/>
        <v>1</v>
      </c>
      <c r="K10" s="139">
        <f t="shared" si="4"/>
        <v>0</v>
      </c>
      <c r="L10" s="850"/>
      <c r="S10" s="850"/>
    </row>
    <row r="11" spans="1:19" ht="28.2" thickBot="1" x14ac:dyDescent="0.3">
      <c r="A11" s="2">
        <v>19</v>
      </c>
      <c r="B11" s="511" t="s">
        <v>186</v>
      </c>
      <c r="C11" s="281"/>
      <c r="D11" s="140">
        <f t="shared" si="0"/>
        <v>0</v>
      </c>
      <c r="E11" s="283"/>
      <c r="F11" s="140">
        <f t="shared" si="1"/>
        <v>0</v>
      </c>
      <c r="G11" s="283"/>
      <c r="H11" s="140">
        <f t="shared" si="2"/>
        <v>0</v>
      </c>
      <c r="I11" s="386"/>
      <c r="J11" s="279">
        <f t="shared" si="3"/>
        <v>0</v>
      </c>
      <c r="K11" s="140">
        <f t="shared" si="4"/>
        <v>0</v>
      </c>
      <c r="L11" s="850"/>
      <c r="S11" s="850"/>
    </row>
    <row r="12" spans="1:19" ht="42.75" customHeight="1" x14ac:dyDescent="0.25">
      <c r="A12" s="141">
        <v>20</v>
      </c>
      <c r="B12" s="509" t="s">
        <v>187</v>
      </c>
      <c r="C12" s="290">
        <v>3</v>
      </c>
      <c r="D12" s="207">
        <f t="shared" si="0"/>
        <v>1E-3</v>
      </c>
      <c r="E12" s="291">
        <v>2</v>
      </c>
      <c r="F12" s="207">
        <f t="shared" si="1"/>
        <v>0</v>
      </c>
      <c r="G12" s="291">
        <v>2</v>
      </c>
      <c r="H12" s="207">
        <f t="shared" si="2"/>
        <v>3.0000000000000001E-3</v>
      </c>
      <c r="I12" s="387"/>
      <c r="J12" s="292">
        <f t="shared" si="3"/>
        <v>7</v>
      </c>
      <c r="K12" s="207">
        <f t="shared" si="4"/>
        <v>1E-3</v>
      </c>
      <c r="L12" s="850"/>
      <c r="S12" s="850"/>
    </row>
    <row r="13" spans="1:19" x14ac:dyDescent="0.25">
      <c r="A13" s="138">
        <v>21</v>
      </c>
      <c r="B13" s="510" t="s">
        <v>188</v>
      </c>
      <c r="C13" s="280">
        <v>1</v>
      </c>
      <c r="D13" s="139">
        <f t="shared" si="0"/>
        <v>0</v>
      </c>
      <c r="E13" s="282">
        <v>2</v>
      </c>
      <c r="F13" s="139">
        <f t="shared" si="1"/>
        <v>0</v>
      </c>
      <c r="G13" s="282"/>
      <c r="H13" s="139">
        <f t="shared" si="2"/>
        <v>0</v>
      </c>
      <c r="I13" s="385"/>
      <c r="J13" s="278">
        <f t="shared" si="3"/>
        <v>3</v>
      </c>
      <c r="K13" s="139">
        <f t="shared" si="4"/>
        <v>0</v>
      </c>
      <c r="L13" s="850"/>
      <c r="S13" s="850"/>
    </row>
    <row r="14" spans="1:19" ht="27.6" x14ac:dyDescent="0.25">
      <c r="A14" s="138">
        <v>22</v>
      </c>
      <c r="B14" s="510" t="s">
        <v>189</v>
      </c>
      <c r="C14" s="280">
        <v>3</v>
      </c>
      <c r="D14" s="139">
        <f t="shared" si="0"/>
        <v>1E-3</v>
      </c>
      <c r="E14" s="282"/>
      <c r="F14" s="139">
        <f t="shared" si="1"/>
        <v>0</v>
      </c>
      <c r="G14" s="282"/>
      <c r="H14" s="139">
        <f t="shared" si="2"/>
        <v>0</v>
      </c>
      <c r="I14" s="385"/>
      <c r="J14" s="278">
        <f t="shared" si="3"/>
        <v>3</v>
      </c>
      <c r="K14" s="139">
        <f t="shared" si="4"/>
        <v>0</v>
      </c>
      <c r="L14" s="850"/>
      <c r="S14" s="850"/>
    </row>
    <row r="15" spans="1:19" ht="27.6" x14ac:dyDescent="0.25">
      <c r="A15" s="138">
        <v>23</v>
      </c>
      <c r="B15" s="510" t="s">
        <v>190</v>
      </c>
      <c r="C15" s="280">
        <v>6</v>
      </c>
      <c r="D15" s="139">
        <f t="shared" si="0"/>
        <v>1E-3</v>
      </c>
      <c r="E15" s="282">
        <v>14</v>
      </c>
      <c r="F15" s="139">
        <f t="shared" si="1"/>
        <v>3.0000000000000001E-3</v>
      </c>
      <c r="G15" s="282"/>
      <c r="H15" s="139">
        <f t="shared" si="2"/>
        <v>0</v>
      </c>
      <c r="I15" s="385"/>
      <c r="J15" s="278">
        <f t="shared" si="3"/>
        <v>20</v>
      </c>
      <c r="K15" s="139">
        <f t="shared" si="4"/>
        <v>2E-3</v>
      </c>
      <c r="L15" s="850"/>
      <c r="S15" s="850"/>
    </row>
    <row r="16" spans="1:19" ht="27.6" x14ac:dyDescent="0.25">
      <c r="A16" s="138">
        <v>24</v>
      </c>
      <c r="B16" s="510" t="s">
        <v>191</v>
      </c>
      <c r="C16" s="280">
        <v>13</v>
      </c>
      <c r="D16" s="139">
        <f t="shared" si="0"/>
        <v>3.0000000000000001E-3</v>
      </c>
      <c r="E16" s="282">
        <v>6</v>
      </c>
      <c r="F16" s="139">
        <f t="shared" si="1"/>
        <v>1E-3</v>
      </c>
      <c r="G16" s="282"/>
      <c r="H16" s="139">
        <f t="shared" si="2"/>
        <v>0</v>
      </c>
      <c r="I16" s="385"/>
      <c r="J16" s="278">
        <f t="shared" si="3"/>
        <v>19</v>
      </c>
      <c r="K16" s="139">
        <f t="shared" si="4"/>
        <v>2E-3</v>
      </c>
      <c r="L16" s="850"/>
      <c r="S16" s="850"/>
    </row>
    <row r="17" spans="1:19" ht="28.2" thickBot="1" x14ac:dyDescent="0.3">
      <c r="A17" s="133">
        <v>29</v>
      </c>
      <c r="B17" s="512" t="s">
        <v>192</v>
      </c>
      <c r="C17" s="293">
        <v>2</v>
      </c>
      <c r="D17" s="146">
        <f t="shared" si="0"/>
        <v>0</v>
      </c>
      <c r="E17" s="294">
        <v>9</v>
      </c>
      <c r="F17" s="146">
        <f t="shared" si="1"/>
        <v>2E-3</v>
      </c>
      <c r="G17" s="294"/>
      <c r="H17" s="146">
        <f t="shared" si="2"/>
        <v>0</v>
      </c>
      <c r="I17" s="388"/>
      <c r="J17" s="295">
        <f t="shared" si="3"/>
        <v>11</v>
      </c>
      <c r="K17" s="146">
        <f t="shared" si="4"/>
        <v>1E-3</v>
      </c>
      <c r="L17" s="850"/>
      <c r="S17" s="850"/>
    </row>
    <row r="18" spans="1:19" ht="27.6" x14ac:dyDescent="0.25">
      <c r="A18" s="137">
        <v>30</v>
      </c>
      <c r="B18" s="513" t="s">
        <v>193</v>
      </c>
      <c r="C18" s="284">
        <v>68</v>
      </c>
      <c r="D18" s="151">
        <f t="shared" si="0"/>
        <v>1.7000000000000001E-2</v>
      </c>
      <c r="E18" s="285">
        <v>82</v>
      </c>
      <c r="F18" s="151">
        <f t="shared" si="1"/>
        <v>1.4999999999999999E-2</v>
      </c>
      <c r="G18" s="285">
        <v>8</v>
      </c>
      <c r="H18" s="151">
        <f t="shared" si="2"/>
        <v>1.2E-2</v>
      </c>
      <c r="I18" s="384"/>
      <c r="J18" s="286">
        <f t="shared" si="3"/>
        <v>158</v>
      </c>
      <c r="K18" s="151">
        <f t="shared" si="4"/>
        <v>1.6E-2</v>
      </c>
      <c r="L18" s="850"/>
      <c r="S18" s="850"/>
    </row>
    <row r="19" spans="1:19" x14ac:dyDescent="0.25">
      <c r="A19" s="138">
        <v>31</v>
      </c>
      <c r="B19" s="510" t="s">
        <v>194</v>
      </c>
      <c r="C19" s="280">
        <v>3</v>
      </c>
      <c r="D19" s="139">
        <f t="shared" si="0"/>
        <v>1E-3</v>
      </c>
      <c r="E19" s="282">
        <v>2</v>
      </c>
      <c r="F19" s="139">
        <f t="shared" si="1"/>
        <v>0</v>
      </c>
      <c r="G19" s="282"/>
      <c r="H19" s="139">
        <f t="shared" si="2"/>
        <v>0</v>
      </c>
      <c r="I19" s="385"/>
      <c r="J19" s="278">
        <f t="shared" si="3"/>
        <v>5</v>
      </c>
      <c r="K19" s="139">
        <f t="shared" si="4"/>
        <v>0</v>
      </c>
      <c r="L19" s="850"/>
      <c r="S19" s="850"/>
    </row>
    <row r="20" spans="1:19" ht="27.6" x14ac:dyDescent="0.25">
      <c r="A20" s="138">
        <v>32</v>
      </c>
      <c r="B20" s="510" t="s">
        <v>195</v>
      </c>
      <c r="C20" s="280">
        <v>9</v>
      </c>
      <c r="D20" s="139">
        <f t="shared" si="0"/>
        <v>2E-3</v>
      </c>
      <c r="E20" s="282">
        <v>4</v>
      </c>
      <c r="F20" s="139">
        <f t="shared" si="1"/>
        <v>1E-3</v>
      </c>
      <c r="G20" s="282">
        <v>1</v>
      </c>
      <c r="H20" s="139">
        <f t="shared" si="2"/>
        <v>1E-3</v>
      </c>
      <c r="I20" s="385"/>
      <c r="J20" s="278">
        <f t="shared" si="3"/>
        <v>14</v>
      </c>
      <c r="K20" s="139">
        <f t="shared" si="4"/>
        <v>1E-3</v>
      </c>
      <c r="L20" s="850"/>
      <c r="S20" s="850"/>
    </row>
    <row r="21" spans="1:19" ht="27.6" x14ac:dyDescent="0.25">
      <c r="A21" s="138">
        <v>33</v>
      </c>
      <c r="B21" s="510" t="s">
        <v>196</v>
      </c>
      <c r="C21" s="280">
        <v>64</v>
      </c>
      <c r="D21" s="139">
        <f t="shared" si="0"/>
        <v>1.6E-2</v>
      </c>
      <c r="E21" s="282">
        <v>85</v>
      </c>
      <c r="F21" s="139">
        <f t="shared" si="1"/>
        <v>1.6E-2</v>
      </c>
      <c r="G21" s="282">
        <v>26</v>
      </c>
      <c r="H21" s="139">
        <f t="shared" si="2"/>
        <v>3.7999999999999999E-2</v>
      </c>
      <c r="I21" s="385"/>
      <c r="J21" s="278">
        <f t="shared" si="3"/>
        <v>175</v>
      </c>
      <c r="K21" s="139">
        <f t="shared" si="4"/>
        <v>1.7000000000000001E-2</v>
      </c>
      <c r="L21" s="850"/>
      <c r="S21" s="850"/>
    </row>
    <row r="22" spans="1:19" ht="27.6" x14ac:dyDescent="0.25">
      <c r="A22" s="138">
        <v>34</v>
      </c>
      <c r="B22" s="510" t="s">
        <v>197</v>
      </c>
      <c r="C22" s="280">
        <v>34</v>
      </c>
      <c r="D22" s="139">
        <f t="shared" si="0"/>
        <v>8.0000000000000002E-3</v>
      </c>
      <c r="E22" s="282">
        <v>35</v>
      </c>
      <c r="F22" s="139">
        <f t="shared" si="1"/>
        <v>6.0000000000000001E-3</v>
      </c>
      <c r="G22" s="282">
        <v>7</v>
      </c>
      <c r="H22" s="139">
        <f t="shared" si="2"/>
        <v>0.01</v>
      </c>
      <c r="I22" s="385"/>
      <c r="J22" s="278">
        <f t="shared" si="3"/>
        <v>76</v>
      </c>
      <c r="K22" s="139">
        <f t="shared" si="4"/>
        <v>7.0000000000000001E-3</v>
      </c>
      <c r="L22" s="850"/>
      <c r="S22" s="850"/>
    </row>
    <row r="23" spans="1:19" x14ac:dyDescent="0.25">
      <c r="A23" s="138">
        <v>35</v>
      </c>
      <c r="B23" s="510" t="s">
        <v>198</v>
      </c>
      <c r="C23" s="280">
        <v>136</v>
      </c>
      <c r="D23" s="139">
        <f t="shared" si="0"/>
        <v>3.3000000000000002E-2</v>
      </c>
      <c r="E23" s="282">
        <v>132</v>
      </c>
      <c r="F23" s="139">
        <f t="shared" si="1"/>
        <v>2.4E-2</v>
      </c>
      <c r="G23" s="282">
        <v>23</v>
      </c>
      <c r="H23" s="139">
        <f t="shared" si="2"/>
        <v>3.3000000000000002E-2</v>
      </c>
      <c r="I23" s="385"/>
      <c r="J23" s="278">
        <f t="shared" si="3"/>
        <v>291</v>
      </c>
      <c r="K23" s="139">
        <f t="shared" si="4"/>
        <v>2.9000000000000001E-2</v>
      </c>
      <c r="L23" s="850"/>
      <c r="S23" s="850"/>
    </row>
    <row r="24" spans="1:19" ht="28.2" thickBot="1" x14ac:dyDescent="0.3">
      <c r="A24" s="2">
        <v>39</v>
      </c>
      <c r="B24" s="511" t="s">
        <v>199</v>
      </c>
      <c r="C24" s="281">
        <v>3</v>
      </c>
      <c r="D24" s="140">
        <f t="shared" si="0"/>
        <v>1E-3</v>
      </c>
      <c r="E24" s="283">
        <v>17</v>
      </c>
      <c r="F24" s="140">
        <f t="shared" si="1"/>
        <v>3.0000000000000001E-3</v>
      </c>
      <c r="G24" s="283">
        <v>1</v>
      </c>
      <c r="H24" s="140">
        <f t="shared" si="2"/>
        <v>1E-3</v>
      </c>
      <c r="I24" s="386"/>
      <c r="J24" s="279">
        <f t="shared" si="3"/>
        <v>21</v>
      </c>
      <c r="K24" s="140">
        <f t="shared" si="4"/>
        <v>2E-3</v>
      </c>
      <c r="L24" s="850"/>
      <c r="S24" s="850"/>
    </row>
    <row r="25" spans="1:19" ht="41.4" x14ac:dyDescent="0.25">
      <c r="A25" s="141">
        <v>40</v>
      </c>
      <c r="B25" s="509" t="s">
        <v>200</v>
      </c>
      <c r="C25" s="290">
        <v>193</v>
      </c>
      <c r="D25" s="207">
        <f t="shared" si="0"/>
        <v>4.7E-2</v>
      </c>
      <c r="E25" s="291">
        <v>171</v>
      </c>
      <c r="F25" s="207">
        <f t="shared" si="1"/>
        <v>3.2000000000000001E-2</v>
      </c>
      <c r="G25" s="291">
        <v>45</v>
      </c>
      <c r="H25" s="207">
        <f t="shared" si="2"/>
        <v>6.5000000000000002E-2</v>
      </c>
      <c r="I25" s="387">
        <v>1</v>
      </c>
      <c r="J25" s="292">
        <f t="shared" si="3"/>
        <v>410</v>
      </c>
      <c r="K25" s="207">
        <f t="shared" si="4"/>
        <v>0.04</v>
      </c>
      <c r="L25" s="850"/>
      <c r="S25" s="850"/>
    </row>
    <row r="26" spans="1:19" ht="41.4" x14ac:dyDescent="0.25">
      <c r="A26" s="138">
        <v>41</v>
      </c>
      <c r="B26" s="510" t="s">
        <v>201</v>
      </c>
      <c r="C26" s="280">
        <v>5</v>
      </c>
      <c r="D26" s="139">
        <f t="shared" si="0"/>
        <v>1E-3</v>
      </c>
      <c r="E26" s="282">
        <v>3</v>
      </c>
      <c r="F26" s="139">
        <f t="shared" si="1"/>
        <v>1E-3</v>
      </c>
      <c r="G26" s="282">
        <v>1</v>
      </c>
      <c r="H26" s="139">
        <f t="shared" si="2"/>
        <v>1E-3</v>
      </c>
      <c r="I26" s="385"/>
      <c r="J26" s="278">
        <f t="shared" si="3"/>
        <v>9</v>
      </c>
      <c r="K26" s="139">
        <f t="shared" si="4"/>
        <v>1E-3</v>
      </c>
      <c r="L26" s="850"/>
      <c r="S26" s="850"/>
    </row>
    <row r="27" spans="1:19" ht="27.6" x14ac:dyDescent="0.25">
      <c r="A27" s="138">
        <v>42</v>
      </c>
      <c r="B27" s="510" t="s">
        <v>202</v>
      </c>
      <c r="C27" s="280">
        <v>1029</v>
      </c>
      <c r="D27" s="139">
        <f t="shared" si="0"/>
        <v>0.251</v>
      </c>
      <c r="E27" s="282">
        <v>1253</v>
      </c>
      <c r="F27" s="139">
        <f t="shared" si="1"/>
        <v>0.23200000000000001</v>
      </c>
      <c r="G27" s="282">
        <v>159</v>
      </c>
      <c r="H27" s="139">
        <f t="shared" si="2"/>
        <v>0.23100000000000001</v>
      </c>
      <c r="I27" s="385">
        <v>4</v>
      </c>
      <c r="J27" s="278">
        <f t="shared" si="3"/>
        <v>2445</v>
      </c>
      <c r="K27" s="139">
        <f t="shared" si="4"/>
        <v>0.24</v>
      </c>
      <c r="L27" s="850"/>
      <c r="S27" s="850"/>
    </row>
    <row r="28" spans="1:19" ht="27.6" x14ac:dyDescent="0.25">
      <c r="A28" s="138">
        <v>43</v>
      </c>
      <c r="B28" s="510" t="s">
        <v>203</v>
      </c>
      <c r="C28" s="280">
        <v>8</v>
      </c>
      <c r="D28" s="139">
        <f t="shared" si="0"/>
        <v>2E-3</v>
      </c>
      <c r="E28" s="282">
        <v>19</v>
      </c>
      <c r="F28" s="139">
        <f t="shared" si="1"/>
        <v>4.0000000000000001E-3</v>
      </c>
      <c r="G28" s="282">
        <v>1</v>
      </c>
      <c r="H28" s="139">
        <f t="shared" si="2"/>
        <v>1E-3</v>
      </c>
      <c r="I28" s="385"/>
      <c r="J28" s="278">
        <f t="shared" si="3"/>
        <v>28</v>
      </c>
      <c r="K28" s="139">
        <f t="shared" si="4"/>
        <v>3.0000000000000001E-3</v>
      </c>
      <c r="L28" s="850"/>
      <c r="S28" s="850"/>
    </row>
    <row r="29" spans="1:19" ht="41.25" customHeight="1" x14ac:dyDescent="0.25">
      <c r="A29" s="143">
        <v>44</v>
      </c>
      <c r="B29" s="510" t="s">
        <v>204</v>
      </c>
      <c r="C29" s="280">
        <v>24</v>
      </c>
      <c r="D29" s="139">
        <f t="shared" si="0"/>
        <v>6.0000000000000001E-3</v>
      </c>
      <c r="E29" s="282">
        <v>16</v>
      </c>
      <c r="F29" s="139">
        <f t="shared" si="1"/>
        <v>3.0000000000000001E-3</v>
      </c>
      <c r="G29" s="282">
        <v>4</v>
      </c>
      <c r="H29" s="139">
        <f t="shared" si="2"/>
        <v>6.0000000000000001E-3</v>
      </c>
      <c r="I29" s="385"/>
      <c r="J29" s="278">
        <f t="shared" si="3"/>
        <v>44</v>
      </c>
      <c r="K29" s="139">
        <f t="shared" si="4"/>
        <v>4.0000000000000001E-3</v>
      </c>
      <c r="L29" s="850"/>
      <c r="S29" s="850"/>
    </row>
    <row r="30" spans="1:19" ht="28.5" customHeight="1" x14ac:dyDescent="0.25">
      <c r="A30" s="138">
        <v>45</v>
      </c>
      <c r="B30" s="510" t="s">
        <v>205</v>
      </c>
      <c r="C30" s="280">
        <v>2</v>
      </c>
      <c r="D30" s="139">
        <f t="shared" si="0"/>
        <v>0</v>
      </c>
      <c r="E30" s="282">
        <v>3</v>
      </c>
      <c r="F30" s="139">
        <f t="shared" si="1"/>
        <v>1E-3</v>
      </c>
      <c r="G30" s="282">
        <v>1</v>
      </c>
      <c r="H30" s="139">
        <f t="shared" si="2"/>
        <v>1E-3</v>
      </c>
      <c r="I30" s="385"/>
      <c r="J30" s="278">
        <f t="shared" si="3"/>
        <v>6</v>
      </c>
      <c r="K30" s="139">
        <f t="shared" si="4"/>
        <v>1E-3</v>
      </c>
      <c r="L30" s="850"/>
      <c r="S30" s="850"/>
    </row>
    <row r="31" spans="1:19" ht="28.2" thickBot="1" x14ac:dyDescent="0.3">
      <c r="A31" s="133">
        <v>49</v>
      </c>
      <c r="B31" s="512" t="s">
        <v>206</v>
      </c>
      <c r="C31" s="293">
        <v>29</v>
      </c>
      <c r="D31" s="146">
        <f t="shared" si="0"/>
        <v>7.0000000000000001E-3</v>
      </c>
      <c r="E31" s="294">
        <v>36</v>
      </c>
      <c r="F31" s="146">
        <f t="shared" si="1"/>
        <v>7.0000000000000001E-3</v>
      </c>
      <c r="G31" s="294">
        <v>6</v>
      </c>
      <c r="H31" s="146">
        <f t="shared" si="2"/>
        <v>8.9999999999999993E-3</v>
      </c>
      <c r="I31" s="388"/>
      <c r="J31" s="295">
        <f t="shared" si="3"/>
        <v>71</v>
      </c>
      <c r="K31" s="146">
        <f t="shared" si="4"/>
        <v>7.0000000000000001E-3</v>
      </c>
      <c r="L31" s="850"/>
      <c r="S31" s="850"/>
    </row>
    <row r="32" spans="1:19" ht="27.6" x14ac:dyDescent="0.25">
      <c r="A32" s="137">
        <v>50</v>
      </c>
      <c r="B32" s="513" t="s">
        <v>207</v>
      </c>
      <c r="C32" s="284">
        <v>179</v>
      </c>
      <c r="D32" s="151">
        <f t="shared" si="0"/>
        <v>4.3999999999999997E-2</v>
      </c>
      <c r="E32" s="285">
        <v>203</v>
      </c>
      <c r="F32" s="151">
        <f t="shared" si="1"/>
        <v>3.7999999999999999E-2</v>
      </c>
      <c r="G32" s="285">
        <v>33</v>
      </c>
      <c r="H32" s="151">
        <f t="shared" si="2"/>
        <v>4.8000000000000001E-2</v>
      </c>
      <c r="I32" s="384">
        <v>1</v>
      </c>
      <c r="J32" s="286">
        <f t="shared" si="3"/>
        <v>416</v>
      </c>
      <c r="K32" s="151">
        <f t="shared" si="4"/>
        <v>4.1000000000000002E-2</v>
      </c>
      <c r="L32" s="850"/>
      <c r="S32" s="850"/>
    </row>
    <row r="33" spans="1:19" x14ac:dyDescent="0.25">
      <c r="A33" s="138">
        <v>51</v>
      </c>
      <c r="B33" s="510" t="s">
        <v>208</v>
      </c>
      <c r="C33" s="280">
        <v>92</v>
      </c>
      <c r="D33" s="139">
        <f t="shared" si="0"/>
        <v>2.1999999999999999E-2</v>
      </c>
      <c r="E33" s="282">
        <v>188</v>
      </c>
      <c r="F33" s="139">
        <f t="shared" si="1"/>
        <v>3.5000000000000003E-2</v>
      </c>
      <c r="G33" s="282">
        <v>18</v>
      </c>
      <c r="H33" s="139">
        <f t="shared" si="2"/>
        <v>2.5999999999999999E-2</v>
      </c>
      <c r="I33" s="385"/>
      <c r="J33" s="278">
        <f t="shared" si="3"/>
        <v>298</v>
      </c>
      <c r="K33" s="139">
        <f t="shared" si="4"/>
        <v>2.9000000000000001E-2</v>
      </c>
      <c r="L33" s="850"/>
      <c r="S33" s="850"/>
    </row>
    <row r="34" spans="1:19" ht="27.6" x14ac:dyDescent="0.25">
      <c r="A34" s="143">
        <v>52</v>
      </c>
      <c r="B34" s="510" t="s">
        <v>209</v>
      </c>
      <c r="C34" s="280">
        <v>902</v>
      </c>
      <c r="D34" s="139">
        <f t="shared" si="0"/>
        <v>0.22</v>
      </c>
      <c r="E34" s="282">
        <v>1358</v>
      </c>
      <c r="F34" s="139">
        <f t="shared" si="1"/>
        <v>0.252</v>
      </c>
      <c r="G34" s="282">
        <v>126</v>
      </c>
      <c r="H34" s="139">
        <f t="shared" si="2"/>
        <v>0.183</v>
      </c>
      <c r="I34" s="385"/>
      <c r="J34" s="278">
        <f t="shared" si="3"/>
        <v>2386</v>
      </c>
      <c r="K34" s="139">
        <f t="shared" si="4"/>
        <v>0.23400000000000001</v>
      </c>
      <c r="L34" s="850"/>
      <c r="S34" s="850"/>
    </row>
    <row r="35" spans="1:19" ht="28.2" thickBot="1" x14ac:dyDescent="0.3">
      <c r="A35" s="2">
        <v>59</v>
      </c>
      <c r="B35" s="511" t="s">
        <v>210</v>
      </c>
      <c r="C35" s="281">
        <v>31</v>
      </c>
      <c r="D35" s="140">
        <f t="shared" si="0"/>
        <v>8.0000000000000002E-3</v>
      </c>
      <c r="E35" s="283">
        <v>48</v>
      </c>
      <c r="F35" s="140">
        <f t="shared" si="1"/>
        <v>8.9999999999999993E-3</v>
      </c>
      <c r="G35" s="283">
        <v>6</v>
      </c>
      <c r="H35" s="140">
        <f t="shared" si="2"/>
        <v>8.9999999999999993E-3</v>
      </c>
      <c r="I35" s="386"/>
      <c r="J35" s="279">
        <f t="shared" si="3"/>
        <v>85</v>
      </c>
      <c r="K35" s="140">
        <f t="shared" si="4"/>
        <v>8.0000000000000002E-3</v>
      </c>
      <c r="L35" s="850"/>
      <c r="S35" s="850"/>
    </row>
    <row r="36" spans="1:19" ht="27.6" x14ac:dyDescent="0.25">
      <c r="A36" s="141">
        <v>60</v>
      </c>
      <c r="B36" s="509" t="s">
        <v>211</v>
      </c>
      <c r="C36" s="290">
        <v>22</v>
      </c>
      <c r="D36" s="207">
        <f t="shared" si="0"/>
        <v>5.0000000000000001E-3</v>
      </c>
      <c r="E36" s="291">
        <v>32</v>
      </c>
      <c r="F36" s="207">
        <f t="shared" si="1"/>
        <v>6.0000000000000001E-3</v>
      </c>
      <c r="G36" s="291">
        <v>5</v>
      </c>
      <c r="H36" s="207">
        <f t="shared" si="2"/>
        <v>7.0000000000000001E-3</v>
      </c>
      <c r="I36" s="387"/>
      <c r="J36" s="292">
        <f t="shared" si="3"/>
        <v>59</v>
      </c>
      <c r="K36" s="207">
        <f t="shared" si="4"/>
        <v>6.0000000000000001E-3</v>
      </c>
      <c r="L36" s="850"/>
      <c r="S36" s="850"/>
    </row>
    <row r="37" spans="1:19" x14ac:dyDescent="0.25">
      <c r="A37" s="138">
        <v>61</v>
      </c>
      <c r="B37" s="510" t="s">
        <v>212</v>
      </c>
      <c r="C37" s="280">
        <v>4</v>
      </c>
      <c r="D37" s="139">
        <f t="shared" si="0"/>
        <v>1E-3</v>
      </c>
      <c r="E37" s="282"/>
      <c r="F37" s="139">
        <f t="shared" si="1"/>
        <v>0</v>
      </c>
      <c r="G37" s="282"/>
      <c r="H37" s="139">
        <f t="shared" si="2"/>
        <v>0</v>
      </c>
      <c r="I37" s="385"/>
      <c r="J37" s="278">
        <f t="shared" si="3"/>
        <v>4</v>
      </c>
      <c r="K37" s="139">
        <f t="shared" si="4"/>
        <v>0</v>
      </c>
      <c r="L37" s="850"/>
      <c r="S37" s="850"/>
    </row>
    <row r="38" spans="1:19" x14ac:dyDescent="0.25">
      <c r="A38" s="138">
        <v>62</v>
      </c>
      <c r="B38" s="510" t="s">
        <v>213</v>
      </c>
      <c r="C38" s="280">
        <v>4</v>
      </c>
      <c r="D38" s="139">
        <f t="shared" si="0"/>
        <v>1E-3</v>
      </c>
      <c r="E38" s="282">
        <v>4</v>
      </c>
      <c r="F38" s="139">
        <f t="shared" si="1"/>
        <v>1E-3</v>
      </c>
      <c r="G38" s="282"/>
      <c r="H38" s="139">
        <f t="shared" si="2"/>
        <v>0</v>
      </c>
      <c r="I38" s="385"/>
      <c r="J38" s="278">
        <f t="shared" si="3"/>
        <v>8</v>
      </c>
      <c r="K38" s="139">
        <f t="shared" si="4"/>
        <v>1E-3</v>
      </c>
      <c r="L38" s="850"/>
      <c r="S38" s="850"/>
    </row>
    <row r="39" spans="1:19" x14ac:dyDescent="0.25">
      <c r="A39" s="138">
        <v>63</v>
      </c>
      <c r="B39" s="510" t="s">
        <v>214</v>
      </c>
      <c r="C39" s="280">
        <v>326</v>
      </c>
      <c r="D39" s="139">
        <f t="shared" si="0"/>
        <v>0.08</v>
      </c>
      <c r="E39" s="282">
        <v>382</v>
      </c>
      <c r="F39" s="139">
        <f t="shared" si="1"/>
        <v>7.0999999999999994E-2</v>
      </c>
      <c r="G39" s="282">
        <v>50</v>
      </c>
      <c r="H39" s="139">
        <f t="shared" si="2"/>
        <v>7.2999999999999995E-2</v>
      </c>
      <c r="I39" s="385">
        <v>2</v>
      </c>
      <c r="J39" s="278">
        <f t="shared" si="3"/>
        <v>760</v>
      </c>
      <c r="K39" s="139">
        <f t="shared" si="4"/>
        <v>7.4999999999999997E-2</v>
      </c>
      <c r="L39" s="850"/>
      <c r="S39" s="850"/>
    </row>
    <row r="40" spans="1:19" ht="27.6" x14ac:dyDescent="0.25">
      <c r="A40" s="143">
        <v>64</v>
      </c>
      <c r="B40" s="510" t="s">
        <v>215</v>
      </c>
      <c r="C40" s="280">
        <v>98</v>
      </c>
      <c r="D40" s="139">
        <f t="shared" si="0"/>
        <v>2.4E-2</v>
      </c>
      <c r="E40" s="282">
        <v>148</v>
      </c>
      <c r="F40" s="139">
        <f t="shared" si="1"/>
        <v>2.7E-2</v>
      </c>
      <c r="G40" s="282">
        <v>13</v>
      </c>
      <c r="H40" s="139">
        <f t="shared" si="2"/>
        <v>1.9E-2</v>
      </c>
      <c r="I40" s="385"/>
      <c r="J40" s="278">
        <f t="shared" si="3"/>
        <v>259</v>
      </c>
      <c r="K40" s="139">
        <f t="shared" si="4"/>
        <v>2.5000000000000001E-2</v>
      </c>
      <c r="L40" s="850"/>
      <c r="S40" s="850"/>
    </row>
    <row r="41" spans="1:19" ht="28.2" thickBot="1" x14ac:dyDescent="0.3">
      <c r="A41" s="133">
        <v>69</v>
      </c>
      <c r="B41" s="512" t="s">
        <v>216</v>
      </c>
      <c r="C41" s="293">
        <v>38</v>
      </c>
      <c r="D41" s="146">
        <f t="shared" si="0"/>
        <v>8.9999999999999993E-3</v>
      </c>
      <c r="E41" s="294">
        <v>34</v>
      </c>
      <c r="F41" s="146">
        <f t="shared" si="1"/>
        <v>6.0000000000000001E-3</v>
      </c>
      <c r="G41" s="294">
        <v>3</v>
      </c>
      <c r="H41" s="146">
        <f t="shared" si="2"/>
        <v>4.0000000000000001E-3</v>
      </c>
      <c r="I41" s="388"/>
      <c r="J41" s="295">
        <f t="shared" si="3"/>
        <v>75</v>
      </c>
      <c r="K41" s="146">
        <f t="shared" si="4"/>
        <v>7.0000000000000001E-3</v>
      </c>
      <c r="L41" s="850"/>
      <c r="S41" s="850"/>
    </row>
    <row r="42" spans="1:19" ht="41.4" x14ac:dyDescent="0.25">
      <c r="A42" s="137">
        <v>70</v>
      </c>
      <c r="B42" s="513" t="s">
        <v>217</v>
      </c>
      <c r="C42" s="284">
        <v>30</v>
      </c>
      <c r="D42" s="151">
        <f t="shared" si="0"/>
        <v>7.0000000000000001E-3</v>
      </c>
      <c r="E42" s="285">
        <v>32</v>
      </c>
      <c r="F42" s="151">
        <f t="shared" si="1"/>
        <v>6.0000000000000001E-3</v>
      </c>
      <c r="G42" s="285">
        <v>8</v>
      </c>
      <c r="H42" s="151">
        <f t="shared" si="2"/>
        <v>1.2E-2</v>
      </c>
      <c r="I42" s="384"/>
      <c r="J42" s="286">
        <f t="shared" si="3"/>
        <v>70</v>
      </c>
      <c r="K42" s="151">
        <f t="shared" si="4"/>
        <v>7.0000000000000001E-3</v>
      </c>
      <c r="L42" s="850"/>
      <c r="S42" s="850"/>
    </row>
    <row r="43" spans="1:19" x14ac:dyDescent="0.25">
      <c r="A43" s="143">
        <v>71</v>
      </c>
      <c r="B43" s="510" t="s">
        <v>218</v>
      </c>
      <c r="C43" s="280">
        <v>8</v>
      </c>
      <c r="D43" s="139">
        <f t="shared" si="0"/>
        <v>2E-3</v>
      </c>
      <c r="E43" s="282">
        <v>23</v>
      </c>
      <c r="F43" s="139">
        <f t="shared" si="1"/>
        <v>4.0000000000000001E-3</v>
      </c>
      <c r="G43" s="282">
        <v>1</v>
      </c>
      <c r="H43" s="139">
        <f t="shared" si="2"/>
        <v>1E-3</v>
      </c>
      <c r="I43" s="385"/>
      <c r="J43" s="278">
        <f t="shared" si="3"/>
        <v>32</v>
      </c>
      <c r="K43" s="139">
        <f t="shared" si="4"/>
        <v>3.0000000000000001E-3</v>
      </c>
      <c r="L43" s="850"/>
      <c r="S43" s="850"/>
    </row>
    <row r="44" spans="1:19" x14ac:dyDescent="0.25">
      <c r="A44" s="138">
        <v>72</v>
      </c>
      <c r="B44" s="510" t="s">
        <v>219</v>
      </c>
      <c r="C44" s="280">
        <v>14</v>
      </c>
      <c r="D44" s="139">
        <f t="shared" si="0"/>
        <v>3.0000000000000001E-3</v>
      </c>
      <c r="E44" s="282">
        <v>19</v>
      </c>
      <c r="F44" s="139">
        <f t="shared" si="1"/>
        <v>4.0000000000000001E-3</v>
      </c>
      <c r="G44" s="282"/>
      <c r="H44" s="139">
        <f t="shared" si="2"/>
        <v>0</v>
      </c>
      <c r="I44" s="385"/>
      <c r="J44" s="278">
        <f t="shared" si="3"/>
        <v>33</v>
      </c>
      <c r="K44" s="139">
        <f t="shared" si="4"/>
        <v>3.0000000000000001E-3</v>
      </c>
      <c r="L44" s="850"/>
      <c r="S44" s="850"/>
    </row>
    <row r="45" spans="1:19" x14ac:dyDescent="0.25">
      <c r="A45" s="138">
        <v>73</v>
      </c>
      <c r="B45" s="510" t="s">
        <v>220</v>
      </c>
      <c r="C45" s="280">
        <v>4</v>
      </c>
      <c r="D45" s="139">
        <f t="shared" si="0"/>
        <v>1E-3</v>
      </c>
      <c r="E45" s="282">
        <v>3</v>
      </c>
      <c r="F45" s="139">
        <f t="shared" si="1"/>
        <v>1E-3</v>
      </c>
      <c r="G45" s="282"/>
      <c r="H45" s="139">
        <f t="shared" si="2"/>
        <v>0</v>
      </c>
      <c r="I45" s="385"/>
      <c r="J45" s="278">
        <f t="shared" si="3"/>
        <v>7</v>
      </c>
      <c r="K45" s="139">
        <f t="shared" si="4"/>
        <v>1E-3</v>
      </c>
      <c r="L45" s="850"/>
      <c r="S45" s="850"/>
    </row>
    <row r="46" spans="1:19" x14ac:dyDescent="0.25">
      <c r="A46" s="138">
        <v>74</v>
      </c>
      <c r="B46" s="510" t="s">
        <v>221</v>
      </c>
      <c r="C46" s="280">
        <v>8</v>
      </c>
      <c r="D46" s="139">
        <f t="shared" si="0"/>
        <v>2E-3</v>
      </c>
      <c r="E46" s="282">
        <v>17</v>
      </c>
      <c r="F46" s="139">
        <f t="shared" si="1"/>
        <v>3.0000000000000001E-3</v>
      </c>
      <c r="G46" s="282">
        <v>3</v>
      </c>
      <c r="H46" s="139">
        <f t="shared" si="2"/>
        <v>4.0000000000000001E-3</v>
      </c>
      <c r="I46" s="385"/>
      <c r="J46" s="278">
        <f t="shared" si="3"/>
        <v>28</v>
      </c>
      <c r="K46" s="139">
        <f t="shared" si="4"/>
        <v>3.0000000000000001E-3</v>
      </c>
      <c r="L46" s="850"/>
      <c r="S46" s="850"/>
    </row>
    <row r="47" spans="1:19" x14ac:dyDescent="0.25">
      <c r="A47" s="138">
        <v>75</v>
      </c>
      <c r="B47" s="510" t="s">
        <v>222</v>
      </c>
      <c r="C47" s="280">
        <v>107</v>
      </c>
      <c r="D47" s="139">
        <f t="shared" si="0"/>
        <v>2.5999999999999999E-2</v>
      </c>
      <c r="E47" s="282">
        <v>254</v>
      </c>
      <c r="F47" s="139">
        <f t="shared" si="1"/>
        <v>4.7E-2</v>
      </c>
      <c r="G47" s="282">
        <v>19</v>
      </c>
      <c r="H47" s="139">
        <f t="shared" si="2"/>
        <v>2.8000000000000001E-2</v>
      </c>
      <c r="I47" s="385"/>
      <c r="J47" s="278">
        <f t="shared" si="3"/>
        <v>380</v>
      </c>
      <c r="K47" s="139">
        <f t="shared" si="4"/>
        <v>3.6999999999999998E-2</v>
      </c>
      <c r="L47" s="850"/>
      <c r="S47" s="850"/>
    </row>
    <row r="48" spans="1:19" ht="28.2" thickBot="1" x14ac:dyDescent="0.3">
      <c r="A48" s="2">
        <v>79</v>
      </c>
      <c r="B48" s="511" t="s">
        <v>223</v>
      </c>
      <c r="C48" s="281">
        <v>21</v>
      </c>
      <c r="D48" s="140">
        <f t="shared" si="0"/>
        <v>5.0000000000000001E-3</v>
      </c>
      <c r="E48" s="283">
        <v>24</v>
      </c>
      <c r="F48" s="140">
        <f t="shared" si="1"/>
        <v>4.0000000000000001E-3</v>
      </c>
      <c r="G48" s="283">
        <v>1</v>
      </c>
      <c r="H48" s="140">
        <f t="shared" si="2"/>
        <v>1E-3</v>
      </c>
      <c r="I48" s="386"/>
      <c r="J48" s="279">
        <f t="shared" si="3"/>
        <v>46</v>
      </c>
      <c r="K48" s="140">
        <f t="shared" si="4"/>
        <v>5.0000000000000001E-3</v>
      </c>
      <c r="L48" s="850"/>
      <c r="S48" s="850"/>
    </row>
    <row r="49" spans="1:19" ht="27.6" x14ac:dyDescent="0.25">
      <c r="A49" s="141">
        <v>80</v>
      </c>
      <c r="B49" s="509" t="s">
        <v>224</v>
      </c>
      <c r="C49" s="290">
        <v>68</v>
      </c>
      <c r="D49" s="207">
        <f t="shared" si="0"/>
        <v>1.7000000000000001E-2</v>
      </c>
      <c r="E49" s="291">
        <v>48</v>
      </c>
      <c r="F49" s="207">
        <f t="shared" si="1"/>
        <v>8.9999999999999993E-3</v>
      </c>
      <c r="G49" s="291">
        <v>9</v>
      </c>
      <c r="H49" s="207">
        <f t="shared" si="2"/>
        <v>1.2999999999999999E-2</v>
      </c>
      <c r="I49" s="387"/>
      <c r="J49" s="292">
        <f t="shared" si="3"/>
        <v>125</v>
      </c>
      <c r="K49" s="207">
        <f t="shared" si="4"/>
        <v>1.2E-2</v>
      </c>
      <c r="L49" s="850"/>
      <c r="S49" s="850"/>
    </row>
    <row r="50" spans="1:19" x14ac:dyDescent="0.25">
      <c r="A50" s="138">
        <v>81</v>
      </c>
      <c r="B50" s="510" t="s">
        <v>225</v>
      </c>
      <c r="C50" s="280">
        <v>36</v>
      </c>
      <c r="D50" s="139">
        <f t="shared" si="0"/>
        <v>8.9999999999999993E-3</v>
      </c>
      <c r="E50" s="282">
        <v>36</v>
      </c>
      <c r="F50" s="139">
        <f t="shared" si="1"/>
        <v>7.0000000000000001E-3</v>
      </c>
      <c r="G50" s="282">
        <v>12</v>
      </c>
      <c r="H50" s="139">
        <f t="shared" si="2"/>
        <v>1.7000000000000001E-2</v>
      </c>
      <c r="I50" s="385"/>
      <c r="J50" s="278">
        <f t="shared" si="3"/>
        <v>84</v>
      </c>
      <c r="K50" s="139">
        <f t="shared" si="4"/>
        <v>8.0000000000000002E-3</v>
      </c>
      <c r="L50" s="850"/>
      <c r="S50" s="850"/>
    </row>
    <row r="51" spans="1:19" ht="27.6" x14ac:dyDescent="0.25">
      <c r="A51" s="138">
        <v>82</v>
      </c>
      <c r="B51" s="510" t="s">
        <v>226</v>
      </c>
      <c r="C51" s="280">
        <v>2</v>
      </c>
      <c r="D51" s="139">
        <f t="shared" si="0"/>
        <v>0</v>
      </c>
      <c r="E51" s="282">
        <v>3</v>
      </c>
      <c r="F51" s="139">
        <f t="shared" si="1"/>
        <v>1E-3</v>
      </c>
      <c r="G51" s="282"/>
      <c r="H51" s="139">
        <f t="shared" si="2"/>
        <v>0</v>
      </c>
      <c r="I51" s="385"/>
      <c r="J51" s="278">
        <f t="shared" si="3"/>
        <v>5</v>
      </c>
      <c r="K51" s="139">
        <f t="shared" si="4"/>
        <v>0</v>
      </c>
      <c r="L51" s="850"/>
      <c r="S51" s="850"/>
    </row>
    <row r="52" spans="1:19" ht="41.4" x14ac:dyDescent="0.25">
      <c r="A52" s="143">
        <v>83</v>
      </c>
      <c r="B52" s="510" t="s">
        <v>227</v>
      </c>
      <c r="C52" s="280">
        <v>68</v>
      </c>
      <c r="D52" s="139">
        <f t="shared" si="0"/>
        <v>1.7000000000000001E-2</v>
      </c>
      <c r="E52" s="282">
        <v>116</v>
      </c>
      <c r="F52" s="139">
        <f t="shared" si="1"/>
        <v>2.1000000000000001E-2</v>
      </c>
      <c r="G52" s="282">
        <v>12</v>
      </c>
      <c r="H52" s="139">
        <f t="shared" si="2"/>
        <v>1.7000000000000001E-2</v>
      </c>
      <c r="I52" s="385"/>
      <c r="J52" s="278">
        <f t="shared" si="3"/>
        <v>196</v>
      </c>
      <c r="K52" s="139">
        <f t="shared" si="4"/>
        <v>1.9E-2</v>
      </c>
      <c r="L52" s="850"/>
      <c r="S52" s="850"/>
    </row>
    <row r="53" spans="1:19" x14ac:dyDescent="0.25">
      <c r="A53" s="138">
        <v>84</v>
      </c>
      <c r="B53" s="510" t="s">
        <v>228</v>
      </c>
      <c r="C53" s="280">
        <v>19</v>
      </c>
      <c r="D53" s="139">
        <f t="shared" si="0"/>
        <v>5.0000000000000001E-3</v>
      </c>
      <c r="E53" s="282">
        <v>13</v>
      </c>
      <c r="F53" s="139">
        <f t="shared" si="1"/>
        <v>2E-3</v>
      </c>
      <c r="G53" s="282">
        <v>4</v>
      </c>
      <c r="H53" s="139">
        <f t="shared" si="2"/>
        <v>6.0000000000000001E-3</v>
      </c>
      <c r="I53" s="385"/>
      <c r="J53" s="278">
        <f t="shared" si="3"/>
        <v>36</v>
      </c>
      <c r="K53" s="139">
        <f t="shared" si="4"/>
        <v>4.0000000000000001E-3</v>
      </c>
      <c r="L53" s="850"/>
      <c r="S53" s="850"/>
    </row>
    <row r="54" spans="1:19" ht="42" customHeight="1" x14ac:dyDescent="0.25">
      <c r="A54" s="138">
        <v>85</v>
      </c>
      <c r="B54" s="510" t="s">
        <v>229</v>
      </c>
      <c r="C54" s="280">
        <v>12</v>
      </c>
      <c r="D54" s="139">
        <f t="shared" si="0"/>
        <v>3.0000000000000001E-3</v>
      </c>
      <c r="E54" s="282">
        <v>15</v>
      </c>
      <c r="F54" s="139">
        <f t="shared" si="1"/>
        <v>3.0000000000000001E-3</v>
      </c>
      <c r="G54" s="282">
        <v>4</v>
      </c>
      <c r="H54" s="139">
        <f t="shared" si="2"/>
        <v>6.0000000000000001E-3</v>
      </c>
      <c r="I54" s="385"/>
      <c r="J54" s="278">
        <f t="shared" si="3"/>
        <v>31</v>
      </c>
      <c r="K54" s="139">
        <f t="shared" si="4"/>
        <v>3.0000000000000001E-3</v>
      </c>
      <c r="L54" s="850"/>
    </row>
    <row r="55" spans="1:19" ht="28.2" thickBot="1" x14ac:dyDescent="0.3">
      <c r="A55" s="133">
        <v>89</v>
      </c>
      <c r="B55" s="512" t="s">
        <v>230</v>
      </c>
      <c r="C55" s="293">
        <v>24</v>
      </c>
      <c r="D55" s="146">
        <f t="shared" si="0"/>
        <v>6.0000000000000001E-3</v>
      </c>
      <c r="E55" s="294">
        <v>25</v>
      </c>
      <c r="F55" s="146">
        <f t="shared" si="1"/>
        <v>5.0000000000000001E-3</v>
      </c>
      <c r="G55" s="294">
        <v>4</v>
      </c>
      <c r="H55" s="146">
        <f t="shared" si="2"/>
        <v>6.0000000000000001E-3</v>
      </c>
      <c r="I55" s="388"/>
      <c r="J55" s="295">
        <f t="shared" si="3"/>
        <v>53</v>
      </c>
      <c r="K55" s="146">
        <f t="shared" si="4"/>
        <v>5.0000000000000001E-3</v>
      </c>
      <c r="L55" s="850"/>
    </row>
    <row r="56" spans="1:19" ht="27.75" customHeight="1" thickBot="1" x14ac:dyDescent="0.3">
      <c r="A56" s="147">
        <v>99</v>
      </c>
      <c r="B56" s="514" t="s">
        <v>231</v>
      </c>
      <c r="C56" s="299">
        <v>187</v>
      </c>
      <c r="D56" s="149">
        <f t="shared" si="0"/>
        <v>4.5999999999999999E-2</v>
      </c>
      <c r="E56" s="300">
        <v>236</v>
      </c>
      <c r="F56" s="149">
        <f t="shared" si="1"/>
        <v>4.3999999999999997E-2</v>
      </c>
      <c r="G56" s="300">
        <v>41</v>
      </c>
      <c r="H56" s="149">
        <f t="shared" si="2"/>
        <v>0.06</v>
      </c>
      <c r="I56" s="389">
        <v>2</v>
      </c>
      <c r="J56" s="301">
        <f t="shared" si="3"/>
        <v>466</v>
      </c>
      <c r="K56" s="149">
        <f t="shared" si="4"/>
        <v>4.5999999999999999E-2</v>
      </c>
      <c r="L56" s="850"/>
    </row>
    <row r="57" spans="1:19" ht="15" customHeight="1" thickBot="1" x14ac:dyDescent="0.3">
      <c r="A57" s="880" t="s">
        <v>529</v>
      </c>
      <c r="B57" s="887"/>
      <c r="C57" s="302">
        <f>SUM(C5:C56)</f>
        <v>4092</v>
      </c>
      <c r="D57" s="296">
        <f>SUM(D5:D56)</f>
        <v>0.99800000000000011</v>
      </c>
      <c r="E57" s="302">
        <f t="shared" ref="E57:K57" si="5">SUM(E5:E56)</f>
        <v>5398</v>
      </c>
      <c r="F57" s="296">
        <f t="shared" si="5"/>
        <v>1.002</v>
      </c>
      <c r="G57" s="302">
        <f t="shared" si="5"/>
        <v>688</v>
      </c>
      <c r="H57" s="296">
        <f t="shared" si="5"/>
        <v>0.99700000000000033</v>
      </c>
      <c r="I57" s="390">
        <f t="shared" si="5"/>
        <v>13</v>
      </c>
      <c r="J57" s="297">
        <f t="shared" si="5"/>
        <v>10191</v>
      </c>
      <c r="K57" s="298">
        <f t="shared" si="5"/>
        <v>0.99800000000000022</v>
      </c>
      <c r="L57" s="850"/>
    </row>
    <row r="58" spans="1:19" x14ac:dyDescent="0.25">
      <c r="A58" s="178" t="s">
        <v>649</v>
      </c>
      <c r="B58" s="121"/>
      <c r="C58" s="121"/>
      <c r="D58" s="121"/>
      <c r="E58" s="121"/>
      <c r="F58" s="41"/>
      <c r="J58" s="34"/>
      <c r="L58" s="850"/>
    </row>
    <row r="59" spans="1:19" x14ac:dyDescent="0.25">
      <c r="A59" s="179" t="s">
        <v>650</v>
      </c>
      <c r="B59" s="121"/>
      <c r="C59" s="121"/>
      <c r="D59" s="121"/>
      <c r="E59" s="121"/>
      <c r="F59" s="41"/>
      <c r="J59" s="34"/>
      <c r="L59" s="850"/>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45" customWidth="1"/>
    <col min="4" max="6" width="8.5546875" style="1" customWidth="1"/>
    <col min="7" max="7" width="8.6640625" style="145" customWidth="1"/>
    <col min="8" max="10" width="8.5546875" style="1" customWidth="1"/>
    <col min="11" max="11" width="12.6640625" style="145" customWidth="1"/>
    <col min="12" max="253" width="11.44140625" style="1" customWidth="1"/>
    <col min="254" max="16384" width="9.109375" style="1"/>
  </cols>
  <sheetData>
    <row r="1" spans="1:18" ht="35.1" customHeight="1" thickBot="1" x14ac:dyDescent="0.3">
      <c r="A1" s="948" t="s">
        <v>967</v>
      </c>
      <c r="B1" s="949"/>
      <c r="C1" s="949"/>
      <c r="D1" s="949"/>
      <c r="E1" s="949"/>
      <c r="F1" s="949"/>
      <c r="G1" s="949"/>
      <c r="H1" s="949"/>
      <c r="I1" s="949"/>
      <c r="J1" s="949"/>
      <c r="K1" s="950"/>
    </row>
    <row r="2" spans="1:18" ht="14.25" customHeight="1" x14ac:dyDescent="0.25">
      <c r="A2" s="912" t="s">
        <v>178</v>
      </c>
      <c r="B2" s="1007" t="s">
        <v>232</v>
      </c>
      <c r="C2" s="918">
        <v>2007</v>
      </c>
      <c r="D2" s="919"/>
      <c r="E2" s="918">
        <v>2008</v>
      </c>
      <c r="F2" s="919"/>
      <c r="G2" s="918">
        <v>2009</v>
      </c>
      <c r="H2" s="919"/>
      <c r="I2" s="918">
        <v>2011</v>
      </c>
      <c r="J2" s="919"/>
      <c r="K2" s="907" t="s">
        <v>962</v>
      </c>
    </row>
    <row r="3" spans="1:18" ht="28.5" customHeight="1" thickBot="1" x14ac:dyDescent="0.3">
      <c r="A3" s="913"/>
      <c r="B3" s="1009"/>
      <c r="C3" s="133" t="s">
        <v>530</v>
      </c>
      <c r="D3" s="134" t="s">
        <v>531</v>
      </c>
      <c r="E3" s="133" t="s">
        <v>530</v>
      </c>
      <c r="F3" s="134" t="s">
        <v>531</v>
      </c>
      <c r="G3" s="133" t="s">
        <v>530</v>
      </c>
      <c r="H3" s="134" t="s">
        <v>531</v>
      </c>
      <c r="I3" s="133" t="s">
        <v>530</v>
      </c>
      <c r="J3" s="134" t="s">
        <v>531</v>
      </c>
      <c r="K3" s="1013"/>
      <c r="N3" s="704"/>
      <c r="O3" s="765"/>
      <c r="P3" s="765"/>
      <c r="Q3" s="765"/>
      <c r="R3" s="765"/>
    </row>
    <row r="4" spans="1:18" x14ac:dyDescent="0.25">
      <c r="A4" s="154" t="s">
        <v>85</v>
      </c>
      <c r="B4" s="515" t="s">
        <v>233</v>
      </c>
      <c r="C4" s="106">
        <v>889</v>
      </c>
      <c r="D4" s="65">
        <f>C4/$C$26</f>
        <v>0.10461285008237232</v>
      </c>
      <c r="E4" s="106">
        <v>990</v>
      </c>
      <c r="F4" s="65">
        <f>E4/$E$26</f>
        <v>9.8224030161722389E-2</v>
      </c>
      <c r="G4" s="106">
        <v>1124</v>
      </c>
      <c r="H4" s="65">
        <f>ROUND(G4/$G$26,3)</f>
        <v>0.106</v>
      </c>
      <c r="I4" s="106">
        <v>1002</v>
      </c>
      <c r="J4" s="65">
        <f>ROUND(I4/$I$26,3)</f>
        <v>9.8000000000000004E-2</v>
      </c>
      <c r="K4" s="123">
        <f>J4-H4</f>
        <v>-7.9999999999999932E-3</v>
      </c>
      <c r="N4" s="704"/>
      <c r="O4" s="765"/>
      <c r="P4" s="765"/>
      <c r="Q4" s="765"/>
      <c r="R4" s="765"/>
    </row>
    <row r="5" spans="1:18" ht="27.6" x14ac:dyDescent="0.25">
      <c r="A5" s="138" t="s">
        <v>86</v>
      </c>
      <c r="B5" s="510" t="s">
        <v>173</v>
      </c>
      <c r="C5" s="81">
        <v>1852</v>
      </c>
      <c r="D5" s="68">
        <f t="shared" ref="D5:D25" si="0">C5/$C$26</f>
        <v>0.2179336314426924</v>
      </c>
      <c r="E5" s="81">
        <v>2152</v>
      </c>
      <c r="F5" s="68">
        <f t="shared" ref="F5:F25" si="1">E5/$E$26</f>
        <v>0.21351324536164301</v>
      </c>
      <c r="G5" s="81">
        <v>2541</v>
      </c>
      <c r="H5" s="68">
        <f t="shared" ref="H5:H25" si="2">ROUND(G5/$G$26,3)</f>
        <v>0.24</v>
      </c>
      <c r="I5" s="81">
        <v>2076</v>
      </c>
      <c r="J5" s="68">
        <f t="shared" ref="J5:J25" si="3">ROUND(I5/$I$26,3)</f>
        <v>0.20399999999999999</v>
      </c>
      <c r="K5" s="124">
        <f t="shared" ref="K5:K25" si="4">J5-H5</f>
        <v>-3.6000000000000004E-2</v>
      </c>
      <c r="N5" s="704"/>
      <c r="O5" s="765"/>
      <c r="P5" s="704"/>
      <c r="Q5" s="765"/>
      <c r="R5" s="765"/>
    </row>
    <row r="6" spans="1:18" ht="27.6" x14ac:dyDescent="0.25">
      <c r="A6" s="138" t="s">
        <v>87</v>
      </c>
      <c r="B6" s="510" t="s">
        <v>38</v>
      </c>
      <c r="C6" s="81">
        <v>318</v>
      </c>
      <c r="D6" s="68">
        <f t="shared" si="0"/>
        <v>3.7420569545775474E-2</v>
      </c>
      <c r="E6" s="81">
        <v>371</v>
      </c>
      <c r="F6" s="68">
        <f t="shared" si="1"/>
        <v>3.6809207262625258E-2</v>
      </c>
      <c r="G6" s="81">
        <v>361</v>
      </c>
      <c r="H6" s="68">
        <f t="shared" si="2"/>
        <v>3.4000000000000002E-2</v>
      </c>
      <c r="I6" s="81">
        <v>395</v>
      </c>
      <c r="J6" s="68">
        <f t="shared" si="3"/>
        <v>3.9E-2</v>
      </c>
      <c r="K6" s="124">
        <f t="shared" si="4"/>
        <v>4.9999999999999975E-3</v>
      </c>
      <c r="N6" s="704"/>
      <c r="O6" s="765"/>
      <c r="P6" s="765"/>
      <c r="Q6" s="765"/>
      <c r="R6" s="765"/>
    </row>
    <row r="7" spans="1:18" ht="27.6" x14ac:dyDescent="0.25">
      <c r="A7" s="138" t="s">
        <v>88</v>
      </c>
      <c r="B7" s="510" t="s">
        <v>235</v>
      </c>
      <c r="C7" s="81">
        <v>52</v>
      </c>
      <c r="D7" s="68">
        <f t="shared" si="0"/>
        <v>6.1190868439632857E-3</v>
      </c>
      <c r="E7" s="81">
        <v>47</v>
      </c>
      <c r="F7" s="68">
        <f t="shared" si="1"/>
        <v>4.6631610278797496E-3</v>
      </c>
      <c r="G7" s="81">
        <v>49</v>
      </c>
      <c r="H7" s="68">
        <f t="shared" si="2"/>
        <v>5.0000000000000001E-3</v>
      </c>
      <c r="I7" s="81">
        <v>47</v>
      </c>
      <c r="J7" s="68">
        <f t="shared" si="3"/>
        <v>5.0000000000000001E-3</v>
      </c>
      <c r="K7" s="124">
        <f t="shared" si="4"/>
        <v>0</v>
      </c>
      <c r="N7" s="704"/>
      <c r="O7" s="765"/>
      <c r="P7" s="765"/>
      <c r="Q7" s="765"/>
      <c r="R7" s="765"/>
    </row>
    <row r="8" spans="1:18" x14ac:dyDescent="0.25">
      <c r="A8" s="138" t="s">
        <v>89</v>
      </c>
      <c r="B8" s="510" t="s">
        <v>236</v>
      </c>
      <c r="C8" s="81">
        <v>11</v>
      </c>
      <c r="D8" s="68">
        <f t="shared" si="0"/>
        <v>1.2944222169922334E-3</v>
      </c>
      <c r="E8" s="81">
        <v>12</v>
      </c>
      <c r="F8" s="68">
        <f t="shared" si="1"/>
        <v>1.1905943049905744E-3</v>
      </c>
      <c r="G8" s="81">
        <v>11</v>
      </c>
      <c r="H8" s="68">
        <f t="shared" si="2"/>
        <v>1E-3</v>
      </c>
      <c r="I8" s="81">
        <v>14</v>
      </c>
      <c r="J8" s="68">
        <f t="shared" si="3"/>
        <v>1E-3</v>
      </c>
      <c r="K8" s="124">
        <f t="shared" si="4"/>
        <v>0</v>
      </c>
      <c r="N8" s="704"/>
      <c r="O8" s="765"/>
      <c r="P8" s="704"/>
      <c r="Q8" s="765"/>
      <c r="R8" s="765"/>
    </row>
    <row r="9" spans="1:18" x14ac:dyDescent="0.25">
      <c r="A9" s="138" t="s">
        <v>90</v>
      </c>
      <c r="B9" s="510" t="s">
        <v>237</v>
      </c>
      <c r="C9" s="81">
        <v>5</v>
      </c>
      <c r="D9" s="68">
        <f t="shared" si="0"/>
        <v>5.8837373499646972E-4</v>
      </c>
      <c r="E9" s="81">
        <v>4</v>
      </c>
      <c r="F9" s="68">
        <f t="shared" si="1"/>
        <v>3.9686476833019149E-4</v>
      </c>
      <c r="G9" s="81">
        <v>10</v>
      </c>
      <c r="H9" s="68">
        <f t="shared" si="2"/>
        <v>1E-3</v>
      </c>
      <c r="I9" s="81">
        <v>1</v>
      </c>
      <c r="J9" s="68">
        <f t="shared" si="3"/>
        <v>0</v>
      </c>
      <c r="K9" s="124">
        <f t="shared" si="4"/>
        <v>-1E-3</v>
      </c>
      <c r="N9" s="704"/>
      <c r="O9" s="765"/>
      <c r="P9" s="765"/>
      <c r="Q9" s="765"/>
      <c r="R9" s="765"/>
    </row>
    <row r="10" spans="1:18" x14ac:dyDescent="0.25">
      <c r="A10" s="138" t="s">
        <v>91</v>
      </c>
      <c r="B10" s="510" t="s">
        <v>174</v>
      </c>
      <c r="C10" s="81">
        <v>14</v>
      </c>
      <c r="D10" s="68">
        <f t="shared" si="0"/>
        <v>1.6474464579901153E-3</v>
      </c>
      <c r="E10" s="81">
        <v>22</v>
      </c>
      <c r="F10" s="68">
        <f t="shared" si="1"/>
        <v>2.182756225816053E-3</v>
      </c>
      <c r="G10" s="81">
        <v>20</v>
      </c>
      <c r="H10" s="68">
        <f t="shared" si="2"/>
        <v>2E-3</v>
      </c>
      <c r="I10" s="81">
        <v>21</v>
      </c>
      <c r="J10" s="68">
        <f t="shared" si="3"/>
        <v>2E-3</v>
      </c>
      <c r="K10" s="124">
        <f t="shared" si="4"/>
        <v>0</v>
      </c>
      <c r="N10" s="704"/>
      <c r="O10" s="765"/>
      <c r="P10" s="704"/>
      <c r="Q10" s="765"/>
      <c r="R10" s="765"/>
    </row>
    <row r="11" spans="1:18" x14ac:dyDescent="0.25">
      <c r="A11" s="138" t="s">
        <v>92</v>
      </c>
      <c r="B11" s="510" t="s">
        <v>239</v>
      </c>
      <c r="C11" s="81">
        <v>13</v>
      </c>
      <c r="D11" s="68">
        <f t="shared" si="0"/>
        <v>1.5297717109908214E-3</v>
      </c>
      <c r="E11" s="81">
        <v>9</v>
      </c>
      <c r="F11" s="68">
        <f t="shared" si="1"/>
        <v>8.9294572874293082E-4</v>
      </c>
      <c r="G11" s="81">
        <v>5</v>
      </c>
      <c r="H11" s="68">
        <f t="shared" si="2"/>
        <v>0</v>
      </c>
      <c r="I11" s="81">
        <v>10</v>
      </c>
      <c r="J11" s="68">
        <f t="shared" si="3"/>
        <v>1E-3</v>
      </c>
      <c r="K11" s="124">
        <f t="shared" si="4"/>
        <v>1E-3</v>
      </c>
      <c r="N11" s="704"/>
      <c r="O11" s="765"/>
      <c r="P11" s="765"/>
      <c r="Q11" s="765"/>
      <c r="R11" s="765"/>
    </row>
    <row r="12" spans="1:18" x14ac:dyDescent="0.25">
      <c r="A12" s="138" t="s">
        <v>93</v>
      </c>
      <c r="B12" s="510" t="s">
        <v>240</v>
      </c>
      <c r="C12" s="81">
        <v>2</v>
      </c>
      <c r="D12" s="68">
        <f t="shared" si="0"/>
        <v>2.353494939985879E-4</v>
      </c>
      <c r="E12" s="81">
        <v>6</v>
      </c>
      <c r="F12" s="68">
        <f t="shared" si="1"/>
        <v>5.9529715249528718E-4</v>
      </c>
      <c r="G12" s="81">
        <v>4</v>
      </c>
      <c r="H12" s="68">
        <f t="shared" si="2"/>
        <v>0</v>
      </c>
      <c r="I12" s="81">
        <v>7</v>
      </c>
      <c r="J12" s="68">
        <f t="shared" si="3"/>
        <v>1E-3</v>
      </c>
      <c r="K12" s="124">
        <f t="shared" si="4"/>
        <v>1E-3</v>
      </c>
      <c r="N12" s="704"/>
      <c r="O12" s="765"/>
      <c r="P12" s="765"/>
      <c r="Q12" s="765"/>
      <c r="R12" s="765"/>
    </row>
    <row r="13" spans="1:18" x14ac:dyDescent="0.25">
      <c r="A13" s="138" t="s">
        <v>94</v>
      </c>
      <c r="B13" s="510" t="s">
        <v>241</v>
      </c>
      <c r="C13" s="81">
        <v>3</v>
      </c>
      <c r="D13" s="68">
        <f t="shared" si="0"/>
        <v>3.5302424099788187E-4</v>
      </c>
      <c r="E13" s="81">
        <v>6</v>
      </c>
      <c r="F13" s="68">
        <f t="shared" si="1"/>
        <v>5.9529715249528718E-4</v>
      </c>
      <c r="G13" s="81">
        <v>9</v>
      </c>
      <c r="H13" s="68">
        <f t="shared" si="2"/>
        <v>1E-3</v>
      </c>
      <c r="I13" s="81">
        <v>7</v>
      </c>
      <c r="J13" s="68">
        <f t="shared" si="3"/>
        <v>1E-3</v>
      </c>
      <c r="K13" s="124">
        <f t="shared" si="4"/>
        <v>0</v>
      </c>
      <c r="N13" s="704"/>
      <c r="O13" s="765"/>
      <c r="P13" s="765"/>
      <c r="Q13" s="765"/>
      <c r="R13" s="765"/>
    </row>
    <row r="14" spans="1:18" x14ac:dyDescent="0.25">
      <c r="A14" s="138" t="s">
        <v>95</v>
      </c>
      <c r="B14" s="510" t="s">
        <v>242</v>
      </c>
      <c r="C14" s="81">
        <v>1</v>
      </c>
      <c r="D14" s="68">
        <f t="shared" si="0"/>
        <v>1.1767474699929395E-4</v>
      </c>
      <c r="E14" s="81">
        <v>12</v>
      </c>
      <c r="F14" s="68">
        <f t="shared" si="1"/>
        <v>1.1905943049905744E-3</v>
      </c>
      <c r="G14" s="81">
        <v>10</v>
      </c>
      <c r="H14" s="68">
        <f t="shared" si="2"/>
        <v>1E-3</v>
      </c>
      <c r="I14" s="81">
        <v>2</v>
      </c>
      <c r="J14" s="68">
        <f t="shared" si="3"/>
        <v>0</v>
      </c>
      <c r="K14" s="124">
        <f t="shared" si="4"/>
        <v>-1E-3</v>
      </c>
      <c r="N14" s="704"/>
      <c r="O14" s="765"/>
      <c r="P14" s="765"/>
      <c r="Q14" s="765"/>
      <c r="R14" s="765"/>
    </row>
    <row r="15" spans="1:18" x14ac:dyDescent="0.25">
      <c r="A15" s="138" t="s">
        <v>96</v>
      </c>
      <c r="B15" s="510" t="s">
        <v>243</v>
      </c>
      <c r="C15" s="81">
        <v>67</v>
      </c>
      <c r="D15" s="68">
        <f t="shared" si="0"/>
        <v>7.8842080489526945E-3</v>
      </c>
      <c r="E15" s="81">
        <v>46</v>
      </c>
      <c r="F15" s="68">
        <f t="shared" si="1"/>
        <v>4.5639448357972017E-3</v>
      </c>
      <c r="G15" s="81">
        <v>37</v>
      </c>
      <c r="H15" s="68">
        <f t="shared" si="2"/>
        <v>3.0000000000000001E-3</v>
      </c>
      <c r="I15" s="81">
        <v>40</v>
      </c>
      <c r="J15" s="68">
        <f t="shared" si="3"/>
        <v>4.0000000000000001E-3</v>
      </c>
      <c r="K15" s="124">
        <f t="shared" si="4"/>
        <v>1E-3</v>
      </c>
      <c r="N15" s="704"/>
      <c r="O15" s="765"/>
      <c r="P15" s="765"/>
      <c r="Q15" s="765"/>
      <c r="R15" s="765"/>
    </row>
    <row r="16" spans="1:18" x14ac:dyDescent="0.25">
      <c r="A16" s="138" t="s">
        <v>97</v>
      </c>
      <c r="B16" s="510" t="s">
        <v>244</v>
      </c>
      <c r="C16" s="81">
        <v>4081</v>
      </c>
      <c r="D16" s="68">
        <f t="shared" si="0"/>
        <v>0.48023064250411862</v>
      </c>
      <c r="E16" s="81">
        <v>4808</v>
      </c>
      <c r="F16" s="68">
        <f t="shared" si="1"/>
        <v>0.47703145153289017</v>
      </c>
      <c r="G16" s="81">
        <v>4596</v>
      </c>
      <c r="H16" s="68">
        <f t="shared" si="2"/>
        <v>0.434</v>
      </c>
      <c r="I16" s="81">
        <v>4573</v>
      </c>
      <c r="J16" s="68">
        <f t="shared" si="3"/>
        <v>0.44900000000000001</v>
      </c>
      <c r="K16" s="124">
        <f t="shared" si="4"/>
        <v>1.5000000000000013E-2</v>
      </c>
      <c r="N16" s="704"/>
      <c r="O16" s="765"/>
      <c r="P16" s="765"/>
      <c r="Q16" s="765"/>
      <c r="R16" s="765"/>
    </row>
    <row r="17" spans="1:18" x14ac:dyDescent="0.25">
      <c r="A17" s="138" t="s">
        <v>164</v>
      </c>
      <c r="B17" s="510" t="s">
        <v>245</v>
      </c>
      <c r="C17" s="81">
        <v>198</v>
      </c>
      <c r="D17" s="68">
        <f t="shared" si="0"/>
        <v>2.3299599905860204E-2</v>
      </c>
      <c r="E17" s="81">
        <v>260</v>
      </c>
      <c r="F17" s="68">
        <f t="shared" si="1"/>
        <v>2.5796209941462447E-2</v>
      </c>
      <c r="G17" s="81">
        <v>236</v>
      </c>
      <c r="H17" s="68">
        <f t="shared" si="2"/>
        <v>2.1999999999999999E-2</v>
      </c>
      <c r="I17" s="81">
        <v>405</v>
      </c>
      <c r="J17" s="68">
        <f t="shared" si="3"/>
        <v>0.04</v>
      </c>
      <c r="K17" s="124">
        <f t="shared" si="4"/>
        <v>1.8000000000000002E-2</v>
      </c>
      <c r="N17" s="704"/>
      <c r="O17" s="765"/>
      <c r="P17" s="765"/>
      <c r="Q17" s="765"/>
      <c r="R17" s="765"/>
    </row>
    <row r="18" spans="1:18" ht="27.6" x14ac:dyDescent="0.25">
      <c r="A18" s="138" t="s">
        <v>165</v>
      </c>
      <c r="B18" s="510" t="s">
        <v>246</v>
      </c>
      <c r="C18" s="81">
        <v>78</v>
      </c>
      <c r="D18" s="68">
        <f t="shared" si="0"/>
        <v>9.1786302659449277E-3</v>
      </c>
      <c r="E18" s="81">
        <v>95</v>
      </c>
      <c r="F18" s="68">
        <f t="shared" si="1"/>
        <v>9.4255382478420479E-3</v>
      </c>
      <c r="G18" s="81">
        <v>103</v>
      </c>
      <c r="H18" s="68">
        <f t="shared" si="2"/>
        <v>0.01</v>
      </c>
      <c r="I18" s="81">
        <v>120</v>
      </c>
      <c r="J18" s="68">
        <f t="shared" si="3"/>
        <v>1.2E-2</v>
      </c>
      <c r="K18" s="124">
        <f t="shared" si="4"/>
        <v>2E-3</v>
      </c>
      <c r="N18" s="704"/>
      <c r="O18" s="765"/>
      <c r="P18" s="765"/>
      <c r="Q18" s="765"/>
      <c r="R18" s="765"/>
    </row>
    <row r="19" spans="1:18" ht="28.5" customHeight="1" x14ac:dyDescent="0.25">
      <c r="A19" s="138" t="s">
        <v>166</v>
      </c>
      <c r="B19" s="510" t="s">
        <v>247</v>
      </c>
      <c r="C19" s="81">
        <v>17</v>
      </c>
      <c r="D19" s="68">
        <f t="shared" si="0"/>
        <v>2.0004706989879971E-3</v>
      </c>
      <c r="E19" s="81">
        <v>15</v>
      </c>
      <c r="F19" s="68">
        <f t="shared" si="1"/>
        <v>1.4882428812382181E-3</v>
      </c>
      <c r="G19" s="81">
        <v>15</v>
      </c>
      <c r="H19" s="68">
        <f t="shared" si="2"/>
        <v>1E-3</v>
      </c>
      <c r="I19" s="81">
        <v>19</v>
      </c>
      <c r="J19" s="68">
        <f t="shared" si="3"/>
        <v>2E-3</v>
      </c>
      <c r="K19" s="124">
        <f t="shared" si="4"/>
        <v>1E-3</v>
      </c>
      <c r="N19" s="704"/>
      <c r="O19" s="765"/>
      <c r="P19" s="765"/>
      <c r="Q19" s="765"/>
      <c r="R19" s="765"/>
    </row>
    <row r="20" spans="1:18" x14ac:dyDescent="0.25">
      <c r="A20" s="138" t="s">
        <v>167</v>
      </c>
      <c r="B20" s="510" t="s">
        <v>248</v>
      </c>
      <c r="C20" s="81">
        <v>5</v>
      </c>
      <c r="D20" s="68">
        <f t="shared" si="0"/>
        <v>5.8837373499646972E-4</v>
      </c>
      <c r="E20" s="81">
        <v>6</v>
      </c>
      <c r="F20" s="68">
        <f t="shared" si="1"/>
        <v>5.9529715249528718E-4</v>
      </c>
      <c r="G20" s="81">
        <v>19</v>
      </c>
      <c r="H20" s="68">
        <f t="shared" si="2"/>
        <v>2E-3</v>
      </c>
      <c r="I20" s="81">
        <v>5</v>
      </c>
      <c r="J20" s="68">
        <f t="shared" si="3"/>
        <v>0</v>
      </c>
      <c r="K20" s="124">
        <f t="shared" si="4"/>
        <v>-2E-3</v>
      </c>
      <c r="N20" s="704"/>
      <c r="O20" s="765"/>
      <c r="P20" s="765"/>
      <c r="Q20" s="765"/>
      <c r="R20" s="765"/>
    </row>
    <row r="21" spans="1:18" ht="27.6" x14ac:dyDescent="0.25">
      <c r="A21" s="138" t="s">
        <v>168</v>
      </c>
      <c r="B21" s="510" t="s">
        <v>249</v>
      </c>
      <c r="C21" s="81">
        <v>84</v>
      </c>
      <c r="D21" s="68">
        <f t="shared" si="0"/>
        <v>9.8846787479406912E-3</v>
      </c>
      <c r="E21" s="81">
        <v>89</v>
      </c>
      <c r="F21" s="68">
        <f t="shared" si="1"/>
        <v>8.8302410953467608E-3</v>
      </c>
      <c r="G21" s="81">
        <v>74</v>
      </c>
      <c r="H21" s="68">
        <f t="shared" si="2"/>
        <v>7.0000000000000001E-3</v>
      </c>
      <c r="I21" s="81">
        <v>99</v>
      </c>
      <c r="J21" s="68">
        <f t="shared" si="3"/>
        <v>0.01</v>
      </c>
      <c r="K21" s="124">
        <f t="shared" si="4"/>
        <v>3.0000000000000001E-3</v>
      </c>
      <c r="N21" s="704"/>
      <c r="O21" s="765"/>
      <c r="P21" s="765"/>
      <c r="Q21" s="765"/>
      <c r="R21" s="765"/>
    </row>
    <row r="22" spans="1:18" x14ac:dyDescent="0.25">
      <c r="A22" s="138" t="s">
        <v>169</v>
      </c>
      <c r="B22" s="510" t="s">
        <v>175</v>
      </c>
      <c r="C22" s="81">
        <v>362</v>
      </c>
      <c r="D22" s="68">
        <f t="shared" si="0"/>
        <v>4.2598258413744414E-2</v>
      </c>
      <c r="E22" s="81">
        <v>366</v>
      </c>
      <c r="F22" s="68">
        <f t="shared" si="1"/>
        <v>3.631312630221252E-2</v>
      </c>
      <c r="G22" s="81">
        <v>405</v>
      </c>
      <c r="H22" s="68">
        <f t="shared" si="2"/>
        <v>3.7999999999999999E-2</v>
      </c>
      <c r="I22" s="81">
        <v>473</v>
      </c>
      <c r="J22" s="68">
        <f t="shared" si="3"/>
        <v>4.5999999999999999E-2</v>
      </c>
      <c r="K22" s="124">
        <f t="shared" si="4"/>
        <v>8.0000000000000002E-3</v>
      </c>
      <c r="N22" s="704"/>
      <c r="O22" s="765"/>
      <c r="P22" s="765"/>
      <c r="Q22" s="765"/>
      <c r="R22" s="765"/>
    </row>
    <row r="23" spans="1:18" x14ac:dyDescent="0.25">
      <c r="A23" s="138" t="s">
        <v>170</v>
      </c>
      <c r="B23" s="510" t="s">
        <v>250</v>
      </c>
      <c r="C23" s="81">
        <v>15</v>
      </c>
      <c r="D23" s="68">
        <f t="shared" si="0"/>
        <v>1.7651212049894093E-3</v>
      </c>
      <c r="E23" s="81">
        <v>10</v>
      </c>
      <c r="F23" s="68">
        <f t="shared" si="1"/>
        <v>9.9216192082547867E-4</v>
      </c>
      <c r="G23" s="81">
        <v>16</v>
      </c>
      <c r="H23" s="68">
        <f t="shared" si="2"/>
        <v>2E-3</v>
      </c>
      <c r="I23" s="81">
        <v>26</v>
      </c>
      <c r="J23" s="68">
        <f t="shared" si="3"/>
        <v>3.0000000000000001E-3</v>
      </c>
      <c r="K23" s="124">
        <f t="shared" si="4"/>
        <v>1E-3</v>
      </c>
      <c r="N23" s="704"/>
      <c r="O23" s="765"/>
      <c r="P23" s="765"/>
      <c r="Q23" s="765"/>
      <c r="R23" s="765"/>
    </row>
    <row r="24" spans="1:18" x14ac:dyDescent="0.25">
      <c r="A24" s="138" t="s">
        <v>171</v>
      </c>
      <c r="B24" s="510" t="s">
        <v>251</v>
      </c>
      <c r="C24" s="81">
        <v>240</v>
      </c>
      <c r="D24" s="68">
        <f t="shared" si="0"/>
        <v>2.8241939279830548E-2</v>
      </c>
      <c r="E24" s="81">
        <v>502</v>
      </c>
      <c r="F24" s="68">
        <f t="shared" si="1"/>
        <v>4.9806528425439034E-2</v>
      </c>
      <c r="G24" s="81">
        <v>761</v>
      </c>
      <c r="H24" s="68">
        <f t="shared" si="2"/>
        <v>7.1999999999999995E-2</v>
      </c>
      <c r="I24" s="81">
        <v>527</v>
      </c>
      <c r="J24" s="68">
        <f t="shared" si="3"/>
        <v>5.1999999999999998E-2</v>
      </c>
      <c r="K24" s="124">
        <f t="shared" si="4"/>
        <v>-1.9999999999999997E-2</v>
      </c>
      <c r="N24" s="704"/>
      <c r="O24" s="765"/>
      <c r="P24" s="765"/>
      <c r="Q24" s="765"/>
      <c r="R24" s="765"/>
    </row>
    <row r="25" spans="1:18" ht="14.4" thickBot="1" x14ac:dyDescent="0.3">
      <c r="A25" s="138" t="s">
        <v>172</v>
      </c>
      <c r="B25" s="511" t="s">
        <v>234</v>
      </c>
      <c r="C25" s="95">
        <v>191</v>
      </c>
      <c r="D25" s="71">
        <f t="shared" si="0"/>
        <v>2.2475876676865146E-2</v>
      </c>
      <c r="E25" s="95">
        <v>251</v>
      </c>
      <c r="F25" s="71">
        <f t="shared" si="1"/>
        <v>2.4903264212719517E-2</v>
      </c>
      <c r="G25" s="95">
        <v>180</v>
      </c>
      <c r="H25" s="71">
        <f t="shared" si="2"/>
        <v>1.7000000000000001E-2</v>
      </c>
      <c r="I25" s="95">
        <v>322</v>
      </c>
      <c r="J25" s="71">
        <f t="shared" si="3"/>
        <v>3.2000000000000001E-2</v>
      </c>
      <c r="K25" s="125">
        <f t="shared" si="4"/>
        <v>1.4999999999999999E-2</v>
      </c>
      <c r="N25" s="704"/>
      <c r="O25" s="765"/>
      <c r="P25" s="765"/>
      <c r="Q25" s="765"/>
      <c r="R25" s="765"/>
    </row>
    <row r="26" spans="1:18" ht="14.4" thickBot="1" x14ac:dyDescent="0.3">
      <c r="A26" s="880" t="s">
        <v>648</v>
      </c>
      <c r="B26" s="1011"/>
      <c r="C26" s="104">
        <f>SUM(C4:C25)</f>
        <v>8498</v>
      </c>
      <c r="D26" s="74">
        <f>SUM(D4:D25)</f>
        <v>1</v>
      </c>
      <c r="E26" s="104">
        <f t="shared" ref="E26:J26" si="5">SUM(E4:E25)</f>
        <v>10079</v>
      </c>
      <c r="F26" s="74">
        <f t="shared" si="5"/>
        <v>1.0000000000000002</v>
      </c>
      <c r="G26" s="104">
        <f t="shared" si="5"/>
        <v>10586</v>
      </c>
      <c r="H26" s="74">
        <f t="shared" si="5"/>
        <v>0.99900000000000011</v>
      </c>
      <c r="I26" s="104">
        <f t="shared" si="5"/>
        <v>10191</v>
      </c>
      <c r="J26" s="74">
        <f t="shared" si="5"/>
        <v>1.002</v>
      </c>
      <c r="K26" s="126"/>
    </row>
  </sheetData>
  <mergeCells count="9">
    <mergeCell ref="K2:K3"/>
    <mergeCell ref="A26:B26"/>
    <mergeCell ref="A1:K1"/>
    <mergeCell ref="A2:A3"/>
    <mergeCell ref="B2:B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45" customWidth="1"/>
    <col min="4" max="4" width="8.5546875" style="1" customWidth="1"/>
    <col min="5" max="5" width="8.6640625" style="145" customWidth="1"/>
    <col min="6" max="6" width="8.5546875" style="1" customWidth="1"/>
    <col min="7" max="7" width="8.88671875" style="145" customWidth="1"/>
    <col min="8" max="8" width="8.5546875" style="1" customWidth="1"/>
    <col min="9" max="9" width="10" style="145" customWidth="1"/>
    <col min="10" max="10" width="8.88671875" style="145" customWidth="1"/>
    <col min="11" max="11" width="8.5546875" style="1" customWidth="1"/>
    <col min="12" max="251" width="11.44140625" style="1" customWidth="1"/>
    <col min="252" max="16384" width="9.109375" style="1"/>
  </cols>
  <sheetData>
    <row r="1" spans="1:17" ht="35.1" customHeight="1" thickBot="1" x14ac:dyDescent="0.3">
      <c r="A1" s="948" t="s">
        <v>968</v>
      </c>
      <c r="B1" s="949"/>
      <c r="C1" s="949"/>
      <c r="D1" s="949"/>
      <c r="E1" s="949"/>
      <c r="F1" s="949"/>
      <c r="G1" s="949"/>
      <c r="H1" s="949"/>
      <c r="I1" s="949"/>
      <c r="J1" s="949"/>
      <c r="K1" s="950"/>
    </row>
    <row r="2" spans="1:17" ht="15" customHeight="1" thickBot="1" x14ac:dyDescent="0.3">
      <c r="A2" s="918" t="s">
        <v>178</v>
      </c>
      <c r="B2" s="919" t="s">
        <v>232</v>
      </c>
      <c r="C2" s="1014" t="s">
        <v>465</v>
      </c>
      <c r="D2" s="922"/>
      <c r="E2" s="922"/>
      <c r="F2" s="922"/>
      <c r="G2" s="922"/>
      <c r="H2" s="922"/>
      <c r="I2" s="922"/>
      <c r="J2" s="918" t="s">
        <v>648</v>
      </c>
      <c r="K2" s="919"/>
    </row>
    <row r="3" spans="1:17" ht="14.25" customHeight="1" x14ac:dyDescent="0.25">
      <c r="A3" s="1006"/>
      <c r="B3" s="1007"/>
      <c r="C3" s="897" t="s">
        <v>651</v>
      </c>
      <c r="D3" s="898"/>
      <c r="E3" s="897" t="s">
        <v>652</v>
      </c>
      <c r="F3" s="898"/>
      <c r="G3" s="897" t="s">
        <v>653</v>
      </c>
      <c r="H3" s="898"/>
      <c r="I3" s="362" t="s">
        <v>654</v>
      </c>
      <c r="J3" s="1015"/>
      <c r="K3" s="1007"/>
    </row>
    <row r="4" spans="1:17" ht="14.4" thickBot="1" x14ac:dyDescent="0.3">
      <c r="A4" s="1012"/>
      <c r="B4" s="1009"/>
      <c r="C4" s="152" t="s">
        <v>530</v>
      </c>
      <c r="D4" s="132" t="s">
        <v>531</v>
      </c>
      <c r="E4" s="153" t="s">
        <v>530</v>
      </c>
      <c r="F4" s="134" t="s">
        <v>531</v>
      </c>
      <c r="G4" s="152" t="s">
        <v>530</v>
      </c>
      <c r="H4" s="132" t="s">
        <v>531</v>
      </c>
      <c r="I4" s="391" t="s">
        <v>530</v>
      </c>
      <c r="J4" s="152" t="s">
        <v>530</v>
      </c>
      <c r="K4" s="134" t="s">
        <v>531</v>
      </c>
      <c r="M4" s="704"/>
      <c r="N4" s="765"/>
      <c r="O4" s="765"/>
      <c r="P4" s="765"/>
      <c r="Q4" s="765"/>
    </row>
    <row r="5" spans="1:17" x14ac:dyDescent="0.25">
      <c r="A5" s="154" t="s">
        <v>85</v>
      </c>
      <c r="B5" s="515" t="s">
        <v>233</v>
      </c>
      <c r="C5" s="305">
        <v>386</v>
      </c>
      <c r="D5" s="65">
        <f>C5/$C$27</f>
        <v>9.4330400782013685E-2</v>
      </c>
      <c r="E5" s="308">
        <v>551</v>
      </c>
      <c r="F5" s="65">
        <f>E5/$E$27</f>
        <v>0.10207484253427196</v>
      </c>
      <c r="G5" s="308">
        <v>62</v>
      </c>
      <c r="H5" s="65">
        <f>G5/$G$27</f>
        <v>9.0116279069767435E-2</v>
      </c>
      <c r="I5" s="392">
        <v>3</v>
      </c>
      <c r="J5" s="312">
        <f>C5+E5+G5+I5</f>
        <v>1002</v>
      </c>
      <c r="K5" s="65">
        <f>J5/$J$27</f>
        <v>9.8322048866647041E-2</v>
      </c>
      <c r="M5" s="704"/>
      <c r="N5" s="765"/>
      <c r="O5" s="765"/>
      <c r="P5" s="765"/>
      <c r="Q5" s="765"/>
    </row>
    <row r="6" spans="1:17" ht="27.6" x14ac:dyDescent="0.25">
      <c r="A6" s="138" t="s">
        <v>86</v>
      </c>
      <c r="B6" s="510" t="s">
        <v>173</v>
      </c>
      <c r="C6" s="306">
        <v>771</v>
      </c>
      <c r="D6" s="68">
        <f t="shared" ref="D6:D26" si="0">C6/$C$27</f>
        <v>0.18841642228739003</v>
      </c>
      <c r="E6" s="309">
        <v>1163</v>
      </c>
      <c r="F6" s="68">
        <f t="shared" ref="F6:F26" si="1">E6/$E$27</f>
        <v>0.21545016672841794</v>
      </c>
      <c r="G6" s="309">
        <v>142</v>
      </c>
      <c r="H6" s="68">
        <f t="shared" ref="H6:H26" si="2">G6/$G$27</f>
        <v>0.20639534883720931</v>
      </c>
      <c r="I6" s="393"/>
      <c r="J6" s="313">
        <f t="shared" ref="J6:J26" si="3">C6+E6+G6+I6</f>
        <v>2076</v>
      </c>
      <c r="K6" s="68">
        <f t="shared" ref="K6:K26" si="4">J6/$J$27</f>
        <v>0.20370915513688548</v>
      </c>
      <c r="M6" s="704"/>
      <c r="N6" s="765"/>
      <c r="O6" s="704"/>
      <c r="P6" s="765"/>
      <c r="Q6" s="765"/>
    </row>
    <row r="7" spans="1:17" ht="27.6" x14ac:dyDescent="0.25">
      <c r="A7" s="138" t="s">
        <v>87</v>
      </c>
      <c r="B7" s="510" t="s">
        <v>38</v>
      </c>
      <c r="C7" s="306">
        <v>134</v>
      </c>
      <c r="D7" s="68">
        <f t="shared" si="0"/>
        <v>3.2746823069403713E-2</v>
      </c>
      <c r="E7" s="309">
        <v>243</v>
      </c>
      <c r="F7" s="68">
        <f t="shared" si="1"/>
        <v>4.5016672841793254E-2</v>
      </c>
      <c r="G7" s="309">
        <v>18</v>
      </c>
      <c r="H7" s="68">
        <f t="shared" si="2"/>
        <v>2.616279069767442E-2</v>
      </c>
      <c r="I7" s="393"/>
      <c r="J7" s="313">
        <f t="shared" si="3"/>
        <v>395</v>
      </c>
      <c r="K7" s="68">
        <f t="shared" si="4"/>
        <v>3.875968992248062E-2</v>
      </c>
      <c r="M7" s="704"/>
      <c r="N7" s="765"/>
      <c r="O7" s="765"/>
      <c r="P7" s="765"/>
      <c r="Q7" s="765"/>
    </row>
    <row r="8" spans="1:17" ht="27.6" x14ac:dyDescent="0.25">
      <c r="A8" s="138" t="s">
        <v>88</v>
      </c>
      <c r="B8" s="510" t="s">
        <v>235</v>
      </c>
      <c r="C8" s="306">
        <v>26</v>
      </c>
      <c r="D8" s="68">
        <f t="shared" si="0"/>
        <v>6.3538611925708704E-3</v>
      </c>
      <c r="E8" s="309">
        <v>19</v>
      </c>
      <c r="F8" s="68">
        <f t="shared" si="1"/>
        <v>3.5198221563542053E-3</v>
      </c>
      <c r="G8" s="309">
        <v>2</v>
      </c>
      <c r="H8" s="68">
        <f t="shared" si="2"/>
        <v>2.9069767441860465E-3</v>
      </c>
      <c r="I8" s="393"/>
      <c r="J8" s="313">
        <f t="shared" si="3"/>
        <v>47</v>
      </c>
      <c r="K8" s="68">
        <f t="shared" si="4"/>
        <v>4.611912471788833E-3</v>
      </c>
      <c r="M8" s="704"/>
      <c r="N8" s="765"/>
      <c r="O8" s="765"/>
      <c r="P8" s="765"/>
      <c r="Q8" s="765"/>
    </row>
    <row r="9" spans="1:17" x14ac:dyDescent="0.25">
      <c r="A9" s="138" t="s">
        <v>89</v>
      </c>
      <c r="B9" s="510" t="s">
        <v>236</v>
      </c>
      <c r="C9" s="306">
        <v>2</v>
      </c>
      <c r="D9" s="68">
        <f t="shared" si="0"/>
        <v>4.8875855327468231E-4</v>
      </c>
      <c r="E9" s="309">
        <v>11</v>
      </c>
      <c r="F9" s="68">
        <f t="shared" si="1"/>
        <v>2.0377917747313821E-3</v>
      </c>
      <c r="G9" s="309">
        <v>1</v>
      </c>
      <c r="H9" s="68">
        <f t="shared" si="2"/>
        <v>1.4534883720930232E-3</v>
      </c>
      <c r="I9" s="393"/>
      <c r="J9" s="313">
        <f t="shared" si="3"/>
        <v>14</v>
      </c>
      <c r="K9" s="68">
        <f t="shared" si="4"/>
        <v>1.3737611618094398E-3</v>
      </c>
      <c r="M9" s="704"/>
      <c r="N9" s="765"/>
      <c r="O9" s="704"/>
      <c r="P9" s="765"/>
      <c r="Q9" s="765"/>
    </row>
    <row r="10" spans="1:17" x14ac:dyDescent="0.25">
      <c r="A10" s="138" t="s">
        <v>90</v>
      </c>
      <c r="B10" s="510" t="s">
        <v>237</v>
      </c>
      <c r="C10" s="306"/>
      <c r="D10" s="68">
        <f t="shared" si="0"/>
        <v>0</v>
      </c>
      <c r="E10" s="309">
        <v>1</v>
      </c>
      <c r="F10" s="68">
        <f t="shared" si="1"/>
        <v>1.8525379770285291E-4</v>
      </c>
      <c r="G10" s="309"/>
      <c r="H10" s="68">
        <f t="shared" si="2"/>
        <v>0</v>
      </c>
      <c r="I10" s="393"/>
      <c r="J10" s="313">
        <f t="shared" si="3"/>
        <v>1</v>
      </c>
      <c r="K10" s="68">
        <f t="shared" si="4"/>
        <v>9.8125797272102829E-5</v>
      </c>
      <c r="M10" s="704"/>
      <c r="N10" s="765"/>
      <c r="O10" s="765"/>
      <c r="P10" s="765"/>
      <c r="Q10" s="765"/>
    </row>
    <row r="11" spans="1:17" x14ac:dyDescent="0.25">
      <c r="A11" s="138" t="s">
        <v>91</v>
      </c>
      <c r="B11" s="510" t="s">
        <v>174</v>
      </c>
      <c r="C11" s="306">
        <v>11</v>
      </c>
      <c r="D11" s="68">
        <f t="shared" si="0"/>
        <v>2.6881720430107529E-3</v>
      </c>
      <c r="E11" s="309">
        <v>8</v>
      </c>
      <c r="F11" s="68">
        <f t="shared" si="1"/>
        <v>1.4820303816228233E-3</v>
      </c>
      <c r="G11" s="309">
        <v>2</v>
      </c>
      <c r="H11" s="68">
        <f t="shared" si="2"/>
        <v>2.9069767441860465E-3</v>
      </c>
      <c r="I11" s="393"/>
      <c r="J11" s="313">
        <f t="shared" si="3"/>
        <v>21</v>
      </c>
      <c r="K11" s="68">
        <f t="shared" si="4"/>
        <v>2.0606417427141595E-3</v>
      </c>
      <c r="M11" s="704"/>
      <c r="N11" s="765"/>
      <c r="O11" s="704"/>
      <c r="P11" s="765"/>
      <c r="Q11" s="765"/>
    </row>
    <row r="12" spans="1:17" x14ac:dyDescent="0.25">
      <c r="A12" s="138" t="s">
        <v>92</v>
      </c>
      <c r="B12" s="510" t="s">
        <v>239</v>
      </c>
      <c r="C12" s="306">
        <v>4</v>
      </c>
      <c r="D12" s="68">
        <f t="shared" si="0"/>
        <v>9.7751710654936461E-4</v>
      </c>
      <c r="E12" s="309">
        <v>6</v>
      </c>
      <c r="F12" s="68">
        <f t="shared" si="1"/>
        <v>1.1115227862171174E-3</v>
      </c>
      <c r="G12" s="309"/>
      <c r="H12" s="68">
        <f t="shared" si="2"/>
        <v>0</v>
      </c>
      <c r="I12" s="393"/>
      <c r="J12" s="313">
        <f t="shared" si="3"/>
        <v>10</v>
      </c>
      <c r="K12" s="68">
        <f t="shared" si="4"/>
        <v>9.8125797272102843E-4</v>
      </c>
      <c r="M12" s="704"/>
      <c r="N12" s="765"/>
      <c r="O12" s="765"/>
      <c r="P12" s="765"/>
      <c r="Q12" s="765"/>
    </row>
    <row r="13" spans="1:17" x14ac:dyDescent="0.25">
      <c r="A13" s="138" t="s">
        <v>93</v>
      </c>
      <c r="B13" s="510" t="s">
        <v>240</v>
      </c>
      <c r="C13" s="306">
        <v>3</v>
      </c>
      <c r="D13" s="68">
        <f t="shared" si="0"/>
        <v>7.3313782991202346E-4</v>
      </c>
      <c r="E13" s="309">
        <v>3</v>
      </c>
      <c r="F13" s="68">
        <f t="shared" si="1"/>
        <v>5.5576139310855872E-4</v>
      </c>
      <c r="G13" s="309">
        <v>1</v>
      </c>
      <c r="H13" s="68">
        <f t="shared" si="2"/>
        <v>1.4534883720930232E-3</v>
      </c>
      <c r="I13" s="393"/>
      <c r="J13" s="313">
        <f t="shared" si="3"/>
        <v>7</v>
      </c>
      <c r="K13" s="68">
        <f t="shared" si="4"/>
        <v>6.868805809047199E-4</v>
      </c>
      <c r="M13" s="704"/>
      <c r="N13" s="765"/>
      <c r="O13" s="765"/>
      <c r="P13" s="765"/>
      <c r="Q13" s="765"/>
    </row>
    <row r="14" spans="1:17" x14ac:dyDescent="0.25">
      <c r="A14" s="138" t="s">
        <v>94</v>
      </c>
      <c r="B14" s="510" t="s">
        <v>241</v>
      </c>
      <c r="C14" s="306">
        <v>1</v>
      </c>
      <c r="D14" s="68">
        <f t="shared" si="0"/>
        <v>2.4437927663734115E-4</v>
      </c>
      <c r="E14" s="309">
        <v>6</v>
      </c>
      <c r="F14" s="68">
        <f t="shared" si="1"/>
        <v>1.1115227862171174E-3</v>
      </c>
      <c r="G14" s="309"/>
      <c r="H14" s="68">
        <f t="shared" si="2"/>
        <v>0</v>
      </c>
      <c r="I14" s="393"/>
      <c r="J14" s="313">
        <f t="shared" si="3"/>
        <v>7</v>
      </c>
      <c r="K14" s="68">
        <f t="shared" si="4"/>
        <v>6.868805809047199E-4</v>
      </c>
      <c r="M14" s="704"/>
      <c r="N14" s="765"/>
      <c r="O14" s="765"/>
      <c r="P14" s="765"/>
      <c r="Q14" s="765"/>
    </row>
    <row r="15" spans="1:17" x14ac:dyDescent="0.25">
      <c r="A15" s="138" t="s">
        <v>95</v>
      </c>
      <c r="B15" s="510" t="s">
        <v>242</v>
      </c>
      <c r="C15" s="306">
        <v>1</v>
      </c>
      <c r="D15" s="68">
        <f t="shared" si="0"/>
        <v>2.4437927663734115E-4</v>
      </c>
      <c r="E15" s="309">
        <v>1</v>
      </c>
      <c r="F15" s="68">
        <f t="shared" si="1"/>
        <v>1.8525379770285291E-4</v>
      </c>
      <c r="G15" s="309"/>
      <c r="H15" s="68">
        <f t="shared" si="2"/>
        <v>0</v>
      </c>
      <c r="I15" s="393"/>
      <c r="J15" s="313">
        <f t="shared" si="3"/>
        <v>2</v>
      </c>
      <c r="K15" s="68">
        <f t="shared" si="4"/>
        <v>1.9625159454420566E-4</v>
      </c>
      <c r="M15" s="704"/>
      <c r="N15" s="765"/>
      <c r="O15" s="765"/>
      <c r="P15" s="765"/>
      <c r="Q15" s="765"/>
    </row>
    <row r="16" spans="1:17" x14ac:dyDescent="0.25">
      <c r="A16" s="138" t="s">
        <v>96</v>
      </c>
      <c r="B16" s="510" t="s">
        <v>243</v>
      </c>
      <c r="C16" s="306">
        <v>13</v>
      </c>
      <c r="D16" s="68">
        <f t="shared" si="0"/>
        <v>3.1769305962854352E-3</v>
      </c>
      <c r="E16" s="309">
        <v>25</v>
      </c>
      <c r="F16" s="68">
        <f t="shared" si="1"/>
        <v>4.631344942571323E-3</v>
      </c>
      <c r="G16" s="309">
        <v>2</v>
      </c>
      <c r="H16" s="68">
        <f t="shared" si="2"/>
        <v>2.9069767441860465E-3</v>
      </c>
      <c r="I16" s="393"/>
      <c r="J16" s="313">
        <f t="shared" si="3"/>
        <v>40</v>
      </c>
      <c r="K16" s="68">
        <f t="shared" si="4"/>
        <v>3.9250318908841137E-3</v>
      </c>
      <c r="M16" s="704"/>
      <c r="N16" s="765"/>
      <c r="O16" s="765"/>
      <c r="P16" s="765"/>
      <c r="Q16" s="765"/>
    </row>
    <row r="17" spans="1:17" x14ac:dyDescent="0.25">
      <c r="A17" s="138" t="s">
        <v>97</v>
      </c>
      <c r="B17" s="510" t="s">
        <v>244</v>
      </c>
      <c r="C17" s="306">
        <v>1893</v>
      </c>
      <c r="D17" s="68">
        <f t="shared" si="0"/>
        <v>0.46260997067448678</v>
      </c>
      <c r="E17" s="309">
        <v>2347</v>
      </c>
      <c r="F17" s="68">
        <f t="shared" si="1"/>
        <v>0.43479066320859577</v>
      </c>
      <c r="G17" s="309">
        <v>325</v>
      </c>
      <c r="H17" s="68">
        <f t="shared" si="2"/>
        <v>0.47238372093023256</v>
      </c>
      <c r="I17" s="393">
        <v>8</v>
      </c>
      <c r="J17" s="313">
        <f t="shared" si="3"/>
        <v>4573</v>
      </c>
      <c r="K17" s="68">
        <f t="shared" si="4"/>
        <v>0.44872927092532627</v>
      </c>
      <c r="M17" s="704"/>
      <c r="N17" s="765"/>
      <c r="O17" s="765"/>
      <c r="P17" s="765"/>
      <c r="Q17" s="765"/>
    </row>
    <row r="18" spans="1:17" x14ac:dyDescent="0.25">
      <c r="A18" s="138" t="s">
        <v>164</v>
      </c>
      <c r="B18" s="510" t="s">
        <v>245</v>
      </c>
      <c r="C18" s="306">
        <v>191</v>
      </c>
      <c r="D18" s="68">
        <f t="shared" si="0"/>
        <v>4.667644183773216E-2</v>
      </c>
      <c r="E18" s="309">
        <v>182</v>
      </c>
      <c r="F18" s="68">
        <f t="shared" si="1"/>
        <v>3.3716191181919229E-2</v>
      </c>
      <c r="G18" s="309">
        <v>30</v>
      </c>
      <c r="H18" s="68">
        <f t="shared" si="2"/>
        <v>4.3604651162790699E-2</v>
      </c>
      <c r="I18" s="393">
        <v>2</v>
      </c>
      <c r="J18" s="313">
        <f t="shared" si="3"/>
        <v>405</v>
      </c>
      <c r="K18" s="68">
        <f t="shared" si="4"/>
        <v>3.9740947895201648E-2</v>
      </c>
      <c r="M18" s="704"/>
      <c r="N18" s="765"/>
      <c r="O18" s="765"/>
      <c r="P18" s="765"/>
      <c r="Q18" s="765"/>
    </row>
    <row r="19" spans="1:17" ht="27.6" x14ac:dyDescent="0.25">
      <c r="A19" s="138" t="s">
        <v>165</v>
      </c>
      <c r="B19" s="510" t="s">
        <v>246</v>
      </c>
      <c r="C19" s="306">
        <v>51</v>
      </c>
      <c r="D19" s="68">
        <f t="shared" si="0"/>
        <v>1.2463343108504398E-2</v>
      </c>
      <c r="E19" s="309">
        <v>63</v>
      </c>
      <c r="F19" s="68">
        <f t="shared" si="1"/>
        <v>1.1670989255279733E-2</v>
      </c>
      <c r="G19" s="309">
        <v>6</v>
      </c>
      <c r="H19" s="68">
        <f t="shared" si="2"/>
        <v>8.7209302325581394E-3</v>
      </c>
      <c r="I19" s="393"/>
      <c r="J19" s="313">
        <f t="shared" si="3"/>
        <v>120</v>
      </c>
      <c r="K19" s="68">
        <f t="shared" si="4"/>
        <v>1.1775095672652341E-2</v>
      </c>
      <c r="M19" s="704"/>
      <c r="N19" s="765"/>
      <c r="O19" s="765"/>
      <c r="P19" s="765"/>
      <c r="Q19" s="765"/>
    </row>
    <row r="20" spans="1:17" ht="29.25" customHeight="1" x14ac:dyDescent="0.25">
      <c r="A20" s="138" t="s">
        <v>166</v>
      </c>
      <c r="B20" s="510" t="s">
        <v>247</v>
      </c>
      <c r="C20" s="306">
        <v>12</v>
      </c>
      <c r="D20" s="68">
        <f t="shared" si="0"/>
        <v>2.9325513196480938E-3</v>
      </c>
      <c r="E20" s="309">
        <v>7</v>
      </c>
      <c r="F20" s="68">
        <f t="shared" si="1"/>
        <v>1.2967765839199705E-3</v>
      </c>
      <c r="G20" s="309"/>
      <c r="H20" s="68">
        <f t="shared" si="2"/>
        <v>0</v>
      </c>
      <c r="I20" s="393"/>
      <c r="J20" s="313">
        <f t="shared" si="3"/>
        <v>19</v>
      </c>
      <c r="K20" s="68">
        <f t="shared" si="4"/>
        <v>1.8643901481699538E-3</v>
      </c>
      <c r="M20" s="704"/>
      <c r="N20" s="765"/>
      <c r="O20" s="765"/>
      <c r="P20" s="765"/>
      <c r="Q20" s="765"/>
    </row>
    <row r="21" spans="1:17" x14ac:dyDescent="0.25">
      <c r="A21" s="138" t="s">
        <v>167</v>
      </c>
      <c r="B21" s="510" t="s">
        <v>248</v>
      </c>
      <c r="C21" s="306">
        <v>1</v>
      </c>
      <c r="D21" s="68">
        <f t="shared" si="0"/>
        <v>2.4437927663734115E-4</v>
      </c>
      <c r="E21" s="309">
        <v>3</v>
      </c>
      <c r="F21" s="68">
        <f t="shared" si="1"/>
        <v>5.5576139310855872E-4</v>
      </c>
      <c r="G21" s="309">
        <v>1</v>
      </c>
      <c r="H21" s="68">
        <f t="shared" si="2"/>
        <v>1.4534883720930232E-3</v>
      </c>
      <c r="I21" s="393"/>
      <c r="J21" s="313">
        <f t="shared" si="3"/>
        <v>5</v>
      </c>
      <c r="K21" s="68">
        <f t="shared" si="4"/>
        <v>4.9062898636051421E-4</v>
      </c>
      <c r="M21" s="704"/>
      <c r="N21" s="765"/>
      <c r="O21" s="765"/>
      <c r="P21" s="765"/>
      <c r="Q21" s="765"/>
    </row>
    <row r="22" spans="1:17" ht="27.6" x14ac:dyDescent="0.25">
      <c r="A22" s="138" t="s">
        <v>168</v>
      </c>
      <c r="B22" s="510" t="s">
        <v>249</v>
      </c>
      <c r="C22" s="306">
        <v>40</v>
      </c>
      <c r="D22" s="68">
        <f t="shared" si="0"/>
        <v>9.7751710654936461E-3</v>
      </c>
      <c r="E22" s="309">
        <v>54</v>
      </c>
      <c r="F22" s="68">
        <f t="shared" si="1"/>
        <v>1.0003705075954057E-2</v>
      </c>
      <c r="G22" s="309">
        <v>5</v>
      </c>
      <c r="H22" s="68">
        <f t="shared" si="2"/>
        <v>7.2674418604651162E-3</v>
      </c>
      <c r="I22" s="393"/>
      <c r="J22" s="313">
        <f t="shared" si="3"/>
        <v>99</v>
      </c>
      <c r="K22" s="68">
        <f t="shared" si="4"/>
        <v>9.7144539299381799E-3</v>
      </c>
      <c r="M22" s="704"/>
      <c r="N22" s="765"/>
      <c r="O22" s="765"/>
      <c r="P22" s="765"/>
      <c r="Q22" s="765"/>
    </row>
    <row r="23" spans="1:17" x14ac:dyDescent="0.25">
      <c r="A23" s="138" t="s">
        <v>169</v>
      </c>
      <c r="B23" s="510" t="s">
        <v>175</v>
      </c>
      <c r="C23" s="306">
        <v>200</v>
      </c>
      <c r="D23" s="68">
        <f t="shared" si="0"/>
        <v>4.8875855327468229E-2</v>
      </c>
      <c r="E23" s="309">
        <v>239</v>
      </c>
      <c r="F23" s="68">
        <f t="shared" si="1"/>
        <v>4.4275657650981848E-2</v>
      </c>
      <c r="G23" s="309">
        <v>34</v>
      </c>
      <c r="H23" s="68">
        <f t="shared" si="2"/>
        <v>4.9418604651162788E-2</v>
      </c>
      <c r="I23" s="393"/>
      <c r="J23" s="313">
        <f t="shared" si="3"/>
        <v>473</v>
      </c>
      <c r="K23" s="68">
        <f t="shared" si="4"/>
        <v>4.6413502109704644E-2</v>
      </c>
      <c r="M23" s="704"/>
      <c r="N23" s="765"/>
      <c r="O23" s="765"/>
      <c r="P23" s="765"/>
      <c r="Q23" s="765"/>
    </row>
    <row r="24" spans="1:17" x14ac:dyDescent="0.25">
      <c r="A24" s="138" t="s">
        <v>170</v>
      </c>
      <c r="B24" s="510" t="s">
        <v>250</v>
      </c>
      <c r="C24" s="306">
        <v>17</v>
      </c>
      <c r="D24" s="68">
        <f t="shared" si="0"/>
        <v>4.1544477028347994E-3</v>
      </c>
      <c r="E24" s="309">
        <v>6</v>
      </c>
      <c r="F24" s="68">
        <f t="shared" si="1"/>
        <v>1.1115227862171174E-3</v>
      </c>
      <c r="G24" s="309">
        <v>3</v>
      </c>
      <c r="H24" s="68">
        <f t="shared" si="2"/>
        <v>4.3604651162790697E-3</v>
      </c>
      <c r="I24" s="393"/>
      <c r="J24" s="313">
        <f t="shared" si="3"/>
        <v>26</v>
      </c>
      <c r="K24" s="68">
        <f t="shared" si="4"/>
        <v>2.5512707290746739E-3</v>
      </c>
      <c r="M24" s="704"/>
      <c r="N24" s="765"/>
      <c r="O24" s="765"/>
      <c r="P24" s="765"/>
      <c r="Q24" s="765"/>
    </row>
    <row r="25" spans="1:17" x14ac:dyDescent="0.25">
      <c r="A25" s="138" t="s">
        <v>171</v>
      </c>
      <c r="B25" s="510" t="s">
        <v>251</v>
      </c>
      <c r="C25" s="306">
        <v>194</v>
      </c>
      <c r="D25" s="68">
        <f t="shared" si="0"/>
        <v>4.7409579667644183E-2</v>
      </c>
      <c r="E25" s="309">
        <v>300</v>
      </c>
      <c r="F25" s="68">
        <f t="shared" si="1"/>
        <v>5.5576139310855872E-2</v>
      </c>
      <c r="G25" s="309">
        <v>33</v>
      </c>
      <c r="H25" s="68">
        <f t="shared" si="2"/>
        <v>4.7965116279069769E-2</v>
      </c>
      <c r="I25" s="393"/>
      <c r="J25" s="313">
        <f t="shared" si="3"/>
        <v>527</v>
      </c>
      <c r="K25" s="68">
        <f t="shared" si="4"/>
        <v>5.1712295162398197E-2</v>
      </c>
      <c r="M25" s="704"/>
      <c r="N25" s="765"/>
      <c r="O25" s="765"/>
      <c r="P25" s="765"/>
      <c r="Q25" s="765"/>
    </row>
    <row r="26" spans="1:17" ht="14.4" thickBot="1" x14ac:dyDescent="0.3">
      <c r="A26" s="138" t="s">
        <v>172</v>
      </c>
      <c r="B26" s="511" t="s">
        <v>234</v>
      </c>
      <c r="C26" s="307">
        <v>141</v>
      </c>
      <c r="D26" s="209">
        <f t="shared" si="0"/>
        <v>3.44574780058651E-2</v>
      </c>
      <c r="E26" s="310">
        <v>160</v>
      </c>
      <c r="F26" s="209">
        <f t="shared" si="1"/>
        <v>2.9640607632456465E-2</v>
      </c>
      <c r="G26" s="310">
        <v>21</v>
      </c>
      <c r="H26" s="209">
        <f t="shared" si="2"/>
        <v>3.0523255813953487E-2</v>
      </c>
      <c r="I26" s="394"/>
      <c r="J26" s="314">
        <f t="shared" si="3"/>
        <v>322</v>
      </c>
      <c r="K26" s="209">
        <f t="shared" si="4"/>
        <v>3.159650672161711E-2</v>
      </c>
      <c r="M26" s="704"/>
      <c r="N26" s="765"/>
      <c r="O26" s="765"/>
      <c r="P26" s="765"/>
      <c r="Q26" s="765"/>
    </row>
    <row r="27" spans="1:17" ht="14.4" thickBot="1" x14ac:dyDescent="0.3">
      <c r="A27" s="880" t="s">
        <v>648</v>
      </c>
      <c r="B27" s="1011"/>
      <c r="C27" s="87">
        <f>SUM(C5:C26)</f>
        <v>4092</v>
      </c>
      <c r="D27" s="74">
        <f>SUM(D5:D26)</f>
        <v>0.99999999999999978</v>
      </c>
      <c r="E27" s="87">
        <f t="shared" ref="E27:K27" si="5">SUM(E5:E26)</f>
        <v>5398</v>
      </c>
      <c r="F27" s="74">
        <f t="shared" si="5"/>
        <v>1.0000000000000002</v>
      </c>
      <c r="G27" s="87">
        <f t="shared" si="5"/>
        <v>688</v>
      </c>
      <c r="H27" s="74">
        <f>SUM(H5:H26)</f>
        <v>1</v>
      </c>
      <c r="I27" s="395">
        <f t="shared" si="5"/>
        <v>13</v>
      </c>
      <c r="J27" s="311">
        <f t="shared" si="5"/>
        <v>10191</v>
      </c>
      <c r="K27" s="74">
        <f t="shared" si="5"/>
        <v>1</v>
      </c>
    </row>
    <row r="28" spans="1:17" x14ac:dyDescent="0.25">
      <c r="A28" s="516" t="s">
        <v>649</v>
      </c>
      <c r="B28" s="121"/>
      <c r="C28" s="121"/>
    </row>
    <row r="29" spans="1:17" x14ac:dyDescent="0.25">
      <c r="A29" s="517" t="s">
        <v>650</v>
      </c>
      <c r="B29" s="121"/>
      <c r="C29" s="121"/>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election sqref="A1:E1"/>
    </sheetView>
  </sheetViews>
  <sheetFormatPr defaultColWidth="9.109375" defaultRowHeight="13.2" x14ac:dyDescent="0.25"/>
  <cols>
    <col min="1" max="1" width="7.5546875" style="105" customWidth="1"/>
    <col min="2" max="2" width="112.88671875" style="105" customWidth="1"/>
    <col min="3" max="3" width="7.44140625" style="105" customWidth="1"/>
    <col min="4" max="4" width="7.6640625" style="457" customWidth="1"/>
    <col min="5" max="5" width="8.109375" style="458" customWidth="1"/>
    <col min="6" max="6" width="11.44140625" style="105" customWidth="1"/>
    <col min="7" max="7" width="6.109375" style="105" bestFit="1" customWidth="1"/>
    <col min="8" max="8" width="5" style="105" bestFit="1" customWidth="1"/>
    <col min="9" max="239" width="11.44140625" style="105" customWidth="1"/>
    <col min="240" max="16384" width="9.109375" style="105"/>
  </cols>
  <sheetData>
    <row r="1" spans="1:8" ht="35.1" customHeight="1" thickBot="1" x14ac:dyDescent="0.3">
      <c r="A1" s="1014" t="s">
        <v>969</v>
      </c>
      <c r="B1" s="1043"/>
      <c r="C1" s="1043"/>
      <c r="D1" s="1043"/>
      <c r="E1" s="1044"/>
    </row>
    <row r="2" spans="1:8" ht="27" customHeight="1" thickBot="1" x14ac:dyDescent="0.3">
      <c r="A2" s="580" t="s">
        <v>178</v>
      </c>
      <c r="B2" s="604" t="s">
        <v>232</v>
      </c>
      <c r="C2" s="603" t="s">
        <v>530</v>
      </c>
      <c r="D2" s="454" t="s">
        <v>12</v>
      </c>
      <c r="E2" s="552" t="s">
        <v>333</v>
      </c>
      <c r="H2" s="852"/>
    </row>
    <row r="3" spans="1:8" ht="15" customHeight="1" x14ac:dyDescent="0.25">
      <c r="A3" s="581" t="s">
        <v>85</v>
      </c>
      <c r="B3" s="582" t="s">
        <v>233</v>
      </c>
      <c r="C3" s="655">
        <v>463</v>
      </c>
      <c r="D3" s="465">
        <f t="shared" ref="D3:D39" si="0">C3/$C$40</f>
        <v>4.5432244136983616E-2</v>
      </c>
      <c r="E3" s="466">
        <f>C3/SUM($C$3:$C$6)</f>
        <v>0.46207584830339321</v>
      </c>
    </row>
    <row r="4" spans="1:8" ht="13.5" customHeight="1" x14ac:dyDescent="0.25">
      <c r="A4" s="583" t="s">
        <v>98</v>
      </c>
      <c r="B4" s="584" t="s">
        <v>47</v>
      </c>
      <c r="C4" s="656">
        <v>395</v>
      </c>
      <c r="D4" s="461">
        <f t="shared" si="0"/>
        <v>3.875968992248062E-2</v>
      </c>
      <c r="E4" s="486">
        <f t="shared" ref="E4:E6" si="1">C4/SUM($C$3:$C$6)</f>
        <v>0.39421157684630737</v>
      </c>
    </row>
    <row r="5" spans="1:8" x14ac:dyDescent="0.25">
      <c r="A5" s="583" t="s">
        <v>99</v>
      </c>
      <c r="B5" s="584" t="s">
        <v>180</v>
      </c>
      <c r="C5" s="656">
        <v>98</v>
      </c>
      <c r="D5" s="461">
        <f t="shared" si="0"/>
        <v>9.6163281326660782E-3</v>
      </c>
      <c r="E5" s="486">
        <f t="shared" si="1"/>
        <v>9.7804391217564873E-2</v>
      </c>
    </row>
    <row r="6" spans="1:8" ht="13.8" thickBot="1" x14ac:dyDescent="0.3">
      <c r="A6" s="593" t="s">
        <v>100</v>
      </c>
      <c r="B6" s="599" t="s">
        <v>48</v>
      </c>
      <c r="C6" s="657">
        <v>46</v>
      </c>
      <c r="D6" s="467">
        <f t="shared" si="0"/>
        <v>4.5137866745167303E-3</v>
      </c>
      <c r="E6" s="489">
        <f t="shared" si="1"/>
        <v>4.590818363273453E-2</v>
      </c>
    </row>
    <row r="7" spans="1:8" ht="14.25" customHeight="1" x14ac:dyDescent="0.25">
      <c r="A7" s="581" t="s">
        <v>86</v>
      </c>
      <c r="B7" s="582" t="s">
        <v>49</v>
      </c>
      <c r="C7" s="655">
        <v>204</v>
      </c>
      <c r="D7" s="465">
        <f t="shared" si="0"/>
        <v>2.0017662643508977E-2</v>
      </c>
      <c r="E7" s="466">
        <f>C7/SUM($C$7:$C$11)</f>
        <v>9.8265895953757232E-2</v>
      </c>
    </row>
    <row r="8" spans="1:8" ht="13.5" customHeight="1" x14ac:dyDescent="0.25">
      <c r="A8" s="583" t="s">
        <v>101</v>
      </c>
      <c r="B8" s="584" t="s">
        <v>50</v>
      </c>
      <c r="C8" s="656">
        <v>82</v>
      </c>
      <c r="D8" s="461">
        <f t="shared" si="0"/>
        <v>8.0463153763124327E-3</v>
      </c>
      <c r="E8" s="486">
        <f t="shared" ref="E8:E11" si="2">C8/SUM($C$7:$C$11)</f>
        <v>3.9499036608863197E-2</v>
      </c>
    </row>
    <row r="9" spans="1:8" ht="12.75" customHeight="1" x14ac:dyDescent="0.25">
      <c r="A9" s="583" t="s">
        <v>102</v>
      </c>
      <c r="B9" s="584" t="s">
        <v>51</v>
      </c>
      <c r="C9" s="656">
        <v>1706</v>
      </c>
      <c r="D9" s="461">
        <f t="shared" si="0"/>
        <v>0.16740261014620744</v>
      </c>
      <c r="E9" s="486">
        <f t="shared" si="2"/>
        <v>0.82177263969171488</v>
      </c>
    </row>
    <row r="10" spans="1:8" x14ac:dyDescent="0.25">
      <c r="A10" s="583" t="s">
        <v>103</v>
      </c>
      <c r="B10" s="584" t="s">
        <v>52</v>
      </c>
      <c r="C10" s="656">
        <v>20</v>
      </c>
      <c r="D10" s="461">
        <f t="shared" si="0"/>
        <v>1.9625159454420569E-3</v>
      </c>
      <c r="E10" s="486">
        <f t="shared" si="2"/>
        <v>9.6339113680154135E-3</v>
      </c>
    </row>
    <row r="11" spans="1:8" ht="13.8" thickBot="1" x14ac:dyDescent="0.3">
      <c r="A11" s="585" t="s">
        <v>104</v>
      </c>
      <c r="B11" s="586" t="s">
        <v>53</v>
      </c>
      <c r="C11" s="657">
        <v>64</v>
      </c>
      <c r="D11" s="467">
        <f t="shared" si="0"/>
        <v>6.2800510254145811E-3</v>
      </c>
      <c r="E11" s="489">
        <f t="shared" si="2"/>
        <v>3.0828516377649325E-2</v>
      </c>
    </row>
    <row r="12" spans="1:8" x14ac:dyDescent="0.25">
      <c r="A12" s="594" t="s">
        <v>78</v>
      </c>
      <c r="B12" s="600" t="s">
        <v>80</v>
      </c>
      <c r="C12" s="484">
        <v>395</v>
      </c>
      <c r="D12" s="482">
        <f t="shared" si="0"/>
        <v>3.875968992248062E-2</v>
      </c>
      <c r="E12" s="483"/>
    </row>
    <row r="13" spans="1:8" x14ac:dyDescent="0.25">
      <c r="A13" s="595" t="s">
        <v>334</v>
      </c>
      <c r="B13" s="601" t="s">
        <v>337</v>
      </c>
      <c r="C13" s="481">
        <v>47</v>
      </c>
      <c r="D13" s="485">
        <f t="shared" si="0"/>
        <v>4.611912471788833E-3</v>
      </c>
      <c r="E13" s="486"/>
    </row>
    <row r="14" spans="1:8" x14ac:dyDescent="0.25">
      <c r="A14" s="595" t="s">
        <v>335</v>
      </c>
      <c r="B14" s="601" t="s">
        <v>236</v>
      </c>
      <c r="C14" s="481">
        <v>14</v>
      </c>
      <c r="D14" s="485">
        <f t="shared" si="0"/>
        <v>1.3737611618094398E-3</v>
      </c>
      <c r="E14" s="486"/>
    </row>
    <row r="15" spans="1:8" x14ac:dyDescent="0.25">
      <c r="A15" s="595" t="s">
        <v>336</v>
      </c>
      <c r="B15" s="601" t="s">
        <v>338</v>
      </c>
      <c r="C15" s="481">
        <v>1</v>
      </c>
      <c r="D15" s="485">
        <f t="shared" si="0"/>
        <v>9.8125797272102829E-5</v>
      </c>
      <c r="E15" s="486"/>
    </row>
    <row r="16" spans="1:8" x14ac:dyDescent="0.25">
      <c r="A16" s="595" t="s">
        <v>79</v>
      </c>
      <c r="B16" s="601" t="s">
        <v>238</v>
      </c>
      <c r="C16" s="481">
        <v>21</v>
      </c>
      <c r="D16" s="485">
        <f t="shared" si="0"/>
        <v>2.0606417427141595E-3</v>
      </c>
      <c r="E16" s="486"/>
    </row>
    <row r="17" spans="1:5" x14ac:dyDescent="0.25">
      <c r="A17" s="595" t="s">
        <v>339</v>
      </c>
      <c r="B17" s="601" t="s">
        <v>342</v>
      </c>
      <c r="C17" s="481">
        <v>10</v>
      </c>
      <c r="D17" s="485">
        <f t="shared" si="0"/>
        <v>9.8125797272102843E-4</v>
      </c>
      <c r="E17" s="486"/>
    </row>
    <row r="18" spans="1:5" x14ac:dyDescent="0.25">
      <c r="A18" s="595" t="s">
        <v>340</v>
      </c>
      <c r="B18" s="601" t="s">
        <v>81</v>
      </c>
      <c r="C18" s="481">
        <v>7</v>
      </c>
      <c r="D18" s="485">
        <f t="shared" si="0"/>
        <v>6.868805809047199E-4</v>
      </c>
      <c r="E18" s="486"/>
    </row>
    <row r="19" spans="1:5" x14ac:dyDescent="0.25">
      <c r="A19" s="595" t="s">
        <v>341</v>
      </c>
      <c r="B19" s="601" t="s">
        <v>82</v>
      </c>
      <c r="C19" s="481">
        <v>7</v>
      </c>
      <c r="D19" s="485">
        <f t="shared" si="0"/>
        <v>6.868805809047199E-4</v>
      </c>
      <c r="E19" s="486"/>
    </row>
    <row r="20" spans="1:5" x14ac:dyDescent="0.25">
      <c r="A20" s="596">
        <v>10</v>
      </c>
      <c r="B20" s="601" t="s">
        <v>242</v>
      </c>
      <c r="C20" s="481">
        <v>2</v>
      </c>
      <c r="D20" s="485">
        <f t="shared" si="0"/>
        <v>1.9625159454420566E-4</v>
      </c>
      <c r="E20" s="486"/>
    </row>
    <row r="21" spans="1:5" ht="13.8" thickBot="1" x14ac:dyDescent="0.3">
      <c r="A21" s="597">
        <v>11</v>
      </c>
      <c r="B21" s="602" t="s">
        <v>344</v>
      </c>
      <c r="C21" s="487">
        <v>40</v>
      </c>
      <c r="D21" s="488">
        <f t="shared" si="0"/>
        <v>3.9250318908841137E-3</v>
      </c>
      <c r="E21" s="489"/>
    </row>
    <row r="22" spans="1:5" x14ac:dyDescent="0.25">
      <c r="A22" s="581" t="s">
        <v>97</v>
      </c>
      <c r="B22" s="582" t="s">
        <v>786</v>
      </c>
      <c r="C22" s="655">
        <v>242</v>
      </c>
      <c r="D22" s="465">
        <f t="shared" si="0"/>
        <v>2.3746442939848886E-2</v>
      </c>
      <c r="E22" s="466">
        <f>C22/SUM($C$22:$C$27)</f>
        <v>5.2919308987535538E-2</v>
      </c>
    </row>
    <row r="23" spans="1:5" x14ac:dyDescent="0.25">
      <c r="A23" s="583" t="s">
        <v>127</v>
      </c>
      <c r="B23" s="584" t="s">
        <v>787</v>
      </c>
      <c r="C23" s="656">
        <v>235</v>
      </c>
      <c r="D23" s="461">
        <f t="shared" si="0"/>
        <v>2.3059562358944165E-2</v>
      </c>
      <c r="E23" s="486">
        <f t="shared" ref="E23:E27" si="3">C23/SUM($C$22:$C$27)</f>
        <v>5.1388585173846493E-2</v>
      </c>
    </row>
    <row r="24" spans="1:5" x14ac:dyDescent="0.25">
      <c r="A24" s="583" t="s">
        <v>128</v>
      </c>
      <c r="B24" s="584" t="s">
        <v>788</v>
      </c>
      <c r="C24" s="656">
        <v>2196</v>
      </c>
      <c r="D24" s="461">
        <f t="shared" si="0"/>
        <v>0.21548425080953781</v>
      </c>
      <c r="E24" s="486">
        <f t="shared" si="3"/>
        <v>0.48020992783730593</v>
      </c>
    </row>
    <row r="25" spans="1:5" x14ac:dyDescent="0.25">
      <c r="A25" s="583" t="s">
        <v>129</v>
      </c>
      <c r="B25" s="584" t="s">
        <v>789</v>
      </c>
      <c r="C25" s="656">
        <v>1865</v>
      </c>
      <c r="D25" s="461">
        <f t="shared" si="0"/>
        <v>0.18300461191247178</v>
      </c>
      <c r="E25" s="486">
        <f t="shared" si="3"/>
        <v>0.40782855893286685</v>
      </c>
    </row>
    <row r="26" spans="1:5" x14ac:dyDescent="0.25">
      <c r="A26" s="583" t="s">
        <v>130</v>
      </c>
      <c r="B26" s="584" t="s">
        <v>790</v>
      </c>
      <c r="C26" s="656">
        <v>12</v>
      </c>
      <c r="D26" s="461">
        <f t="shared" si="0"/>
        <v>1.1775095672652341E-3</v>
      </c>
      <c r="E26" s="486">
        <f t="shared" si="3"/>
        <v>2.624097966324076E-3</v>
      </c>
    </row>
    <row r="27" spans="1:5" ht="13.8" thickBot="1" x14ac:dyDescent="0.3">
      <c r="A27" s="585" t="s">
        <v>131</v>
      </c>
      <c r="B27" s="586" t="s">
        <v>791</v>
      </c>
      <c r="C27" s="657">
        <v>23</v>
      </c>
      <c r="D27" s="467">
        <f t="shared" si="0"/>
        <v>2.2568933372583652E-3</v>
      </c>
      <c r="E27" s="489">
        <f t="shared" si="3"/>
        <v>5.0295211021211461E-3</v>
      </c>
    </row>
    <row r="28" spans="1:5" x14ac:dyDescent="0.25">
      <c r="A28" s="598">
        <v>13</v>
      </c>
      <c r="B28" s="600" t="s">
        <v>83</v>
      </c>
      <c r="C28" s="484">
        <v>405</v>
      </c>
      <c r="D28" s="482">
        <f t="shared" si="0"/>
        <v>3.9740947895201648E-2</v>
      </c>
      <c r="E28" s="483"/>
    </row>
    <row r="29" spans="1:5" x14ac:dyDescent="0.25">
      <c r="A29" s="596">
        <v>14</v>
      </c>
      <c r="B29" s="601" t="s">
        <v>84</v>
      </c>
      <c r="C29" s="481">
        <v>120</v>
      </c>
      <c r="D29" s="485">
        <f t="shared" si="0"/>
        <v>1.1775095672652341E-2</v>
      </c>
      <c r="E29" s="486"/>
    </row>
    <row r="30" spans="1:5" x14ac:dyDescent="0.25">
      <c r="A30" s="596">
        <v>15</v>
      </c>
      <c r="B30" s="601" t="s">
        <v>247</v>
      </c>
      <c r="C30" s="481">
        <v>19</v>
      </c>
      <c r="D30" s="485">
        <f t="shared" si="0"/>
        <v>1.8643901481699538E-3</v>
      </c>
      <c r="E30" s="486"/>
    </row>
    <row r="31" spans="1:5" x14ac:dyDescent="0.25">
      <c r="A31" s="596">
        <v>16</v>
      </c>
      <c r="B31" s="601" t="s">
        <v>248</v>
      </c>
      <c r="C31" s="481">
        <v>5</v>
      </c>
      <c r="D31" s="485">
        <f t="shared" si="0"/>
        <v>4.9062898636051421E-4</v>
      </c>
      <c r="E31" s="486"/>
    </row>
    <row r="32" spans="1:5" ht="13.5" customHeight="1" x14ac:dyDescent="0.25">
      <c r="A32" s="596">
        <v>17</v>
      </c>
      <c r="B32" s="601" t="s">
        <v>249</v>
      </c>
      <c r="C32" s="481">
        <v>99</v>
      </c>
      <c r="D32" s="485">
        <f t="shared" si="0"/>
        <v>9.7144539299381799E-3</v>
      </c>
      <c r="E32" s="486"/>
    </row>
    <row r="33" spans="1:8" x14ac:dyDescent="0.25">
      <c r="A33" s="596">
        <v>18</v>
      </c>
      <c r="B33" s="601" t="s">
        <v>39</v>
      </c>
      <c r="C33" s="481">
        <v>473</v>
      </c>
      <c r="D33" s="485">
        <f t="shared" si="0"/>
        <v>4.6413502109704644E-2</v>
      </c>
      <c r="E33" s="486"/>
    </row>
    <row r="34" spans="1:8" ht="13.8" thickBot="1" x14ac:dyDescent="0.3">
      <c r="A34" s="597">
        <v>19</v>
      </c>
      <c r="B34" s="602" t="s">
        <v>250</v>
      </c>
      <c r="C34" s="487">
        <v>26</v>
      </c>
      <c r="D34" s="488">
        <f t="shared" si="0"/>
        <v>2.5512707290746739E-3</v>
      </c>
      <c r="E34" s="489"/>
    </row>
    <row r="35" spans="1:8" x14ac:dyDescent="0.25">
      <c r="A35" s="581" t="s">
        <v>171</v>
      </c>
      <c r="B35" s="582" t="s">
        <v>46</v>
      </c>
      <c r="C35" s="655">
        <v>17</v>
      </c>
      <c r="D35" s="465">
        <f t="shared" si="0"/>
        <v>1.6681385536257481E-3</v>
      </c>
      <c r="E35" s="466">
        <f>C35/SUM($C$35:$C$38)</f>
        <v>3.2258064516129031E-2</v>
      </c>
    </row>
    <row r="36" spans="1:8" x14ac:dyDescent="0.25">
      <c r="A36" s="583" t="s">
        <v>161</v>
      </c>
      <c r="B36" s="584" t="s">
        <v>783</v>
      </c>
      <c r="C36" s="659">
        <v>2</v>
      </c>
      <c r="D36" s="485">
        <f t="shared" si="0"/>
        <v>1.9625159454420566E-4</v>
      </c>
      <c r="E36" s="486">
        <f>C36/SUM($C$35:$C$38)</f>
        <v>3.7950664136622392E-3</v>
      </c>
    </row>
    <row r="37" spans="1:8" x14ac:dyDescent="0.25">
      <c r="A37" s="583" t="s">
        <v>162</v>
      </c>
      <c r="B37" s="584" t="s">
        <v>784</v>
      </c>
      <c r="C37" s="659">
        <v>498</v>
      </c>
      <c r="D37" s="485">
        <f t="shared" si="0"/>
        <v>4.8866647041507214E-2</v>
      </c>
      <c r="E37" s="486">
        <f>C37/SUM($C$35:$C$38)</f>
        <v>0.94497153700189751</v>
      </c>
    </row>
    <row r="38" spans="1:8" ht="13.8" thickBot="1" x14ac:dyDescent="0.3">
      <c r="A38" s="585" t="s">
        <v>163</v>
      </c>
      <c r="B38" s="586" t="s">
        <v>785</v>
      </c>
      <c r="C38" s="660">
        <v>10</v>
      </c>
      <c r="D38" s="488">
        <f t="shared" si="0"/>
        <v>9.8125797272102843E-4</v>
      </c>
      <c r="E38" s="489">
        <f>C38/SUM($C$35:$C$38)</f>
        <v>1.8975332068311195E-2</v>
      </c>
    </row>
    <row r="39" spans="1:8" ht="13.8" thickBot="1" x14ac:dyDescent="0.3">
      <c r="A39" s="587" t="s">
        <v>172</v>
      </c>
      <c r="B39" s="588" t="s">
        <v>234</v>
      </c>
      <c r="C39" s="490">
        <v>322</v>
      </c>
      <c r="D39" s="491">
        <f t="shared" si="0"/>
        <v>3.159650672161711E-2</v>
      </c>
      <c r="E39" s="477"/>
    </row>
    <row r="40" spans="1:8" ht="13.8" thickBot="1" x14ac:dyDescent="0.3">
      <c r="A40" s="1041" t="s">
        <v>648</v>
      </c>
      <c r="B40" s="1042"/>
      <c r="C40" s="449">
        <f>SUM(C3:C39)</f>
        <v>10191</v>
      </c>
      <c r="D40" s="589">
        <f>SUM(D3:D39)</f>
        <v>1</v>
      </c>
      <c r="E40" s="471"/>
    </row>
    <row r="41" spans="1:8" s="450" customFormat="1" x14ac:dyDescent="0.25">
      <c r="A41" s="450" t="s">
        <v>349</v>
      </c>
      <c r="B41" s="579"/>
      <c r="D41" s="455"/>
      <c r="E41" s="456"/>
      <c r="G41" s="105"/>
      <c r="H41" s="105"/>
    </row>
    <row r="43" spans="1:8" x14ac:dyDescent="0.25">
      <c r="C43" s="658"/>
    </row>
    <row r="46" spans="1:8" x14ac:dyDescent="0.25">
      <c r="G46" s="450"/>
      <c r="H46" s="450"/>
    </row>
  </sheetData>
  <mergeCells count="2">
    <mergeCell ref="A40:B40"/>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workbookViewId="0">
      <selection activeCell="J4" sqref="J4"/>
    </sheetView>
  </sheetViews>
  <sheetFormatPr defaultColWidth="9.109375" defaultRowHeight="13.8" x14ac:dyDescent="0.25"/>
  <cols>
    <col min="1" max="1" width="8.6640625" style="96" customWidth="1"/>
    <col min="2" max="2" width="66" style="96" customWidth="1"/>
    <col min="3" max="3" width="8.5546875" style="163" customWidth="1"/>
    <col min="4" max="6" width="8.5546875" style="96" customWidth="1"/>
    <col min="7" max="7" width="8.5546875" style="163" customWidth="1"/>
    <col min="8" max="10" width="8.5546875" style="96" customWidth="1"/>
    <col min="11" max="11" width="12.6640625" style="96" customWidth="1"/>
    <col min="12" max="12" width="11.44140625" style="96" customWidth="1"/>
    <col min="13" max="13" width="3.33203125" style="96" bestFit="1" customWidth="1"/>
    <col min="14" max="14" width="5.5546875" style="96" bestFit="1" customWidth="1"/>
    <col min="15" max="251" width="11.44140625" style="96" customWidth="1"/>
    <col min="252" max="16384" width="9.109375" style="96"/>
  </cols>
  <sheetData>
    <row r="1" spans="1:15" ht="35.1" customHeight="1" thickBot="1" x14ac:dyDescent="0.3">
      <c r="A1" s="1014" t="s">
        <v>970</v>
      </c>
      <c r="B1" s="922"/>
      <c r="C1" s="922"/>
      <c r="D1" s="922"/>
      <c r="E1" s="922"/>
      <c r="F1" s="922"/>
      <c r="G1" s="922"/>
      <c r="H1" s="922"/>
      <c r="I1" s="923"/>
      <c r="J1" s="923"/>
      <c r="K1" s="1030"/>
    </row>
    <row r="2" spans="1:15" ht="14.25" customHeight="1" x14ac:dyDescent="0.25">
      <c r="A2" s="1023" t="s">
        <v>178</v>
      </c>
      <c r="B2" s="1017" t="s">
        <v>177</v>
      </c>
      <c r="C2" s="1023">
        <v>2007</v>
      </c>
      <c r="D2" s="1025"/>
      <c r="E2" s="1016">
        <v>2008</v>
      </c>
      <c r="F2" s="1017"/>
      <c r="G2" s="918">
        <v>2009</v>
      </c>
      <c r="H2" s="919"/>
      <c r="I2" s="918">
        <v>2011</v>
      </c>
      <c r="J2" s="919"/>
      <c r="K2" s="963" t="s">
        <v>962</v>
      </c>
    </row>
    <row r="3" spans="1:15" ht="29.25" customHeight="1" thickBot="1" x14ac:dyDescent="0.3">
      <c r="A3" s="1012"/>
      <c r="B3" s="1024"/>
      <c r="C3" s="153" t="s">
        <v>530</v>
      </c>
      <c r="D3" s="134" t="s">
        <v>531</v>
      </c>
      <c r="E3" s="152" t="s">
        <v>530</v>
      </c>
      <c r="F3" s="132" t="s">
        <v>531</v>
      </c>
      <c r="G3" s="75" t="s">
        <v>530</v>
      </c>
      <c r="H3" s="42" t="s">
        <v>531</v>
      </c>
      <c r="I3" s="75" t="s">
        <v>530</v>
      </c>
      <c r="J3" s="42" t="s">
        <v>531</v>
      </c>
      <c r="K3" s="1013"/>
      <c r="N3" s="732"/>
      <c r="O3" s="732"/>
    </row>
    <row r="4" spans="1:15" ht="14.4" thickBot="1" x14ac:dyDescent="0.3">
      <c r="A4" s="155" t="s">
        <v>532</v>
      </c>
      <c r="B4" s="518" t="s">
        <v>37</v>
      </c>
      <c r="C4" s="156">
        <v>855</v>
      </c>
      <c r="D4" s="157">
        <f t="shared" ref="D4:D50" si="0">C4/$C$51</f>
        <v>0.10061190868439633</v>
      </c>
      <c r="E4" s="156">
        <v>601</v>
      </c>
      <c r="F4" s="157">
        <f t="shared" ref="F4:F50" si="1">E4/$E$51</f>
        <v>5.9628931441611271E-2</v>
      </c>
      <c r="G4" s="156">
        <v>683</v>
      </c>
      <c r="H4" s="157">
        <f t="shared" ref="H4:H50" si="2">ROUND(G4/$G$51,3)</f>
        <v>6.5000000000000002E-2</v>
      </c>
      <c r="I4" s="156">
        <v>608</v>
      </c>
      <c r="J4" s="157">
        <f t="shared" ref="J4:J50" si="3">ROUND(I4/$I$51,4)</f>
        <v>5.9700000000000003E-2</v>
      </c>
      <c r="K4" s="403">
        <f>J4-H4</f>
        <v>-5.2999999999999992E-3</v>
      </c>
      <c r="L4" s="853"/>
      <c r="M4" s="874"/>
      <c r="N4" s="732"/>
      <c r="O4" s="732"/>
    </row>
    <row r="5" spans="1:15" ht="27.6" x14ac:dyDescent="0.25">
      <c r="A5" s="9">
        <v>10</v>
      </c>
      <c r="B5" s="519" t="s">
        <v>254</v>
      </c>
      <c r="C5" s="142">
        <v>1</v>
      </c>
      <c r="D5" s="151">
        <f t="shared" si="0"/>
        <v>1.1767474699929395E-4</v>
      </c>
      <c r="E5" s="47">
        <v>0</v>
      </c>
      <c r="F5" s="136">
        <f t="shared" si="1"/>
        <v>0</v>
      </c>
      <c r="G5" s="47">
        <v>0</v>
      </c>
      <c r="H5" s="136">
        <f t="shared" si="2"/>
        <v>0</v>
      </c>
      <c r="I5" s="47">
        <v>1</v>
      </c>
      <c r="J5" s="136">
        <f t="shared" si="3"/>
        <v>1E-4</v>
      </c>
      <c r="K5" s="377">
        <f t="shared" ref="K5:K15" si="4">J5-H5</f>
        <v>1E-4</v>
      </c>
      <c r="L5" s="853"/>
      <c r="M5" s="874"/>
      <c r="N5" s="732"/>
      <c r="O5" s="732"/>
    </row>
    <row r="6" spans="1:15" x14ac:dyDescent="0.25">
      <c r="A6" s="11">
        <v>11</v>
      </c>
      <c r="B6" s="520" t="s">
        <v>255</v>
      </c>
      <c r="C6" s="164">
        <v>0</v>
      </c>
      <c r="D6" s="165">
        <f t="shared" si="0"/>
        <v>0</v>
      </c>
      <c r="E6" s="67">
        <v>1</v>
      </c>
      <c r="F6" s="158">
        <f t="shared" si="1"/>
        <v>9.9216192082547872E-5</v>
      </c>
      <c r="G6" s="67">
        <v>3</v>
      </c>
      <c r="H6" s="158">
        <f t="shared" si="2"/>
        <v>0</v>
      </c>
      <c r="I6" s="67">
        <v>1</v>
      </c>
      <c r="J6" s="158">
        <f t="shared" si="3"/>
        <v>1E-4</v>
      </c>
      <c r="K6" s="404">
        <f t="shared" si="4"/>
        <v>1E-4</v>
      </c>
      <c r="L6" s="853"/>
      <c r="M6" s="874"/>
      <c r="N6" s="732"/>
      <c r="O6" s="732"/>
    </row>
    <row r="7" spans="1:15" ht="27.6" x14ac:dyDescent="0.25">
      <c r="A7" s="11">
        <v>12</v>
      </c>
      <c r="B7" s="520" t="s">
        <v>256</v>
      </c>
      <c r="C7" s="67">
        <v>2</v>
      </c>
      <c r="D7" s="158">
        <f t="shared" si="0"/>
        <v>2.353494939985879E-4</v>
      </c>
      <c r="E7" s="67">
        <v>2</v>
      </c>
      <c r="F7" s="158">
        <f t="shared" si="1"/>
        <v>1.9843238416509574E-4</v>
      </c>
      <c r="G7" s="67">
        <v>2</v>
      </c>
      <c r="H7" s="158">
        <f t="shared" si="2"/>
        <v>0</v>
      </c>
      <c r="I7" s="67"/>
      <c r="J7" s="158">
        <f t="shared" si="3"/>
        <v>0</v>
      </c>
      <c r="K7" s="404">
        <f t="shared" si="4"/>
        <v>0</v>
      </c>
      <c r="L7" s="853"/>
      <c r="M7" s="874"/>
    </row>
    <row r="8" spans="1:15" ht="27.6" x14ac:dyDescent="0.25">
      <c r="A8" s="11">
        <v>13</v>
      </c>
      <c r="B8" s="520" t="s">
        <v>257</v>
      </c>
      <c r="C8" s="67">
        <v>4</v>
      </c>
      <c r="D8" s="158">
        <f t="shared" si="0"/>
        <v>4.706989879971758E-4</v>
      </c>
      <c r="E8" s="67">
        <v>3</v>
      </c>
      <c r="F8" s="158">
        <f t="shared" si="1"/>
        <v>2.9764857624764359E-4</v>
      </c>
      <c r="G8" s="67">
        <v>3</v>
      </c>
      <c r="H8" s="158">
        <f t="shared" si="2"/>
        <v>0</v>
      </c>
      <c r="I8" s="67">
        <v>5</v>
      </c>
      <c r="J8" s="158">
        <f t="shared" si="3"/>
        <v>5.0000000000000001E-4</v>
      </c>
      <c r="K8" s="404">
        <f t="shared" si="4"/>
        <v>5.0000000000000001E-4</v>
      </c>
      <c r="L8" s="853"/>
      <c r="M8" s="874"/>
      <c r="N8" s="732"/>
      <c r="O8" s="732"/>
    </row>
    <row r="9" spans="1:15" x14ac:dyDescent="0.25">
      <c r="A9" s="11">
        <v>14</v>
      </c>
      <c r="B9" s="520" t="s">
        <v>258</v>
      </c>
      <c r="C9" s="67">
        <v>62</v>
      </c>
      <c r="D9" s="158">
        <f t="shared" si="0"/>
        <v>7.2958343139562249E-3</v>
      </c>
      <c r="E9" s="67">
        <v>67</v>
      </c>
      <c r="F9" s="158">
        <f t="shared" si="1"/>
        <v>6.6474848695307074E-3</v>
      </c>
      <c r="G9" s="67">
        <v>131</v>
      </c>
      <c r="H9" s="158">
        <f t="shared" si="2"/>
        <v>1.2E-2</v>
      </c>
      <c r="I9" s="67">
        <v>63</v>
      </c>
      <c r="J9" s="158">
        <f t="shared" si="3"/>
        <v>6.1999999999999998E-3</v>
      </c>
      <c r="K9" s="404">
        <f t="shared" si="4"/>
        <v>-5.8000000000000005E-3</v>
      </c>
      <c r="L9" s="853"/>
      <c r="M9" s="874"/>
      <c r="N9" s="732"/>
      <c r="O9" s="732"/>
    </row>
    <row r="10" spans="1:15" ht="27.6" x14ac:dyDescent="0.25">
      <c r="A10" s="11">
        <v>15</v>
      </c>
      <c r="B10" s="520" t="s">
        <v>259</v>
      </c>
      <c r="C10" s="67">
        <v>0</v>
      </c>
      <c r="D10" s="158">
        <f t="shared" si="0"/>
        <v>0</v>
      </c>
      <c r="E10" s="67">
        <v>2</v>
      </c>
      <c r="F10" s="158">
        <f t="shared" si="1"/>
        <v>1.9843238416509574E-4</v>
      </c>
      <c r="G10" s="67">
        <v>3</v>
      </c>
      <c r="H10" s="158">
        <f t="shared" si="2"/>
        <v>0</v>
      </c>
      <c r="I10" s="67">
        <v>2</v>
      </c>
      <c r="J10" s="158">
        <f t="shared" si="3"/>
        <v>2.0000000000000001E-4</v>
      </c>
      <c r="K10" s="404">
        <f t="shared" si="4"/>
        <v>2.0000000000000001E-4</v>
      </c>
      <c r="L10" s="853"/>
      <c r="M10" s="874"/>
      <c r="N10" s="732"/>
      <c r="O10" s="732"/>
    </row>
    <row r="11" spans="1:15" ht="27.6" x14ac:dyDescent="0.25">
      <c r="A11" s="11">
        <v>16</v>
      </c>
      <c r="B11" s="520" t="s">
        <v>260</v>
      </c>
      <c r="C11" s="67">
        <v>8</v>
      </c>
      <c r="D11" s="158">
        <f t="shared" si="0"/>
        <v>9.4139797599435159E-4</v>
      </c>
      <c r="E11" s="67">
        <v>5</v>
      </c>
      <c r="F11" s="158">
        <f t="shared" si="1"/>
        <v>4.9608096041273933E-4</v>
      </c>
      <c r="G11" s="67">
        <v>11</v>
      </c>
      <c r="H11" s="158">
        <f t="shared" si="2"/>
        <v>1E-3</v>
      </c>
      <c r="I11" s="67">
        <v>10</v>
      </c>
      <c r="J11" s="158">
        <f t="shared" si="3"/>
        <v>1E-3</v>
      </c>
      <c r="K11" s="404">
        <f t="shared" si="4"/>
        <v>0</v>
      </c>
      <c r="L11" s="853"/>
      <c r="M11" s="874"/>
      <c r="N11" s="732"/>
      <c r="O11" s="732"/>
    </row>
    <row r="12" spans="1:15" ht="27.6" x14ac:dyDescent="0.25">
      <c r="A12" s="11">
        <v>17</v>
      </c>
      <c r="B12" s="520" t="s">
        <v>261</v>
      </c>
      <c r="C12" s="67">
        <v>2</v>
      </c>
      <c r="D12" s="158">
        <f t="shared" si="0"/>
        <v>2.353494939985879E-4</v>
      </c>
      <c r="E12" s="67">
        <v>1</v>
      </c>
      <c r="F12" s="158">
        <f t="shared" si="1"/>
        <v>9.9216192082547872E-5</v>
      </c>
      <c r="G12" s="67">
        <v>0</v>
      </c>
      <c r="H12" s="158">
        <f t="shared" si="2"/>
        <v>0</v>
      </c>
      <c r="I12" s="67">
        <v>116</v>
      </c>
      <c r="J12" s="158">
        <f t="shared" si="3"/>
        <v>1.14E-2</v>
      </c>
      <c r="K12" s="404">
        <f t="shared" si="4"/>
        <v>1.14E-2</v>
      </c>
      <c r="L12" s="853"/>
      <c r="M12" s="874"/>
      <c r="N12" s="732"/>
      <c r="O12" s="732"/>
    </row>
    <row r="13" spans="1:15" ht="28.2" thickBot="1" x14ac:dyDescent="0.3">
      <c r="A13" s="16">
        <v>19</v>
      </c>
      <c r="B13" s="521" t="s">
        <v>262</v>
      </c>
      <c r="C13" s="70">
        <v>20</v>
      </c>
      <c r="D13" s="159">
        <f t="shared" si="0"/>
        <v>2.3534949399858789E-3</v>
      </c>
      <c r="E13" s="70">
        <v>18</v>
      </c>
      <c r="F13" s="159">
        <f t="shared" si="1"/>
        <v>1.7858914574858616E-3</v>
      </c>
      <c r="G13" s="70">
        <v>18</v>
      </c>
      <c r="H13" s="159">
        <f t="shared" si="2"/>
        <v>2E-3</v>
      </c>
      <c r="I13" s="70">
        <v>15</v>
      </c>
      <c r="J13" s="159">
        <f t="shared" si="3"/>
        <v>1.5E-3</v>
      </c>
      <c r="K13" s="405">
        <f t="shared" si="4"/>
        <v>-5.0000000000000001E-4</v>
      </c>
      <c r="L13" s="853"/>
      <c r="M13" s="874"/>
      <c r="N13" s="732"/>
      <c r="O13" s="732"/>
    </row>
    <row r="14" spans="1:15" x14ac:dyDescent="0.25">
      <c r="A14" s="21">
        <v>20</v>
      </c>
      <c r="B14" s="509" t="s">
        <v>263</v>
      </c>
      <c r="C14" s="142">
        <v>2</v>
      </c>
      <c r="D14" s="151">
        <f t="shared" si="0"/>
        <v>2.353494939985879E-4</v>
      </c>
      <c r="E14" s="47">
        <v>1</v>
      </c>
      <c r="F14" s="136">
        <f t="shared" si="1"/>
        <v>9.9216192082547872E-5</v>
      </c>
      <c r="G14" s="47">
        <v>0</v>
      </c>
      <c r="H14" s="136">
        <f t="shared" si="2"/>
        <v>0</v>
      </c>
      <c r="I14" s="47">
        <v>5</v>
      </c>
      <c r="J14" s="136">
        <f t="shared" si="3"/>
        <v>5.0000000000000001E-4</v>
      </c>
      <c r="K14" s="377">
        <f t="shared" si="4"/>
        <v>5.0000000000000001E-4</v>
      </c>
      <c r="L14" s="853"/>
      <c r="M14" s="874"/>
      <c r="N14" s="732"/>
      <c r="O14" s="732"/>
    </row>
    <row r="15" spans="1:15" x14ac:dyDescent="0.25">
      <c r="A15" s="11">
        <v>21</v>
      </c>
      <c r="B15" s="520" t="s">
        <v>264</v>
      </c>
      <c r="C15" s="164">
        <v>0</v>
      </c>
      <c r="D15" s="165">
        <f t="shared" si="0"/>
        <v>0</v>
      </c>
      <c r="E15" s="67">
        <v>2</v>
      </c>
      <c r="F15" s="158">
        <f t="shared" si="1"/>
        <v>1.9843238416509574E-4</v>
      </c>
      <c r="G15" s="67">
        <v>1</v>
      </c>
      <c r="H15" s="158">
        <f t="shared" si="2"/>
        <v>0</v>
      </c>
      <c r="I15" s="67"/>
      <c r="J15" s="158">
        <f t="shared" si="3"/>
        <v>0</v>
      </c>
      <c r="K15" s="404">
        <f t="shared" si="4"/>
        <v>0</v>
      </c>
    </row>
    <row r="16" spans="1:15" ht="27.6" x14ac:dyDescent="0.25">
      <c r="A16" s="11">
        <v>23</v>
      </c>
      <c r="B16" s="520" t="s">
        <v>266</v>
      </c>
      <c r="C16" s="67">
        <v>3</v>
      </c>
      <c r="D16" s="158">
        <f t="shared" si="0"/>
        <v>3.5302424099788187E-4</v>
      </c>
      <c r="E16" s="67">
        <v>2</v>
      </c>
      <c r="F16" s="158">
        <f t="shared" si="1"/>
        <v>1.9843238416509574E-4</v>
      </c>
      <c r="G16" s="67">
        <v>1</v>
      </c>
      <c r="H16" s="158">
        <f t="shared" si="2"/>
        <v>0</v>
      </c>
      <c r="I16" s="67">
        <v>2</v>
      </c>
      <c r="J16" s="158">
        <f t="shared" si="3"/>
        <v>2.0000000000000001E-4</v>
      </c>
      <c r="K16" s="404">
        <f t="shared" ref="K16:K50" si="5">J16-H16</f>
        <v>2.0000000000000001E-4</v>
      </c>
      <c r="L16" s="853"/>
      <c r="M16" s="874"/>
      <c r="N16" s="732"/>
      <c r="O16" s="732"/>
    </row>
    <row r="17" spans="1:15" ht="28.2" thickBot="1" x14ac:dyDescent="0.3">
      <c r="A17" s="16">
        <v>29</v>
      </c>
      <c r="B17" s="522" t="s">
        <v>267</v>
      </c>
      <c r="C17" s="67">
        <v>9</v>
      </c>
      <c r="D17" s="158">
        <f t="shared" si="0"/>
        <v>1.0590727229936455E-3</v>
      </c>
      <c r="E17" s="70">
        <v>3</v>
      </c>
      <c r="F17" s="159">
        <f t="shared" si="1"/>
        <v>2.9764857624764359E-4</v>
      </c>
      <c r="G17" s="70">
        <v>3</v>
      </c>
      <c r="H17" s="159">
        <f t="shared" si="2"/>
        <v>0</v>
      </c>
      <c r="I17" s="70">
        <v>4</v>
      </c>
      <c r="J17" s="159">
        <f t="shared" si="3"/>
        <v>4.0000000000000002E-4</v>
      </c>
      <c r="K17" s="405">
        <f t="shared" si="5"/>
        <v>4.0000000000000002E-4</v>
      </c>
      <c r="L17" s="853"/>
      <c r="M17" s="874"/>
      <c r="N17" s="732"/>
      <c r="O17" s="732"/>
    </row>
    <row r="18" spans="1:15" ht="27.6" x14ac:dyDescent="0.25">
      <c r="A18" s="21">
        <v>30</v>
      </c>
      <c r="B18" s="513" t="s">
        <v>268</v>
      </c>
      <c r="C18" s="142">
        <v>86</v>
      </c>
      <c r="D18" s="151">
        <f t="shared" si="0"/>
        <v>1.0120028241939279E-2</v>
      </c>
      <c r="E18" s="47">
        <v>94</v>
      </c>
      <c r="F18" s="136">
        <f t="shared" si="1"/>
        <v>9.3263220557594992E-3</v>
      </c>
      <c r="G18" s="47">
        <v>114</v>
      </c>
      <c r="H18" s="136">
        <f t="shared" si="2"/>
        <v>1.0999999999999999E-2</v>
      </c>
      <c r="I18" s="47">
        <v>155</v>
      </c>
      <c r="J18" s="136">
        <f t="shared" si="3"/>
        <v>1.52E-2</v>
      </c>
      <c r="K18" s="377">
        <f t="shared" si="5"/>
        <v>4.2000000000000006E-3</v>
      </c>
      <c r="L18" s="853"/>
      <c r="M18" s="874"/>
      <c r="N18" s="732"/>
      <c r="O18" s="732"/>
    </row>
    <row r="19" spans="1:15" ht="27.6" x14ac:dyDescent="0.25">
      <c r="A19" s="11">
        <v>31</v>
      </c>
      <c r="B19" s="520" t="s">
        <v>269</v>
      </c>
      <c r="C19" s="164">
        <v>1475</v>
      </c>
      <c r="D19" s="165">
        <f t="shared" si="0"/>
        <v>0.17357025182395858</v>
      </c>
      <c r="E19" s="67">
        <v>3058</v>
      </c>
      <c r="F19" s="158">
        <f t="shared" si="1"/>
        <v>0.3034031153884314</v>
      </c>
      <c r="G19" s="67">
        <v>1782</v>
      </c>
      <c r="H19" s="158">
        <f t="shared" si="2"/>
        <v>0.16800000000000001</v>
      </c>
      <c r="I19" s="67">
        <v>2246</v>
      </c>
      <c r="J19" s="158">
        <f t="shared" si="3"/>
        <v>0.22040000000000001</v>
      </c>
      <c r="K19" s="404">
        <f t="shared" si="5"/>
        <v>5.2400000000000002E-2</v>
      </c>
      <c r="L19" s="853"/>
      <c r="M19" s="874"/>
      <c r="N19" s="732"/>
      <c r="O19" s="732"/>
    </row>
    <row r="20" spans="1:15" x14ac:dyDescent="0.25">
      <c r="A20" s="11">
        <v>32</v>
      </c>
      <c r="B20" s="520" t="s">
        <v>270</v>
      </c>
      <c r="C20" s="67">
        <v>319</v>
      </c>
      <c r="D20" s="158">
        <f t="shared" si="0"/>
        <v>3.7538244292774768E-2</v>
      </c>
      <c r="E20" s="67">
        <v>297</v>
      </c>
      <c r="F20" s="158">
        <f t="shared" si="1"/>
        <v>2.946720904851672E-2</v>
      </c>
      <c r="G20" s="67">
        <v>499</v>
      </c>
      <c r="H20" s="158">
        <f t="shared" si="2"/>
        <v>4.7E-2</v>
      </c>
      <c r="I20" s="67">
        <v>675</v>
      </c>
      <c r="J20" s="158">
        <f t="shared" si="3"/>
        <v>6.6199999999999995E-2</v>
      </c>
      <c r="K20" s="404">
        <f t="shared" si="5"/>
        <v>1.9199999999999995E-2</v>
      </c>
      <c r="L20" s="853"/>
      <c r="M20" s="874"/>
      <c r="N20" s="732"/>
      <c r="O20" s="732"/>
    </row>
    <row r="21" spans="1:15" ht="28.2" thickBot="1" x14ac:dyDescent="0.3">
      <c r="A21" s="24">
        <v>39</v>
      </c>
      <c r="B21" s="521" t="s">
        <v>271</v>
      </c>
      <c r="C21" s="67">
        <v>98</v>
      </c>
      <c r="D21" s="158">
        <f t="shared" si="0"/>
        <v>1.1532125205930808E-2</v>
      </c>
      <c r="E21" s="70">
        <v>93</v>
      </c>
      <c r="F21" s="159">
        <f t="shared" si="1"/>
        <v>9.2271058636769522E-3</v>
      </c>
      <c r="G21" s="70">
        <v>128</v>
      </c>
      <c r="H21" s="159">
        <f t="shared" si="2"/>
        <v>1.2E-2</v>
      </c>
      <c r="I21" s="70">
        <v>131</v>
      </c>
      <c r="J21" s="159">
        <f t="shared" si="3"/>
        <v>1.29E-2</v>
      </c>
      <c r="K21" s="405">
        <f t="shared" si="5"/>
        <v>8.9999999999999976E-4</v>
      </c>
      <c r="L21" s="853"/>
      <c r="M21" s="874"/>
      <c r="N21" s="732"/>
      <c r="O21" s="732"/>
    </row>
    <row r="22" spans="1:15" x14ac:dyDescent="0.25">
      <c r="A22" s="9">
        <v>40</v>
      </c>
      <c r="B22" s="509" t="s">
        <v>272</v>
      </c>
      <c r="C22" s="142">
        <v>180</v>
      </c>
      <c r="D22" s="151">
        <f t="shared" si="0"/>
        <v>2.1181454459872913E-2</v>
      </c>
      <c r="E22" s="47">
        <v>214</v>
      </c>
      <c r="F22" s="136">
        <f t="shared" si="1"/>
        <v>2.1232265105665244E-2</v>
      </c>
      <c r="G22" s="47">
        <v>196</v>
      </c>
      <c r="H22" s="136">
        <f t="shared" si="2"/>
        <v>1.9E-2</v>
      </c>
      <c r="I22" s="47">
        <v>163</v>
      </c>
      <c r="J22" s="136">
        <f t="shared" si="3"/>
        <v>1.6E-2</v>
      </c>
      <c r="K22" s="377">
        <f t="shared" si="5"/>
        <v>-2.9999999999999992E-3</v>
      </c>
      <c r="L22" s="853"/>
      <c r="M22" s="874"/>
      <c r="N22" s="732"/>
      <c r="O22" s="732"/>
    </row>
    <row r="23" spans="1:15" x14ac:dyDescent="0.25">
      <c r="A23" s="11">
        <v>41</v>
      </c>
      <c r="B23" s="520" t="s">
        <v>273</v>
      </c>
      <c r="C23" s="51">
        <v>50</v>
      </c>
      <c r="D23" s="139">
        <f t="shared" si="0"/>
        <v>5.8837373499646978E-3</v>
      </c>
      <c r="E23" s="51">
        <v>30</v>
      </c>
      <c r="F23" s="158">
        <f t="shared" si="1"/>
        <v>2.9764857624764362E-3</v>
      </c>
      <c r="G23" s="51">
        <v>24</v>
      </c>
      <c r="H23" s="158">
        <f t="shared" si="2"/>
        <v>2E-3</v>
      </c>
      <c r="I23" s="51">
        <v>32</v>
      </c>
      <c r="J23" s="158">
        <f t="shared" si="3"/>
        <v>3.0999999999999999E-3</v>
      </c>
      <c r="K23" s="404">
        <f t="shared" si="5"/>
        <v>1.0999999999999998E-3</v>
      </c>
      <c r="L23" s="853"/>
      <c r="M23" s="874"/>
      <c r="N23" s="732"/>
      <c r="O23" s="732"/>
    </row>
    <row r="24" spans="1:15" x14ac:dyDescent="0.25">
      <c r="A24" s="11">
        <v>42</v>
      </c>
      <c r="B24" s="520" t="s">
        <v>274</v>
      </c>
      <c r="C24" s="51">
        <v>114</v>
      </c>
      <c r="D24" s="139">
        <f t="shared" si="0"/>
        <v>1.3414921157919511E-2</v>
      </c>
      <c r="E24" s="51">
        <v>86</v>
      </c>
      <c r="F24" s="158">
        <f t="shared" si="1"/>
        <v>8.5325925190991164E-3</v>
      </c>
      <c r="G24" s="51">
        <v>104</v>
      </c>
      <c r="H24" s="158">
        <f t="shared" si="2"/>
        <v>0.01</v>
      </c>
      <c r="I24" s="51">
        <v>59</v>
      </c>
      <c r="J24" s="158">
        <f t="shared" si="3"/>
        <v>5.7999999999999996E-3</v>
      </c>
      <c r="K24" s="404">
        <f t="shared" si="5"/>
        <v>-4.2000000000000006E-3</v>
      </c>
      <c r="L24" s="853"/>
      <c r="M24" s="874"/>
      <c r="N24" s="732"/>
      <c r="O24" s="732"/>
    </row>
    <row r="25" spans="1:15" x14ac:dyDescent="0.25">
      <c r="A25" s="11">
        <v>43</v>
      </c>
      <c r="B25" s="520" t="s">
        <v>275</v>
      </c>
      <c r="C25" s="51">
        <v>39</v>
      </c>
      <c r="D25" s="139">
        <f t="shared" si="0"/>
        <v>4.5893151329724638E-3</v>
      </c>
      <c r="E25" s="51">
        <v>34</v>
      </c>
      <c r="F25" s="158">
        <f t="shared" si="1"/>
        <v>3.3733505308066276E-3</v>
      </c>
      <c r="G25" s="51">
        <v>26</v>
      </c>
      <c r="H25" s="158">
        <f t="shared" si="2"/>
        <v>2E-3</v>
      </c>
      <c r="I25" s="51">
        <v>24</v>
      </c>
      <c r="J25" s="158">
        <f t="shared" si="3"/>
        <v>2.3999999999999998E-3</v>
      </c>
      <c r="K25" s="404">
        <f t="shared" si="5"/>
        <v>3.9999999999999975E-4</v>
      </c>
      <c r="L25" s="853"/>
      <c r="M25" s="874"/>
      <c r="N25" s="732"/>
      <c r="O25" s="732"/>
    </row>
    <row r="26" spans="1:15" ht="42" customHeight="1" x14ac:dyDescent="0.25">
      <c r="A26" s="11">
        <v>44</v>
      </c>
      <c r="B26" s="520" t="s">
        <v>276</v>
      </c>
      <c r="C26" s="51">
        <v>1021</v>
      </c>
      <c r="D26" s="139">
        <f t="shared" si="0"/>
        <v>0.12014591668627912</v>
      </c>
      <c r="E26" s="51">
        <v>1032</v>
      </c>
      <c r="F26" s="158">
        <f t="shared" si="1"/>
        <v>0.1023911102291894</v>
      </c>
      <c r="G26" s="51">
        <v>913</v>
      </c>
      <c r="H26" s="158">
        <f t="shared" si="2"/>
        <v>8.5999999999999993E-2</v>
      </c>
      <c r="I26" s="51">
        <v>812</v>
      </c>
      <c r="J26" s="158">
        <f t="shared" si="3"/>
        <v>7.9699999999999993E-2</v>
      </c>
      <c r="K26" s="404">
        <f t="shared" si="5"/>
        <v>-6.3E-3</v>
      </c>
      <c r="L26" s="853"/>
      <c r="M26" s="874"/>
      <c r="N26" s="732"/>
      <c r="O26" s="732"/>
    </row>
    <row r="27" spans="1:15" ht="27.6" x14ac:dyDescent="0.25">
      <c r="A27" s="11">
        <v>45</v>
      </c>
      <c r="B27" s="520" t="s">
        <v>13</v>
      </c>
      <c r="C27" s="51">
        <v>1172</v>
      </c>
      <c r="D27" s="139">
        <f t="shared" si="0"/>
        <v>0.1379148034831725</v>
      </c>
      <c r="E27" s="51">
        <v>1539</v>
      </c>
      <c r="F27" s="158">
        <f t="shared" si="1"/>
        <v>0.15269371961504116</v>
      </c>
      <c r="G27" s="51">
        <v>1634</v>
      </c>
      <c r="H27" s="158">
        <f t="shared" si="2"/>
        <v>0.154</v>
      </c>
      <c r="I27" s="51">
        <v>1696</v>
      </c>
      <c r="J27" s="158">
        <f t="shared" si="3"/>
        <v>0.16639999999999999</v>
      </c>
      <c r="K27" s="404">
        <f t="shared" si="5"/>
        <v>1.2399999999999994E-2</v>
      </c>
      <c r="L27" s="853"/>
      <c r="M27" s="874"/>
      <c r="N27" s="732"/>
      <c r="O27" s="732"/>
    </row>
    <row r="28" spans="1:15" ht="28.2" thickBot="1" x14ac:dyDescent="0.3">
      <c r="A28" s="16">
        <v>49</v>
      </c>
      <c r="B28" s="522" t="s">
        <v>14</v>
      </c>
      <c r="C28" s="53">
        <v>90</v>
      </c>
      <c r="D28" s="140">
        <f t="shared" si="0"/>
        <v>1.0590727229936456E-2</v>
      </c>
      <c r="E28" s="53">
        <v>86</v>
      </c>
      <c r="F28" s="159">
        <f t="shared" si="1"/>
        <v>8.5325925190991164E-3</v>
      </c>
      <c r="G28" s="53">
        <v>92</v>
      </c>
      <c r="H28" s="159">
        <f t="shared" si="2"/>
        <v>8.9999999999999993E-3</v>
      </c>
      <c r="I28" s="53">
        <v>62</v>
      </c>
      <c r="J28" s="159">
        <f t="shared" si="3"/>
        <v>6.1000000000000004E-3</v>
      </c>
      <c r="K28" s="405">
        <f t="shared" si="5"/>
        <v>-2.8999999999999989E-3</v>
      </c>
      <c r="L28" s="853"/>
      <c r="M28" s="874"/>
      <c r="N28" s="732"/>
      <c r="O28" s="732"/>
    </row>
    <row r="29" spans="1:15" ht="27.6" x14ac:dyDescent="0.25">
      <c r="A29" s="21">
        <v>50</v>
      </c>
      <c r="B29" s="513" t="s">
        <v>15</v>
      </c>
      <c r="C29" s="47">
        <v>65</v>
      </c>
      <c r="D29" s="136">
        <f t="shared" si="0"/>
        <v>7.6488585549541067E-3</v>
      </c>
      <c r="E29" s="47">
        <v>89</v>
      </c>
      <c r="F29" s="136">
        <f t="shared" si="1"/>
        <v>8.8302410953467608E-3</v>
      </c>
      <c r="G29" s="47">
        <v>41</v>
      </c>
      <c r="H29" s="136">
        <f t="shared" si="2"/>
        <v>4.0000000000000001E-3</v>
      </c>
      <c r="I29" s="47">
        <v>43</v>
      </c>
      <c r="J29" s="136">
        <f t="shared" si="3"/>
        <v>4.1999999999999997E-3</v>
      </c>
      <c r="K29" s="377">
        <f t="shared" si="5"/>
        <v>1.9999999999999966E-4</v>
      </c>
      <c r="L29" s="853"/>
      <c r="M29" s="874"/>
      <c r="N29" s="732"/>
      <c r="O29" s="732"/>
    </row>
    <row r="30" spans="1:15" ht="29.25" customHeight="1" x14ac:dyDescent="0.25">
      <c r="A30" s="11">
        <v>51</v>
      </c>
      <c r="B30" s="520" t="s">
        <v>16</v>
      </c>
      <c r="C30" s="51">
        <v>25</v>
      </c>
      <c r="D30" s="139">
        <f t="shared" si="0"/>
        <v>2.9418686749823489E-3</v>
      </c>
      <c r="E30" s="51">
        <v>25</v>
      </c>
      <c r="F30" s="158">
        <f t="shared" si="1"/>
        <v>2.480404802063697E-3</v>
      </c>
      <c r="G30" s="51">
        <v>26</v>
      </c>
      <c r="H30" s="158">
        <f t="shared" si="2"/>
        <v>2E-3</v>
      </c>
      <c r="I30" s="51">
        <v>12</v>
      </c>
      <c r="J30" s="158">
        <f t="shared" si="3"/>
        <v>1.1999999999999999E-3</v>
      </c>
      <c r="K30" s="404">
        <f t="shared" si="5"/>
        <v>-8.0000000000000015E-4</v>
      </c>
      <c r="L30" s="853"/>
      <c r="M30" s="874"/>
      <c r="N30" s="732"/>
      <c r="O30" s="732"/>
    </row>
    <row r="31" spans="1:15" x14ac:dyDescent="0.25">
      <c r="A31" s="11">
        <v>52</v>
      </c>
      <c r="B31" s="520" t="s">
        <v>17</v>
      </c>
      <c r="C31" s="51">
        <v>55</v>
      </c>
      <c r="D31" s="139">
        <f t="shared" si="0"/>
        <v>6.4721110849611675E-3</v>
      </c>
      <c r="E31" s="51">
        <v>20</v>
      </c>
      <c r="F31" s="158">
        <f t="shared" si="1"/>
        <v>1.9843238416509573E-3</v>
      </c>
      <c r="G31" s="51">
        <v>27</v>
      </c>
      <c r="H31" s="158">
        <f t="shared" si="2"/>
        <v>3.0000000000000001E-3</v>
      </c>
      <c r="I31" s="51">
        <v>17</v>
      </c>
      <c r="J31" s="158">
        <f t="shared" si="3"/>
        <v>1.6999999999999999E-3</v>
      </c>
      <c r="K31" s="404">
        <f t="shared" si="5"/>
        <v>-1.3000000000000002E-3</v>
      </c>
      <c r="L31" s="853"/>
      <c r="M31" s="874"/>
      <c r="N31" s="732"/>
      <c r="O31" s="732"/>
    </row>
    <row r="32" spans="1:15" x14ac:dyDescent="0.25">
      <c r="A32" s="11">
        <v>53</v>
      </c>
      <c r="B32" s="520" t="s">
        <v>18</v>
      </c>
      <c r="C32" s="51">
        <v>1068</v>
      </c>
      <c r="D32" s="139">
        <f t="shared" si="0"/>
        <v>0.12567662979524594</v>
      </c>
      <c r="E32" s="51">
        <v>893</v>
      </c>
      <c r="F32" s="158">
        <f t="shared" si="1"/>
        <v>8.8600059529715253E-2</v>
      </c>
      <c r="G32" s="51">
        <v>1782</v>
      </c>
      <c r="H32" s="158">
        <f t="shared" si="2"/>
        <v>0.16800000000000001</v>
      </c>
      <c r="I32" s="51">
        <v>1112</v>
      </c>
      <c r="J32" s="158">
        <f t="shared" si="3"/>
        <v>0.1091</v>
      </c>
      <c r="K32" s="404">
        <f t="shared" si="5"/>
        <v>-5.8900000000000008E-2</v>
      </c>
      <c r="L32" s="853"/>
      <c r="M32" s="874"/>
      <c r="N32" s="732"/>
      <c r="O32" s="732"/>
    </row>
    <row r="33" spans="1:15" ht="28.2" thickBot="1" x14ac:dyDescent="0.3">
      <c r="A33" s="24">
        <v>59</v>
      </c>
      <c r="B33" s="521" t="s">
        <v>19</v>
      </c>
      <c r="C33" s="53">
        <v>88</v>
      </c>
      <c r="D33" s="140">
        <f t="shared" si="0"/>
        <v>1.0355377735937867E-2</v>
      </c>
      <c r="E33" s="53">
        <v>106</v>
      </c>
      <c r="F33" s="159">
        <f t="shared" si="1"/>
        <v>1.0516916360750075E-2</v>
      </c>
      <c r="G33" s="53">
        <v>124</v>
      </c>
      <c r="H33" s="159">
        <f t="shared" si="2"/>
        <v>1.2E-2</v>
      </c>
      <c r="I33" s="53">
        <v>85</v>
      </c>
      <c r="J33" s="159">
        <f t="shared" si="3"/>
        <v>8.3000000000000001E-3</v>
      </c>
      <c r="K33" s="405">
        <f t="shared" si="5"/>
        <v>-3.7000000000000002E-3</v>
      </c>
      <c r="L33" s="853"/>
      <c r="M33" s="874"/>
      <c r="N33" s="732"/>
      <c r="O33" s="732"/>
    </row>
    <row r="34" spans="1:15" x14ac:dyDescent="0.25">
      <c r="A34" s="9">
        <v>60</v>
      </c>
      <c r="B34" s="509" t="s">
        <v>20</v>
      </c>
      <c r="C34" s="45">
        <v>21</v>
      </c>
      <c r="D34" s="144">
        <f t="shared" si="0"/>
        <v>2.4711696869851728E-3</v>
      </c>
      <c r="E34" s="45">
        <v>24</v>
      </c>
      <c r="F34" s="136">
        <f t="shared" si="1"/>
        <v>2.3811886099811487E-3</v>
      </c>
      <c r="G34" s="45">
        <v>32</v>
      </c>
      <c r="H34" s="136">
        <f t="shared" si="2"/>
        <v>3.0000000000000001E-3</v>
      </c>
      <c r="I34" s="45">
        <v>52</v>
      </c>
      <c r="J34" s="136">
        <f t="shared" si="3"/>
        <v>5.1000000000000004E-3</v>
      </c>
      <c r="K34" s="377">
        <f t="shared" si="5"/>
        <v>2.1000000000000003E-3</v>
      </c>
      <c r="L34" s="853"/>
      <c r="M34" s="874"/>
      <c r="N34" s="732"/>
      <c r="O34" s="732"/>
    </row>
    <row r="35" spans="1:15" x14ac:dyDescent="0.25">
      <c r="A35" s="11">
        <v>61</v>
      </c>
      <c r="B35" s="520" t="s">
        <v>21</v>
      </c>
      <c r="C35" s="51">
        <v>20</v>
      </c>
      <c r="D35" s="139">
        <f t="shared" si="0"/>
        <v>2.3534949399858789E-3</v>
      </c>
      <c r="E35" s="51">
        <v>48</v>
      </c>
      <c r="F35" s="158">
        <f t="shared" si="1"/>
        <v>4.7623772199622974E-3</v>
      </c>
      <c r="G35" s="51">
        <v>48</v>
      </c>
      <c r="H35" s="158">
        <f t="shared" si="2"/>
        <v>5.0000000000000001E-3</v>
      </c>
      <c r="I35" s="51">
        <v>51</v>
      </c>
      <c r="J35" s="158">
        <f t="shared" si="3"/>
        <v>5.0000000000000001E-3</v>
      </c>
      <c r="K35" s="404">
        <f t="shared" si="5"/>
        <v>0</v>
      </c>
      <c r="L35" s="853"/>
      <c r="M35" s="874"/>
      <c r="N35" s="732"/>
      <c r="O35" s="732"/>
    </row>
    <row r="36" spans="1:15" x14ac:dyDescent="0.25">
      <c r="A36" s="11">
        <v>62</v>
      </c>
      <c r="B36" s="520" t="s">
        <v>22</v>
      </c>
      <c r="C36" s="51">
        <v>31</v>
      </c>
      <c r="D36" s="139">
        <f t="shared" si="0"/>
        <v>3.6479171569781125E-3</v>
      </c>
      <c r="E36" s="51">
        <v>34</v>
      </c>
      <c r="F36" s="158">
        <f t="shared" si="1"/>
        <v>3.3733505308066276E-3</v>
      </c>
      <c r="G36" s="51">
        <v>43</v>
      </c>
      <c r="H36" s="158">
        <f t="shared" si="2"/>
        <v>4.0000000000000001E-3</v>
      </c>
      <c r="I36" s="51">
        <v>41</v>
      </c>
      <c r="J36" s="158">
        <f t="shared" si="3"/>
        <v>4.0000000000000001E-3</v>
      </c>
      <c r="K36" s="404">
        <f t="shared" si="5"/>
        <v>0</v>
      </c>
      <c r="L36" s="853"/>
      <c r="M36" s="874"/>
      <c r="N36" s="732"/>
      <c r="O36" s="732"/>
    </row>
    <row r="37" spans="1:15" x14ac:dyDescent="0.25">
      <c r="A37" s="11">
        <v>63</v>
      </c>
      <c r="B37" s="520" t="s">
        <v>23</v>
      </c>
      <c r="C37" s="51">
        <v>94</v>
      </c>
      <c r="D37" s="139">
        <f t="shared" si="0"/>
        <v>1.1061426217933632E-2</v>
      </c>
      <c r="E37" s="51">
        <v>95</v>
      </c>
      <c r="F37" s="158">
        <f t="shared" si="1"/>
        <v>9.4255382478420479E-3</v>
      </c>
      <c r="G37" s="51">
        <v>115</v>
      </c>
      <c r="H37" s="158">
        <f t="shared" si="2"/>
        <v>1.0999999999999999E-2</v>
      </c>
      <c r="I37" s="51">
        <v>83</v>
      </c>
      <c r="J37" s="158">
        <f t="shared" si="3"/>
        <v>8.0999999999999996E-3</v>
      </c>
      <c r="K37" s="404">
        <f t="shared" si="5"/>
        <v>-2.8999999999999998E-3</v>
      </c>
      <c r="L37" s="853"/>
      <c r="M37" s="874"/>
      <c r="N37" s="732"/>
      <c r="O37" s="732"/>
    </row>
    <row r="38" spans="1:15" ht="27.6" x14ac:dyDescent="0.25">
      <c r="A38" s="11">
        <v>64</v>
      </c>
      <c r="B38" s="520" t="s">
        <v>24</v>
      </c>
      <c r="C38" s="51">
        <v>1</v>
      </c>
      <c r="D38" s="139">
        <f t="shared" si="0"/>
        <v>1.1767474699929395E-4</v>
      </c>
      <c r="E38" s="51">
        <v>4</v>
      </c>
      <c r="F38" s="158">
        <f t="shared" si="1"/>
        <v>3.9686476833019149E-4</v>
      </c>
      <c r="G38" s="51">
        <v>0</v>
      </c>
      <c r="H38" s="158">
        <f t="shared" si="2"/>
        <v>0</v>
      </c>
      <c r="I38" s="51">
        <v>4</v>
      </c>
      <c r="J38" s="158">
        <f t="shared" si="3"/>
        <v>4.0000000000000002E-4</v>
      </c>
      <c r="K38" s="404">
        <f t="shared" si="5"/>
        <v>4.0000000000000002E-4</v>
      </c>
      <c r="L38" s="853"/>
      <c r="M38" s="874"/>
      <c r="N38" s="732"/>
      <c r="O38" s="732"/>
    </row>
    <row r="39" spans="1:15" ht="28.2" thickBot="1" x14ac:dyDescent="0.3">
      <c r="A39" s="16">
        <v>69</v>
      </c>
      <c r="B39" s="522" t="s">
        <v>25</v>
      </c>
      <c r="C39" s="53">
        <v>15</v>
      </c>
      <c r="D39" s="140">
        <f t="shared" si="0"/>
        <v>1.7651212049894093E-3</v>
      </c>
      <c r="E39" s="53">
        <v>10</v>
      </c>
      <c r="F39" s="159">
        <f t="shared" si="1"/>
        <v>9.9216192082547867E-4</v>
      </c>
      <c r="G39" s="53">
        <v>16</v>
      </c>
      <c r="H39" s="159">
        <f t="shared" si="2"/>
        <v>2E-3</v>
      </c>
      <c r="I39" s="53">
        <v>13</v>
      </c>
      <c r="J39" s="159">
        <f t="shared" si="3"/>
        <v>1.2999999999999999E-3</v>
      </c>
      <c r="K39" s="405">
        <f t="shared" si="5"/>
        <v>-7.000000000000001E-4</v>
      </c>
      <c r="L39" s="853"/>
      <c r="M39" s="874"/>
      <c r="N39" s="732"/>
      <c r="O39" s="732"/>
    </row>
    <row r="40" spans="1:15" ht="27.6" x14ac:dyDescent="0.25">
      <c r="A40" s="21">
        <v>70</v>
      </c>
      <c r="B40" s="513" t="s">
        <v>26</v>
      </c>
      <c r="C40" s="47">
        <v>68</v>
      </c>
      <c r="D40" s="136">
        <f t="shared" si="0"/>
        <v>8.0018827959519884E-3</v>
      </c>
      <c r="E40" s="47">
        <v>68</v>
      </c>
      <c r="F40" s="136">
        <f t="shared" si="1"/>
        <v>6.7467010616132552E-3</v>
      </c>
      <c r="G40" s="47">
        <v>100</v>
      </c>
      <c r="H40" s="136">
        <f t="shared" si="2"/>
        <v>8.9999999999999993E-3</v>
      </c>
      <c r="I40" s="47">
        <v>166</v>
      </c>
      <c r="J40" s="136">
        <f t="shared" si="3"/>
        <v>1.6299999999999999E-2</v>
      </c>
      <c r="K40" s="377">
        <f t="shared" si="5"/>
        <v>7.2999999999999992E-3</v>
      </c>
      <c r="L40" s="853"/>
      <c r="M40" s="874"/>
      <c r="N40" s="732"/>
      <c r="O40" s="732"/>
    </row>
    <row r="41" spans="1:15" x14ac:dyDescent="0.25">
      <c r="A41" s="11">
        <v>71</v>
      </c>
      <c r="B41" s="520" t="s">
        <v>27</v>
      </c>
      <c r="C41" s="51">
        <v>471</v>
      </c>
      <c r="D41" s="139">
        <f t="shared" si="0"/>
        <v>5.5424805836667451E-2</v>
      </c>
      <c r="E41" s="51">
        <v>504</v>
      </c>
      <c r="F41" s="158">
        <f t="shared" si="1"/>
        <v>5.0004960809604128E-2</v>
      </c>
      <c r="G41" s="51">
        <v>903</v>
      </c>
      <c r="H41" s="158">
        <f t="shared" si="2"/>
        <v>8.5000000000000006E-2</v>
      </c>
      <c r="I41" s="51">
        <v>670</v>
      </c>
      <c r="J41" s="158">
        <f t="shared" si="3"/>
        <v>6.5699999999999995E-2</v>
      </c>
      <c r="K41" s="404">
        <f t="shared" si="5"/>
        <v>-1.9300000000000012E-2</v>
      </c>
      <c r="L41" s="853"/>
      <c r="M41" s="874"/>
      <c r="N41" s="732"/>
      <c r="O41" s="732"/>
    </row>
    <row r="42" spans="1:15" ht="27.6" x14ac:dyDescent="0.25">
      <c r="A42" s="11">
        <v>72</v>
      </c>
      <c r="B42" s="520" t="s">
        <v>28</v>
      </c>
      <c r="C42" s="51">
        <v>4</v>
      </c>
      <c r="D42" s="139">
        <f t="shared" si="0"/>
        <v>4.706989879971758E-4</v>
      </c>
      <c r="E42" s="51">
        <v>6</v>
      </c>
      <c r="F42" s="158">
        <f t="shared" si="1"/>
        <v>5.9529715249528718E-4</v>
      </c>
      <c r="G42" s="51">
        <v>6</v>
      </c>
      <c r="H42" s="158">
        <f t="shared" si="2"/>
        <v>1E-3</v>
      </c>
      <c r="I42" s="51">
        <v>12</v>
      </c>
      <c r="J42" s="158">
        <f t="shared" si="3"/>
        <v>1.1999999999999999E-3</v>
      </c>
      <c r="K42" s="404">
        <f t="shared" si="5"/>
        <v>1.9999999999999987E-4</v>
      </c>
      <c r="L42" s="853"/>
      <c r="M42" s="874"/>
      <c r="N42" s="732"/>
      <c r="O42" s="732"/>
    </row>
    <row r="43" spans="1:15" x14ac:dyDescent="0.25">
      <c r="A43" s="11">
        <v>73</v>
      </c>
      <c r="B43" s="520" t="s">
        <v>29</v>
      </c>
      <c r="C43" s="51">
        <v>50</v>
      </c>
      <c r="D43" s="139">
        <f t="shared" si="0"/>
        <v>5.8837373499646978E-3</v>
      </c>
      <c r="E43" s="51">
        <v>78</v>
      </c>
      <c r="F43" s="158">
        <f t="shared" si="1"/>
        <v>7.7388629824387337E-3</v>
      </c>
      <c r="G43" s="51">
        <v>74</v>
      </c>
      <c r="H43" s="158">
        <f t="shared" si="2"/>
        <v>7.0000000000000001E-3</v>
      </c>
      <c r="I43" s="51">
        <v>73</v>
      </c>
      <c r="J43" s="158">
        <f t="shared" si="3"/>
        <v>7.1999999999999998E-3</v>
      </c>
      <c r="K43" s="404">
        <f t="shared" si="5"/>
        <v>1.9999999999999966E-4</v>
      </c>
      <c r="L43" s="853"/>
      <c r="M43" s="874"/>
      <c r="N43" s="732"/>
      <c r="O43" s="732"/>
    </row>
    <row r="44" spans="1:15" ht="28.2" thickBot="1" x14ac:dyDescent="0.3">
      <c r="A44" s="24">
        <v>79</v>
      </c>
      <c r="B44" s="521" t="s">
        <v>30</v>
      </c>
      <c r="C44" s="53">
        <v>26</v>
      </c>
      <c r="D44" s="140">
        <f t="shared" si="0"/>
        <v>3.0595434219816428E-3</v>
      </c>
      <c r="E44" s="53">
        <v>40</v>
      </c>
      <c r="F44" s="159">
        <f t="shared" si="1"/>
        <v>3.9686476833019147E-3</v>
      </c>
      <c r="G44" s="53">
        <v>33</v>
      </c>
      <c r="H44" s="159">
        <f t="shared" si="2"/>
        <v>3.0000000000000001E-3</v>
      </c>
      <c r="I44" s="53">
        <v>33</v>
      </c>
      <c r="J44" s="159">
        <f t="shared" si="3"/>
        <v>3.2000000000000002E-3</v>
      </c>
      <c r="K44" s="405">
        <f t="shared" si="5"/>
        <v>2.0000000000000009E-4</v>
      </c>
      <c r="L44" s="853"/>
      <c r="M44" s="874"/>
      <c r="N44" s="732"/>
      <c r="O44" s="732"/>
    </row>
    <row r="45" spans="1:15" x14ac:dyDescent="0.25">
      <c r="A45" s="9">
        <v>80</v>
      </c>
      <c r="B45" s="509" t="s">
        <v>31</v>
      </c>
      <c r="C45" s="45">
        <v>17</v>
      </c>
      <c r="D45" s="144">
        <f t="shared" si="0"/>
        <v>2.0004706989879971E-3</v>
      </c>
      <c r="E45" s="45">
        <v>18</v>
      </c>
      <c r="F45" s="136">
        <f t="shared" si="1"/>
        <v>1.7858914574858616E-3</v>
      </c>
      <c r="G45" s="45">
        <v>15</v>
      </c>
      <c r="H45" s="136">
        <f t="shared" si="2"/>
        <v>1E-3</v>
      </c>
      <c r="I45" s="45">
        <v>12</v>
      </c>
      <c r="J45" s="136">
        <f t="shared" si="3"/>
        <v>1.1999999999999999E-3</v>
      </c>
      <c r="K45" s="377">
        <f t="shared" si="5"/>
        <v>1.9999999999999987E-4</v>
      </c>
      <c r="L45" s="853"/>
      <c r="M45" s="874"/>
      <c r="N45" s="732"/>
      <c r="O45" s="732"/>
    </row>
    <row r="46" spans="1:15" x14ac:dyDescent="0.25">
      <c r="A46" s="11">
        <v>81</v>
      </c>
      <c r="B46" s="520" t="s">
        <v>32</v>
      </c>
      <c r="C46" s="51">
        <v>11</v>
      </c>
      <c r="D46" s="139">
        <f t="shared" si="0"/>
        <v>1.2944222169922334E-3</v>
      </c>
      <c r="E46" s="51">
        <v>13</v>
      </c>
      <c r="F46" s="158">
        <f t="shared" si="1"/>
        <v>1.2898104970731224E-3</v>
      </c>
      <c r="G46" s="51">
        <v>14</v>
      </c>
      <c r="H46" s="158">
        <f t="shared" si="2"/>
        <v>1E-3</v>
      </c>
      <c r="I46" s="51">
        <v>13</v>
      </c>
      <c r="J46" s="158">
        <f t="shared" si="3"/>
        <v>1.2999999999999999E-3</v>
      </c>
      <c r="K46" s="404">
        <f t="shared" si="5"/>
        <v>2.9999999999999992E-4</v>
      </c>
      <c r="L46" s="853"/>
      <c r="M46" s="874"/>
      <c r="N46" s="732"/>
      <c r="O46" s="732"/>
    </row>
    <row r="47" spans="1:15" x14ac:dyDescent="0.25">
      <c r="A47" s="11">
        <v>82</v>
      </c>
      <c r="B47" s="520" t="s">
        <v>33</v>
      </c>
      <c r="C47" s="51">
        <v>13</v>
      </c>
      <c r="D47" s="139">
        <f t="shared" si="0"/>
        <v>1.5297717109908214E-3</v>
      </c>
      <c r="E47" s="51">
        <v>8</v>
      </c>
      <c r="F47" s="158">
        <f t="shared" si="1"/>
        <v>7.9372953666038298E-4</v>
      </c>
      <c r="G47" s="51">
        <v>21</v>
      </c>
      <c r="H47" s="158">
        <f t="shared" si="2"/>
        <v>2E-3</v>
      </c>
      <c r="I47" s="51">
        <v>16</v>
      </c>
      <c r="J47" s="158">
        <f t="shared" si="3"/>
        <v>1.6000000000000001E-3</v>
      </c>
      <c r="K47" s="404">
        <f t="shared" si="5"/>
        <v>-3.9999999999999996E-4</v>
      </c>
      <c r="L47" s="853"/>
      <c r="M47" s="874"/>
      <c r="N47" s="732"/>
      <c r="O47" s="732"/>
    </row>
    <row r="48" spans="1:15" x14ac:dyDescent="0.25">
      <c r="A48" s="11">
        <v>83</v>
      </c>
      <c r="B48" s="520" t="s">
        <v>34</v>
      </c>
      <c r="C48" s="51">
        <v>116</v>
      </c>
      <c r="D48" s="139">
        <f t="shared" si="0"/>
        <v>1.3650270651918098E-2</v>
      </c>
      <c r="E48" s="51">
        <v>114</v>
      </c>
      <c r="F48" s="158">
        <f t="shared" si="1"/>
        <v>1.1310645897410458E-2</v>
      </c>
      <c r="G48" s="51">
        <v>134</v>
      </c>
      <c r="H48" s="158">
        <f t="shared" si="2"/>
        <v>1.2999999999999999E-2</v>
      </c>
      <c r="I48" s="51">
        <v>142</v>
      </c>
      <c r="J48" s="158">
        <f t="shared" si="3"/>
        <v>1.3899999999999999E-2</v>
      </c>
      <c r="K48" s="404">
        <f t="shared" si="5"/>
        <v>8.9999999999999976E-4</v>
      </c>
      <c r="L48" s="853"/>
      <c r="M48" s="874"/>
      <c r="N48" s="732"/>
      <c r="O48" s="732"/>
    </row>
    <row r="49" spans="1:15" ht="28.2" thickBot="1" x14ac:dyDescent="0.3">
      <c r="A49" s="16">
        <v>89</v>
      </c>
      <c r="B49" s="522" t="s">
        <v>35</v>
      </c>
      <c r="C49" s="53">
        <v>38</v>
      </c>
      <c r="D49" s="140">
        <f t="shared" si="0"/>
        <v>4.4716403859731699E-3</v>
      </c>
      <c r="E49" s="53">
        <v>33</v>
      </c>
      <c r="F49" s="159">
        <f t="shared" si="1"/>
        <v>3.2741343387240798E-3</v>
      </c>
      <c r="G49" s="53">
        <v>22</v>
      </c>
      <c r="H49" s="159">
        <f t="shared" si="2"/>
        <v>2E-3</v>
      </c>
      <c r="I49" s="53">
        <v>24</v>
      </c>
      <c r="J49" s="159">
        <f t="shared" si="3"/>
        <v>2.3999999999999998E-3</v>
      </c>
      <c r="K49" s="405">
        <f t="shared" si="5"/>
        <v>3.9999999999999975E-4</v>
      </c>
      <c r="L49" s="853"/>
      <c r="M49" s="874"/>
      <c r="N49" s="732"/>
      <c r="O49" s="732"/>
    </row>
    <row r="50" spans="1:15" ht="28.2" thickBot="1" x14ac:dyDescent="0.3">
      <c r="A50" s="26">
        <v>99</v>
      </c>
      <c r="B50" s="514" t="s">
        <v>36</v>
      </c>
      <c r="C50" s="148">
        <v>589</v>
      </c>
      <c r="D50" s="149">
        <f t="shared" si="0"/>
        <v>6.9310425982584134E-2</v>
      </c>
      <c r="E50" s="148">
        <v>578</v>
      </c>
      <c r="F50" s="136">
        <f t="shared" si="1"/>
        <v>5.7346959023712667E-2</v>
      </c>
      <c r="G50" s="148">
        <v>639</v>
      </c>
      <c r="H50" s="136">
        <f t="shared" si="2"/>
        <v>0.06</v>
      </c>
      <c r="I50" s="148">
        <v>630</v>
      </c>
      <c r="J50" s="136">
        <f t="shared" si="3"/>
        <v>6.1800000000000001E-2</v>
      </c>
      <c r="K50" s="377">
        <f t="shared" si="5"/>
        <v>1.800000000000003E-3</v>
      </c>
      <c r="L50" s="853"/>
      <c r="M50" s="874"/>
      <c r="N50" s="732"/>
      <c r="O50" s="732"/>
    </row>
    <row r="51" spans="1:15" ht="14.4" thickBot="1" x14ac:dyDescent="0.3">
      <c r="A51" s="160"/>
      <c r="B51" s="161" t="s">
        <v>648</v>
      </c>
      <c r="C51" s="104">
        <f t="shared" ref="C51:J51" si="6">SUM(C4:C50)</f>
        <v>8498</v>
      </c>
      <c r="D51" s="162">
        <f t="shared" si="6"/>
        <v>1.0000000000000002</v>
      </c>
      <c r="E51" s="104">
        <f t="shared" si="6"/>
        <v>10079</v>
      </c>
      <c r="F51" s="162">
        <f t="shared" si="6"/>
        <v>1.0000000000000002</v>
      </c>
      <c r="G51" s="104">
        <f t="shared" si="6"/>
        <v>10586</v>
      </c>
      <c r="H51" s="162">
        <f t="shared" si="6"/>
        <v>0.99800000000000022</v>
      </c>
      <c r="I51" s="104">
        <f t="shared" si="6"/>
        <v>10191</v>
      </c>
      <c r="J51" s="162">
        <f t="shared" si="6"/>
        <v>1.0001999999999998</v>
      </c>
      <c r="K51" s="406"/>
      <c r="N51" s="732"/>
      <c r="O51" s="732"/>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sqref="A1:K1"/>
    </sheetView>
  </sheetViews>
  <sheetFormatPr defaultColWidth="9.109375" defaultRowHeight="13.8" x14ac:dyDescent="0.25"/>
  <cols>
    <col min="1" max="1" width="8.6640625" style="96" customWidth="1"/>
    <col min="2" max="2" width="66" style="96" customWidth="1"/>
    <col min="3" max="3" width="8.5546875" style="163" customWidth="1"/>
    <col min="4" max="4" width="8.5546875" style="96" customWidth="1"/>
    <col min="5" max="5" width="8.5546875" style="163" customWidth="1"/>
    <col min="6" max="6" width="8.5546875" style="96" customWidth="1"/>
    <col min="7" max="7" width="8.5546875" style="163" customWidth="1"/>
    <col min="8" max="8" width="8.5546875" style="96" customWidth="1"/>
    <col min="9" max="9" width="10.109375" style="163" customWidth="1"/>
    <col min="10" max="10" width="8.5546875" style="316" customWidth="1"/>
    <col min="11" max="11" width="8.5546875" style="96" customWidth="1"/>
    <col min="12" max="247" width="11.44140625" style="96" customWidth="1"/>
    <col min="248" max="16384" width="9.109375" style="96"/>
  </cols>
  <sheetData>
    <row r="1" spans="1:12" ht="35.1" customHeight="1" thickBot="1" x14ac:dyDescent="0.3">
      <c r="A1" s="1045" t="s">
        <v>971</v>
      </c>
      <c r="B1" s="940"/>
      <c r="C1" s="939"/>
      <c r="D1" s="939"/>
      <c r="E1" s="939"/>
      <c r="F1" s="939"/>
      <c r="G1" s="939"/>
      <c r="H1" s="939"/>
      <c r="I1" s="939"/>
      <c r="J1" s="939"/>
      <c r="K1" s="945"/>
    </row>
    <row r="2" spans="1:12" ht="14.4" thickBot="1" x14ac:dyDescent="0.3">
      <c r="A2" s="918" t="s">
        <v>178</v>
      </c>
      <c r="B2" s="936" t="s">
        <v>177</v>
      </c>
      <c r="C2" s="1014" t="s">
        <v>465</v>
      </c>
      <c r="D2" s="922"/>
      <c r="E2" s="922"/>
      <c r="F2" s="922"/>
      <c r="G2" s="922"/>
      <c r="H2" s="922"/>
      <c r="I2" s="922"/>
      <c r="J2" s="918" t="s">
        <v>648</v>
      </c>
      <c r="K2" s="919"/>
    </row>
    <row r="3" spans="1:12" ht="14.25" customHeight="1" x14ac:dyDescent="0.25">
      <c r="A3" s="1006"/>
      <c r="B3" s="1026"/>
      <c r="C3" s="918" t="s">
        <v>651</v>
      </c>
      <c r="D3" s="919"/>
      <c r="E3" s="1016" t="s">
        <v>652</v>
      </c>
      <c r="F3" s="1017"/>
      <c r="G3" s="918" t="s">
        <v>653</v>
      </c>
      <c r="H3" s="919"/>
      <c r="I3" s="353" t="s">
        <v>654</v>
      </c>
      <c r="J3" s="1015"/>
      <c r="K3" s="1007"/>
    </row>
    <row r="4" spans="1:12" ht="14.4" thickBot="1" x14ac:dyDescent="0.3">
      <c r="A4" s="1012"/>
      <c r="B4" s="1024"/>
      <c r="C4" s="153" t="s">
        <v>530</v>
      </c>
      <c r="D4" s="134" t="s">
        <v>531</v>
      </c>
      <c r="E4" s="152" t="s">
        <v>530</v>
      </c>
      <c r="F4" s="132" t="s">
        <v>531</v>
      </c>
      <c r="G4" s="153" t="s">
        <v>530</v>
      </c>
      <c r="H4" s="134" t="s">
        <v>531</v>
      </c>
      <c r="I4" s="391" t="s">
        <v>530</v>
      </c>
      <c r="J4" s="152" t="s">
        <v>530</v>
      </c>
      <c r="K4" s="134" t="s">
        <v>531</v>
      </c>
    </row>
    <row r="5" spans="1:12" ht="14.4" thickBot="1" x14ac:dyDescent="0.3">
      <c r="A5" s="155" t="s">
        <v>532</v>
      </c>
      <c r="B5" s="518" t="s">
        <v>37</v>
      </c>
      <c r="C5" s="339">
        <v>265</v>
      </c>
      <c r="D5" s="157">
        <f t="shared" ref="D5:D51" si="0">C5/$C$52</f>
        <v>6.4760508308895404E-2</v>
      </c>
      <c r="E5" s="340">
        <v>310</v>
      </c>
      <c r="F5" s="157">
        <f t="shared" ref="F5:F51" si="1">E5/$E$52</f>
        <v>5.7428677287884401E-2</v>
      </c>
      <c r="G5" s="340">
        <v>31</v>
      </c>
      <c r="H5" s="157">
        <f t="shared" ref="H5:H51" si="2">G5/$G$52</f>
        <v>4.5058139534883718E-2</v>
      </c>
      <c r="I5" s="407">
        <v>2</v>
      </c>
      <c r="J5" s="341">
        <f>C5+E5+G5+I5</f>
        <v>608</v>
      </c>
      <c r="K5" s="206">
        <f t="shared" ref="K5:K51" si="3">J5/$J$52</f>
        <v>5.9660484741438521E-2</v>
      </c>
      <c r="L5" s="853"/>
    </row>
    <row r="6" spans="1:12" ht="27.6" x14ac:dyDescent="0.25">
      <c r="A6" s="9">
        <v>10</v>
      </c>
      <c r="B6" s="519" t="s">
        <v>254</v>
      </c>
      <c r="C6" s="284"/>
      <c r="D6" s="151">
        <f t="shared" si="0"/>
        <v>0</v>
      </c>
      <c r="E6" s="285">
        <v>1</v>
      </c>
      <c r="F6" s="151">
        <f t="shared" si="1"/>
        <v>1.8525379770285291E-4</v>
      </c>
      <c r="G6" s="285"/>
      <c r="H6" s="151">
        <f t="shared" si="2"/>
        <v>0</v>
      </c>
      <c r="I6" s="384"/>
      <c r="J6" s="286">
        <f t="shared" ref="J6:J51" si="4">C6+E6+G6+I6</f>
        <v>1</v>
      </c>
      <c r="K6" s="49">
        <f t="shared" si="3"/>
        <v>9.8125797272102829E-5</v>
      </c>
      <c r="L6" s="853"/>
    </row>
    <row r="7" spans="1:12" x14ac:dyDescent="0.25">
      <c r="A7" s="11">
        <v>11</v>
      </c>
      <c r="B7" s="520" t="s">
        <v>255</v>
      </c>
      <c r="C7" s="306">
        <v>1</v>
      </c>
      <c r="D7" s="158">
        <f t="shared" si="0"/>
        <v>2.4437927663734115E-4</v>
      </c>
      <c r="E7" s="309"/>
      <c r="F7" s="158">
        <f t="shared" si="1"/>
        <v>0</v>
      </c>
      <c r="G7" s="309"/>
      <c r="H7" s="158">
        <f t="shared" si="2"/>
        <v>0</v>
      </c>
      <c r="I7" s="393"/>
      <c r="J7" s="313">
        <f t="shared" si="4"/>
        <v>1</v>
      </c>
      <c r="K7" s="68">
        <f t="shared" si="3"/>
        <v>9.8125797272102829E-5</v>
      </c>
      <c r="L7" s="853"/>
    </row>
    <row r="8" spans="1:12" ht="27.6" x14ac:dyDescent="0.25">
      <c r="A8" s="11">
        <v>12</v>
      </c>
      <c r="B8" s="520" t="s">
        <v>256</v>
      </c>
      <c r="C8" s="306"/>
      <c r="D8" s="158">
        <f t="shared" si="0"/>
        <v>0</v>
      </c>
      <c r="E8" s="309"/>
      <c r="F8" s="158">
        <f t="shared" si="1"/>
        <v>0</v>
      </c>
      <c r="G8" s="309"/>
      <c r="H8" s="158">
        <f t="shared" si="2"/>
        <v>0</v>
      </c>
      <c r="I8" s="393"/>
      <c r="J8" s="313">
        <f t="shared" si="4"/>
        <v>0</v>
      </c>
      <c r="K8" s="68">
        <f t="shared" si="3"/>
        <v>0</v>
      </c>
      <c r="L8" s="853"/>
    </row>
    <row r="9" spans="1:12" ht="27.6" x14ac:dyDescent="0.25">
      <c r="A9" s="11">
        <v>13</v>
      </c>
      <c r="B9" s="520" t="s">
        <v>257</v>
      </c>
      <c r="C9" s="306">
        <v>5</v>
      </c>
      <c r="D9" s="158">
        <f t="shared" si="0"/>
        <v>1.2218963831867058E-3</v>
      </c>
      <c r="E9" s="309"/>
      <c r="F9" s="158">
        <f t="shared" si="1"/>
        <v>0</v>
      </c>
      <c r="G9" s="309"/>
      <c r="H9" s="158">
        <f t="shared" si="2"/>
        <v>0</v>
      </c>
      <c r="I9" s="393"/>
      <c r="J9" s="313">
        <f t="shared" si="4"/>
        <v>5</v>
      </c>
      <c r="K9" s="68">
        <f t="shared" si="3"/>
        <v>4.9062898636051421E-4</v>
      </c>
      <c r="L9" s="853"/>
    </row>
    <row r="10" spans="1:12" x14ac:dyDescent="0.25">
      <c r="A10" s="11">
        <v>14</v>
      </c>
      <c r="B10" s="520" t="s">
        <v>258</v>
      </c>
      <c r="C10" s="306">
        <v>20</v>
      </c>
      <c r="D10" s="158">
        <f t="shared" si="0"/>
        <v>4.8875855327468231E-3</v>
      </c>
      <c r="E10" s="309">
        <v>39</v>
      </c>
      <c r="F10" s="158">
        <f t="shared" si="1"/>
        <v>7.224898110411263E-3</v>
      </c>
      <c r="G10" s="309">
        <v>4</v>
      </c>
      <c r="H10" s="158">
        <f t="shared" si="2"/>
        <v>5.8139534883720929E-3</v>
      </c>
      <c r="I10" s="393"/>
      <c r="J10" s="313">
        <f t="shared" si="4"/>
        <v>63</v>
      </c>
      <c r="K10" s="68">
        <f t="shared" si="3"/>
        <v>6.1819252281424784E-3</v>
      </c>
      <c r="L10" s="853"/>
    </row>
    <row r="11" spans="1:12" ht="27.6" x14ac:dyDescent="0.25">
      <c r="A11" s="11">
        <v>15</v>
      </c>
      <c r="B11" s="520" t="s">
        <v>259</v>
      </c>
      <c r="C11" s="306">
        <v>2</v>
      </c>
      <c r="D11" s="158">
        <f t="shared" si="0"/>
        <v>4.8875855327468231E-4</v>
      </c>
      <c r="E11" s="309"/>
      <c r="F11" s="158">
        <f t="shared" si="1"/>
        <v>0</v>
      </c>
      <c r="G11" s="309"/>
      <c r="H11" s="158">
        <f t="shared" si="2"/>
        <v>0</v>
      </c>
      <c r="I11" s="393"/>
      <c r="J11" s="313">
        <f t="shared" si="4"/>
        <v>2</v>
      </c>
      <c r="K11" s="68">
        <f t="shared" si="3"/>
        <v>1.9625159454420566E-4</v>
      </c>
      <c r="L11" s="853"/>
    </row>
    <row r="12" spans="1:12" ht="27.6" x14ac:dyDescent="0.25">
      <c r="A12" s="11">
        <v>16</v>
      </c>
      <c r="B12" s="520" t="s">
        <v>260</v>
      </c>
      <c r="C12" s="306">
        <v>8</v>
      </c>
      <c r="D12" s="158">
        <f t="shared" si="0"/>
        <v>1.9550342130987292E-3</v>
      </c>
      <c r="E12" s="309">
        <v>2</v>
      </c>
      <c r="F12" s="158">
        <f t="shared" si="1"/>
        <v>3.7050759540570581E-4</v>
      </c>
      <c r="G12" s="309"/>
      <c r="H12" s="158">
        <f t="shared" si="2"/>
        <v>0</v>
      </c>
      <c r="I12" s="393"/>
      <c r="J12" s="313">
        <f t="shared" si="4"/>
        <v>10</v>
      </c>
      <c r="K12" s="68">
        <f t="shared" si="3"/>
        <v>9.8125797272102843E-4</v>
      </c>
      <c r="L12" s="853"/>
    </row>
    <row r="13" spans="1:12" ht="27.6" x14ac:dyDescent="0.25">
      <c r="A13" s="11">
        <v>17</v>
      </c>
      <c r="B13" s="520" t="s">
        <v>261</v>
      </c>
      <c r="C13" s="306">
        <v>40</v>
      </c>
      <c r="D13" s="158">
        <f t="shared" si="0"/>
        <v>9.7751710654936461E-3</v>
      </c>
      <c r="E13" s="309">
        <v>75</v>
      </c>
      <c r="F13" s="158">
        <f t="shared" si="1"/>
        <v>1.3894034827713968E-2</v>
      </c>
      <c r="G13" s="309">
        <v>1</v>
      </c>
      <c r="H13" s="158">
        <f t="shared" si="2"/>
        <v>1.4534883720930232E-3</v>
      </c>
      <c r="I13" s="393"/>
      <c r="J13" s="313">
        <f t="shared" si="4"/>
        <v>116</v>
      </c>
      <c r="K13" s="68">
        <f t="shared" si="3"/>
        <v>1.1382592483563929E-2</v>
      </c>
      <c r="L13" s="853"/>
    </row>
    <row r="14" spans="1:12" ht="28.2" thickBot="1" x14ac:dyDescent="0.3">
      <c r="A14" s="16">
        <v>19</v>
      </c>
      <c r="B14" s="521" t="s">
        <v>262</v>
      </c>
      <c r="C14" s="342">
        <v>9</v>
      </c>
      <c r="D14" s="159">
        <f t="shared" si="0"/>
        <v>2.1994134897360706E-3</v>
      </c>
      <c r="E14" s="343">
        <v>4</v>
      </c>
      <c r="F14" s="159">
        <f t="shared" si="1"/>
        <v>7.4101519081141163E-4</v>
      </c>
      <c r="G14" s="343">
        <v>2</v>
      </c>
      <c r="H14" s="159">
        <f t="shared" si="2"/>
        <v>2.9069767441860465E-3</v>
      </c>
      <c r="I14" s="408"/>
      <c r="J14" s="344">
        <f t="shared" si="4"/>
        <v>15</v>
      </c>
      <c r="K14" s="71">
        <f t="shared" si="3"/>
        <v>1.4718869590815426E-3</v>
      </c>
      <c r="L14" s="853"/>
    </row>
    <row r="15" spans="1:12" x14ac:dyDescent="0.25">
      <c r="A15" s="21">
        <v>20</v>
      </c>
      <c r="B15" s="509" t="s">
        <v>263</v>
      </c>
      <c r="C15" s="290">
        <v>4</v>
      </c>
      <c r="D15" s="207">
        <f t="shared" si="0"/>
        <v>9.7751710654936461E-4</v>
      </c>
      <c r="E15" s="291">
        <v>1</v>
      </c>
      <c r="F15" s="207">
        <f t="shared" si="1"/>
        <v>1.8525379770285291E-4</v>
      </c>
      <c r="G15" s="291"/>
      <c r="H15" s="207">
        <f t="shared" si="2"/>
        <v>0</v>
      </c>
      <c r="I15" s="387"/>
      <c r="J15" s="292">
        <f t="shared" si="4"/>
        <v>5</v>
      </c>
      <c r="K15" s="208">
        <f t="shared" si="3"/>
        <v>4.9062898636051421E-4</v>
      </c>
      <c r="L15" s="853"/>
    </row>
    <row r="16" spans="1:12" x14ac:dyDescent="0.25">
      <c r="A16" s="11">
        <v>21</v>
      </c>
      <c r="B16" s="520" t="s">
        <v>264</v>
      </c>
      <c r="C16" s="306"/>
      <c r="D16" s="158">
        <f t="shared" si="0"/>
        <v>0</v>
      </c>
      <c r="E16" s="309"/>
      <c r="F16" s="158">
        <f t="shared" si="1"/>
        <v>0</v>
      </c>
      <c r="G16" s="309"/>
      <c r="H16" s="158">
        <f t="shared" si="2"/>
        <v>0</v>
      </c>
      <c r="I16" s="393"/>
      <c r="J16" s="313">
        <f t="shared" si="4"/>
        <v>0</v>
      </c>
      <c r="K16" s="68">
        <f t="shared" si="3"/>
        <v>0</v>
      </c>
    </row>
    <row r="17" spans="1:12" ht="27.6" x14ac:dyDescent="0.25">
      <c r="A17" s="11">
        <v>23</v>
      </c>
      <c r="B17" s="520" t="s">
        <v>266</v>
      </c>
      <c r="C17" s="306"/>
      <c r="D17" s="158">
        <f t="shared" si="0"/>
        <v>0</v>
      </c>
      <c r="E17" s="309">
        <v>2</v>
      </c>
      <c r="F17" s="158">
        <f t="shared" si="1"/>
        <v>3.7050759540570581E-4</v>
      </c>
      <c r="G17" s="309"/>
      <c r="H17" s="158">
        <f t="shared" si="2"/>
        <v>0</v>
      </c>
      <c r="I17" s="393"/>
      <c r="J17" s="313">
        <f t="shared" si="4"/>
        <v>2</v>
      </c>
      <c r="K17" s="68">
        <f t="shared" si="3"/>
        <v>1.9625159454420566E-4</v>
      </c>
      <c r="L17" s="853"/>
    </row>
    <row r="18" spans="1:12" ht="28.2" thickBot="1" x14ac:dyDescent="0.3">
      <c r="A18" s="16">
        <v>29</v>
      </c>
      <c r="B18" s="522" t="s">
        <v>267</v>
      </c>
      <c r="C18" s="307">
        <v>1</v>
      </c>
      <c r="D18" s="193">
        <f t="shared" si="0"/>
        <v>2.4437927663734115E-4</v>
      </c>
      <c r="E18" s="310">
        <v>3</v>
      </c>
      <c r="F18" s="193">
        <f t="shared" si="1"/>
        <v>5.5576139310855872E-4</v>
      </c>
      <c r="G18" s="310"/>
      <c r="H18" s="193">
        <f t="shared" si="2"/>
        <v>0</v>
      </c>
      <c r="I18" s="394"/>
      <c r="J18" s="314">
        <f t="shared" si="4"/>
        <v>4</v>
      </c>
      <c r="K18" s="209">
        <f t="shared" si="3"/>
        <v>3.9250318908841132E-4</v>
      </c>
      <c r="L18" s="853"/>
    </row>
    <row r="19" spans="1:12" ht="27.6" x14ac:dyDescent="0.25">
      <c r="A19" s="21">
        <v>30</v>
      </c>
      <c r="B19" s="513" t="s">
        <v>268</v>
      </c>
      <c r="C19" s="284">
        <v>57</v>
      </c>
      <c r="D19" s="151">
        <f t="shared" si="0"/>
        <v>1.3929618768328446E-2</v>
      </c>
      <c r="E19" s="285">
        <v>80</v>
      </c>
      <c r="F19" s="151">
        <f t="shared" si="1"/>
        <v>1.4820303816228233E-2</v>
      </c>
      <c r="G19" s="285">
        <v>18</v>
      </c>
      <c r="H19" s="151">
        <f t="shared" si="2"/>
        <v>2.616279069767442E-2</v>
      </c>
      <c r="I19" s="384"/>
      <c r="J19" s="286">
        <f t="shared" si="4"/>
        <v>155</v>
      </c>
      <c r="K19" s="49">
        <f t="shared" si="3"/>
        <v>1.5209498577175939E-2</v>
      </c>
      <c r="L19" s="853"/>
    </row>
    <row r="20" spans="1:12" ht="27.6" x14ac:dyDescent="0.25">
      <c r="A20" s="11">
        <v>31</v>
      </c>
      <c r="B20" s="520" t="s">
        <v>269</v>
      </c>
      <c r="C20" s="306">
        <v>896</v>
      </c>
      <c r="D20" s="158">
        <f t="shared" si="0"/>
        <v>0.21896383186705767</v>
      </c>
      <c r="E20" s="309">
        <v>1231</v>
      </c>
      <c r="F20" s="158">
        <f t="shared" si="1"/>
        <v>0.22804742497221192</v>
      </c>
      <c r="G20" s="309">
        <v>118</v>
      </c>
      <c r="H20" s="158">
        <f t="shared" si="2"/>
        <v>0.17151162790697674</v>
      </c>
      <c r="I20" s="393">
        <v>1</v>
      </c>
      <c r="J20" s="313">
        <f t="shared" si="4"/>
        <v>2246</v>
      </c>
      <c r="K20" s="68">
        <f t="shared" si="3"/>
        <v>0.22039054067314298</v>
      </c>
      <c r="L20" s="853"/>
    </row>
    <row r="21" spans="1:12" x14ac:dyDescent="0.25">
      <c r="A21" s="11">
        <v>32</v>
      </c>
      <c r="B21" s="520" t="s">
        <v>270</v>
      </c>
      <c r="C21" s="306">
        <v>215</v>
      </c>
      <c r="D21" s="158">
        <f t="shared" si="0"/>
        <v>5.254154447702835E-2</v>
      </c>
      <c r="E21" s="309">
        <v>425</v>
      </c>
      <c r="F21" s="158">
        <f t="shared" si="1"/>
        <v>7.873286402371249E-2</v>
      </c>
      <c r="G21" s="309">
        <v>35</v>
      </c>
      <c r="H21" s="158">
        <f t="shared" si="2"/>
        <v>5.0872093023255814E-2</v>
      </c>
      <c r="I21" s="393"/>
      <c r="J21" s="313">
        <f t="shared" si="4"/>
        <v>675</v>
      </c>
      <c r="K21" s="68">
        <f t="shared" si="3"/>
        <v>6.6234913158669417E-2</v>
      </c>
      <c r="L21" s="853"/>
    </row>
    <row r="22" spans="1:12" ht="28.2" thickBot="1" x14ac:dyDescent="0.3">
      <c r="A22" s="24">
        <v>39</v>
      </c>
      <c r="B22" s="521" t="s">
        <v>271</v>
      </c>
      <c r="C22" s="342">
        <v>57</v>
      </c>
      <c r="D22" s="159">
        <f t="shared" si="0"/>
        <v>1.3929618768328446E-2</v>
      </c>
      <c r="E22" s="343">
        <v>68</v>
      </c>
      <c r="F22" s="159">
        <f t="shared" si="1"/>
        <v>1.2597258243793997E-2</v>
      </c>
      <c r="G22" s="343">
        <v>6</v>
      </c>
      <c r="H22" s="159">
        <f t="shared" si="2"/>
        <v>8.7209302325581394E-3</v>
      </c>
      <c r="I22" s="408"/>
      <c r="J22" s="344">
        <f t="shared" si="4"/>
        <v>131</v>
      </c>
      <c r="K22" s="71">
        <f t="shared" si="3"/>
        <v>1.2854479442645471E-2</v>
      </c>
      <c r="L22" s="853"/>
    </row>
    <row r="23" spans="1:12" x14ac:dyDescent="0.25">
      <c r="A23" s="9">
        <v>40</v>
      </c>
      <c r="B23" s="509" t="s">
        <v>272</v>
      </c>
      <c r="C23" s="290">
        <v>73</v>
      </c>
      <c r="D23" s="207">
        <f t="shared" si="0"/>
        <v>1.7839687194525906E-2</v>
      </c>
      <c r="E23" s="291">
        <v>76</v>
      </c>
      <c r="F23" s="207">
        <f t="shared" si="1"/>
        <v>1.4079288625416821E-2</v>
      </c>
      <c r="G23" s="291">
        <v>13</v>
      </c>
      <c r="H23" s="207">
        <f t="shared" si="2"/>
        <v>1.8895348837209301E-2</v>
      </c>
      <c r="I23" s="387">
        <v>1</v>
      </c>
      <c r="J23" s="292">
        <f t="shared" si="4"/>
        <v>163</v>
      </c>
      <c r="K23" s="208">
        <f t="shared" si="3"/>
        <v>1.5994504955352762E-2</v>
      </c>
      <c r="L23" s="853"/>
    </row>
    <row r="24" spans="1:12" x14ac:dyDescent="0.25">
      <c r="A24" s="11">
        <v>41</v>
      </c>
      <c r="B24" s="520" t="s">
        <v>273</v>
      </c>
      <c r="C24" s="306">
        <v>17</v>
      </c>
      <c r="D24" s="158">
        <f t="shared" si="0"/>
        <v>4.1544477028347994E-3</v>
      </c>
      <c r="E24" s="309">
        <v>15</v>
      </c>
      <c r="F24" s="158">
        <f t="shared" si="1"/>
        <v>2.7788069655427937E-3</v>
      </c>
      <c r="G24" s="309"/>
      <c r="H24" s="158">
        <f t="shared" si="2"/>
        <v>0</v>
      </c>
      <c r="I24" s="393"/>
      <c r="J24" s="313">
        <f t="shared" si="4"/>
        <v>32</v>
      </c>
      <c r="K24" s="68">
        <f t="shared" si="3"/>
        <v>3.1400255127072905E-3</v>
      </c>
      <c r="L24" s="853"/>
    </row>
    <row r="25" spans="1:12" x14ac:dyDescent="0.25">
      <c r="A25" s="11">
        <v>42</v>
      </c>
      <c r="B25" s="520" t="s">
        <v>274</v>
      </c>
      <c r="C25" s="306">
        <v>24</v>
      </c>
      <c r="D25" s="158">
        <f t="shared" si="0"/>
        <v>5.8651026392961877E-3</v>
      </c>
      <c r="E25" s="309">
        <v>31</v>
      </c>
      <c r="F25" s="158">
        <f t="shared" si="1"/>
        <v>5.7428677287884398E-3</v>
      </c>
      <c r="G25" s="309">
        <v>4</v>
      </c>
      <c r="H25" s="158">
        <f t="shared" si="2"/>
        <v>5.8139534883720929E-3</v>
      </c>
      <c r="I25" s="393"/>
      <c r="J25" s="313">
        <f t="shared" si="4"/>
        <v>59</v>
      </c>
      <c r="K25" s="68">
        <f t="shared" si="3"/>
        <v>5.7894220390540671E-3</v>
      </c>
      <c r="L25" s="853"/>
    </row>
    <row r="26" spans="1:12" x14ac:dyDescent="0.25">
      <c r="A26" s="11">
        <v>43</v>
      </c>
      <c r="B26" s="520" t="s">
        <v>275</v>
      </c>
      <c r="C26" s="306">
        <v>15</v>
      </c>
      <c r="D26" s="158">
        <f t="shared" si="0"/>
        <v>3.6656891495601175E-3</v>
      </c>
      <c r="E26" s="309">
        <v>8</v>
      </c>
      <c r="F26" s="158">
        <f t="shared" si="1"/>
        <v>1.4820303816228233E-3</v>
      </c>
      <c r="G26" s="309">
        <v>1</v>
      </c>
      <c r="H26" s="158">
        <f t="shared" si="2"/>
        <v>1.4534883720930232E-3</v>
      </c>
      <c r="I26" s="393"/>
      <c r="J26" s="313">
        <f t="shared" si="4"/>
        <v>24</v>
      </c>
      <c r="K26" s="68">
        <f t="shared" si="3"/>
        <v>2.3550191345304682E-3</v>
      </c>
      <c r="L26" s="853"/>
    </row>
    <row r="27" spans="1:12" ht="27.6" x14ac:dyDescent="0.25">
      <c r="A27" s="11">
        <v>44</v>
      </c>
      <c r="B27" s="520" t="s">
        <v>276</v>
      </c>
      <c r="C27" s="306">
        <v>311</v>
      </c>
      <c r="D27" s="158">
        <f t="shared" si="0"/>
        <v>7.6001955034213101E-2</v>
      </c>
      <c r="E27" s="309">
        <v>440</v>
      </c>
      <c r="F27" s="158">
        <f t="shared" si="1"/>
        <v>8.1511670989255283E-2</v>
      </c>
      <c r="G27" s="309">
        <v>59</v>
      </c>
      <c r="H27" s="158">
        <f t="shared" si="2"/>
        <v>8.5755813953488372E-2</v>
      </c>
      <c r="I27" s="393">
        <v>2</v>
      </c>
      <c r="J27" s="313">
        <f t="shared" si="4"/>
        <v>812</v>
      </c>
      <c r="K27" s="68">
        <f t="shared" si="3"/>
        <v>7.9678147384947509E-2</v>
      </c>
      <c r="L27" s="853"/>
    </row>
    <row r="28" spans="1:12" ht="42.75" customHeight="1" x14ac:dyDescent="0.25">
      <c r="A28" s="11">
        <v>45</v>
      </c>
      <c r="B28" s="520" t="s">
        <v>13</v>
      </c>
      <c r="C28" s="306">
        <v>669</v>
      </c>
      <c r="D28" s="158">
        <f t="shared" si="0"/>
        <v>0.16348973607038123</v>
      </c>
      <c r="E28" s="309">
        <v>893</v>
      </c>
      <c r="F28" s="158">
        <f t="shared" si="1"/>
        <v>0.16543164134864766</v>
      </c>
      <c r="G28" s="309">
        <v>130</v>
      </c>
      <c r="H28" s="158">
        <f t="shared" si="2"/>
        <v>0.18895348837209303</v>
      </c>
      <c r="I28" s="393">
        <v>4</v>
      </c>
      <c r="J28" s="313">
        <f t="shared" si="4"/>
        <v>1696</v>
      </c>
      <c r="K28" s="68">
        <f t="shared" si="3"/>
        <v>0.16642135217348641</v>
      </c>
      <c r="L28" s="853"/>
    </row>
    <row r="29" spans="1:12" ht="28.2" thickBot="1" x14ac:dyDescent="0.3">
      <c r="A29" s="16">
        <v>49</v>
      </c>
      <c r="B29" s="522" t="s">
        <v>14</v>
      </c>
      <c r="C29" s="307">
        <v>27</v>
      </c>
      <c r="D29" s="193">
        <f t="shared" si="0"/>
        <v>6.5982404692082114E-3</v>
      </c>
      <c r="E29" s="310">
        <v>31</v>
      </c>
      <c r="F29" s="193">
        <f t="shared" si="1"/>
        <v>5.7428677287884398E-3</v>
      </c>
      <c r="G29" s="310">
        <v>4</v>
      </c>
      <c r="H29" s="193">
        <f t="shared" si="2"/>
        <v>5.8139534883720929E-3</v>
      </c>
      <c r="I29" s="394"/>
      <c r="J29" s="314">
        <f t="shared" si="4"/>
        <v>62</v>
      </c>
      <c r="K29" s="209">
        <f t="shared" si="3"/>
        <v>6.0837994308703758E-3</v>
      </c>
      <c r="L29" s="853"/>
    </row>
    <row r="30" spans="1:12" ht="27.6" x14ac:dyDescent="0.25">
      <c r="A30" s="21">
        <v>50</v>
      </c>
      <c r="B30" s="513" t="s">
        <v>15</v>
      </c>
      <c r="C30" s="284">
        <v>15</v>
      </c>
      <c r="D30" s="151">
        <f t="shared" si="0"/>
        <v>3.6656891495601175E-3</v>
      </c>
      <c r="E30" s="285">
        <v>21</v>
      </c>
      <c r="F30" s="151">
        <f t="shared" si="1"/>
        <v>3.8903297517599109E-3</v>
      </c>
      <c r="G30" s="285">
        <v>7</v>
      </c>
      <c r="H30" s="151">
        <f t="shared" si="2"/>
        <v>1.0174418604651164E-2</v>
      </c>
      <c r="I30" s="384"/>
      <c r="J30" s="286">
        <f t="shared" si="4"/>
        <v>43</v>
      </c>
      <c r="K30" s="49">
        <f t="shared" si="3"/>
        <v>4.2194092827004216E-3</v>
      </c>
      <c r="L30" s="853"/>
    </row>
    <row r="31" spans="1:12" x14ac:dyDescent="0.25">
      <c r="A31" s="11">
        <v>51</v>
      </c>
      <c r="B31" s="520" t="s">
        <v>16</v>
      </c>
      <c r="C31" s="306">
        <v>5</v>
      </c>
      <c r="D31" s="158">
        <f t="shared" si="0"/>
        <v>1.2218963831867058E-3</v>
      </c>
      <c r="E31" s="309">
        <v>7</v>
      </c>
      <c r="F31" s="158">
        <f t="shared" si="1"/>
        <v>1.2967765839199705E-3</v>
      </c>
      <c r="G31" s="309"/>
      <c r="H31" s="158">
        <f t="shared" si="2"/>
        <v>0</v>
      </c>
      <c r="I31" s="393"/>
      <c r="J31" s="313">
        <f t="shared" si="4"/>
        <v>12</v>
      </c>
      <c r="K31" s="68">
        <f t="shared" si="3"/>
        <v>1.1775095672652341E-3</v>
      </c>
      <c r="L31" s="853"/>
    </row>
    <row r="32" spans="1:12" ht="29.25" customHeight="1" x14ac:dyDescent="0.25">
      <c r="A32" s="11">
        <v>52</v>
      </c>
      <c r="B32" s="520" t="s">
        <v>17</v>
      </c>
      <c r="C32" s="306">
        <v>11</v>
      </c>
      <c r="D32" s="158">
        <f t="shared" si="0"/>
        <v>2.6881720430107529E-3</v>
      </c>
      <c r="E32" s="309">
        <v>6</v>
      </c>
      <c r="F32" s="158">
        <f t="shared" si="1"/>
        <v>1.1115227862171174E-3</v>
      </c>
      <c r="G32" s="309"/>
      <c r="H32" s="158">
        <f t="shared" si="2"/>
        <v>0</v>
      </c>
      <c r="I32" s="393"/>
      <c r="J32" s="313">
        <f t="shared" si="4"/>
        <v>17</v>
      </c>
      <c r="K32" s="68">
        <f t="shared" si="3"/>
        <v>1.6681385536257481E-3</v>
      </c>
      <c r="L32" s="853"/>
    </row>
    <row r="33" spans="1:12" x14ac:dyDescent="0.25">
      <c r="A33" s="11">
        <v>53</v>
      </c>
      <c r="B33" s="520" t="s">
        <v>18</v>
      </c>
      <c r="C33" s="306">
        <v>503</v>
      </c>
      <c r="D33" s="158">
        <f t="shared" si="0"/>
        <v>0.1229227761485826</v>
      </c>
      <c r="E33" s="309">
        <v>525</v>
      </c>
      <c r="F33" s="158">
        <f t="shared" si="1"/>
        <v>9.7258243793997778E-2</v>
      </c>
      <c r="G33" s="309">
        <v>84</v>
      </c>
      <c r="H33" s="158">
        <f t="shared" si="2"/>
        <v>0.12209302325581395</v>
      </c>
      <c r="I33" s="393"/>
      <c r="J33" s="313">
        <f t="shared" si="4"/>
        <v>1112</v>
      </c>
      <c r="K33" s="68">
        <f t="shared" si="3"/>
        <v>0.10911588656657835</v>
      </c>
      <c r="L33" s="853"/>
    </row>
    <row r="34" spans="1:12" ht="28.2" thickBot="1" x14ac:dyDescent="0.3">
      <c r="A34" s="24">
        <v>59</v>
      </c>
      <c r="B34" s="521" t="s">
        <v>19</v>
      </c>
      <c r="C34" s="342">
        <v>39</v>
      </c>
      <c r="D34" s="159">
        <f t="shared" si="0"/>
        <v>9.5307917888563052E-3</v>
      </c>
      <c r="E34" s="343">
        <v>38</v>
      </c>
      <c r="F34" s="159">
        <f t="shared" si="1"/>
        <v>7.0396443127084107E-3</v>
      </c>
      <c r="G34" s="343">
        <v>8</v>
      </c>
      <c r="H34" s="159">
        <f t="shared" si="2"/>
        <v>1.1627906976744186E-2</v>
      </c>
      <c r="I34" s="408"/>
      <c r="J34" s="344">
        <f t="shared" si="4"/>
        <v>85</v>
      </c>
      <c r="K34" s="71">
        <f t="shared" si="3"/>
        <v>8.3406927681287414E-3</v>
      </c>
      <c r="L34" s="853"/>
    </row>
    <row r="35" spans="1:12" x14ac:dyDescent="0.25">
      <c r="A35" s="9">
        <v>60</v>
      </c>
      <c r="B35" s="509" t="s">
        <v>20</v>
      </c>
      <c r="C35" s="290">
        <v>20</v>
      </c>
      <c r="D35" s="207">
        <f t="shared" si="0"/>
        <v>4.8875855327468231E-3</v>
      </c>
      <c r="E35" s="291">
        <v>22</v>
      </c>
      <c r="F35" s="207">
        <f t="shared" si="1"/>
        <v>4.0755835494627642E-3</v>
      </c>
      <c r="G35" s="291">
        <v>10</v>
      </c>
      <c r="H35" s="207">
        <f t="shared" si="2"/>
        <v>1.4534883720930232E-2</v>
      </c>
      <c r="I35" s="387"/>
      <c r="J35" s="292">
        <f t="shared" si="4"/>
        <v>52</v>
      </c>
      <c r="K35" s="208">
        <f t="shared" si="3"/>
        <v>5.1025414581493478E-3</v>
      </c>
      <c r="L35" s="853"/>
    </row>
    <row r="36" spans="1:12" x14ac:dyDescent="0.25">
      <c r="A36" s="11">
        <v>61</v>
      </c>
      <c r="B36" s="520" t="s">
        <v>21</v>
      </c>
      <c r="C36" s="306">
        <v>24</v>
      </c>
      <c r="D36" s="158">
        <f t="shared" si="0"/>
        <v>5.8651026392961877E-3</v>
      </c>
      <c r="E36" s="309">
        <v>25</v>
      </c>
      <c r="F36" s="158">
        <f t="shared" si="1"/>
        <v>4.631344942571323E-3</v>
      </c>
      <c r="G36" s="309">
        <v>2</v>
      </c>
      <c r="H36" s="158">
        <f t="shared" si="2"/>
        <v>2.9069767441860465E-3</v>
      </c>
      <c r="I36" s="393"/>
      <c r="J36" s="313">
        <f t="shared" si="4"/>
        <v>51</v>
      </c>
      <c r="K36" s="68">
        <f t="shared" si="3"/>
        <v>5.0044156608772443E-3</v>
      </c>
      <c r="L36" s="853"/>
    </row>
    <row r="37" spans="1:12" x14ac:dyDescent="0.25">
      <c r="A37" s="11">
        <v>62</v>
      </c>
      <c r="B37" s="520" t="s">
        <v>22</v>
      </c>
      <c r="C37" s="306">
        <v>17</v>
      </c>
      <c r="D37" s="158">
        <f t="shared" si="0"/>
        <v>4.1544477028347994E-3</v>
      </c>
      <c r="E37" s="309">
        <v>16</v>
      </c>
      <c r="F37" s="158">
        <f t="shared" si="1"/>
        <v>2.9640607632456465E-3</v>
      </c>
      <c r="G37" s="309">
        <v>7</v>
      </c>
      <c r="H37" s="158">
        <f t="shared" si="2"/>
        <v>1.0174418604651164E-2</v>
      </c>
      <c r="I37" s="393">
        <v>1</v>
      </c>
      <c r="J37" s="313">
        <f t="shared" si="4"/>
        <v>41</v>
      </c>
      <c r="K37" s="68">
        <f t="shared" si="3"/>
        <v>4.0231576881562163E-3</v>
      </c>
      <c r="L37" s="853"/>
    </row>
    <row r="38" spans="1:12" x14ac:dyDescent="0.25">
      <c r="A38" s="11">
        <v>63</v>
      </c>
      <c r="B38" s="520" t="s">
        <v>23</v>
      </c>
      <c r="C38" s="306">
        <v>38</v>
      </c>
      <c r="D38" s="158">
        <f t="shared" si="0"/>
        <v>9.2864125122189643E-3</v>
      </c>
      <c r="E38" s="309">
        <v>41</v>
      </c>
      <c r="F38" s="158">
        <f t="shared" si="1"/>
        <v>7.5954057058169695E-3</v>
      </c>
      <c r="G38" s="309">
        <v>4</v>
      </c>
      <c r="H38" s="158">
        <f t="shared" si="2"/>
        <v>5.8139534883720929E-3</v>
      </c>
      <c r="I38" s="393"/>
      <c r="J38" s="313">
        <f t="shared" si="4"/>
        <v>83</v>
      </c>
      <c r="K38" s="68">
        <f t="shared" si="3"/>
        <v>8.1444411735845362E-3</v>
      </c>
      <c r="L38" s="853"/>
    </row>
    <row r="39" spans="1:12" ht="27.6" x14ac:dyDescent="0.25">
      <c r="A39" s="11">
        <v>64</v>
      </c>
      <c r="B39" s="520" t="s">
        <v>24</v>
      </c>
      <c r="C39" s="306">
        <v>1</v>
      </c>
      <c r="D39" s="158">
        <f t="shared" si="0"/>
        <v>2.4437927663734115E-4</v>
      </c>
      <c r="E39" s="309">
        <v>3</v>
      </c>
      <c r="F39" s="158">
        <f t="shared" si="1"/>
        <v>5.5576139310855872E-4</v>
      </c>
      <c r="G39" s="309"/>
      <c r="H39" s="158">
        <f t="shared" si="2"/>
        <v>0</v>
      </c>
      <c r="I39" s="393"/>
      <c r="J39" s="313">
        <f t="shared" si="4"/>
        <v>4</v>
      </c>
      <c r="K39" s="68">
        <f t="shared" si="3"/>
        <v>3.9250318908841132E-4</v>
      </c>
      <c r="L39" s="853"/>
    </row>
    <row r="40" spans="1:12" ht="28.2" thickBot="1" x14ac:dyDescent="0.3">
      <c r="A40" s="16">
        <v>69</v>
      </c>
      <c r="B40" s="522" t="s">
        <v>25</v>
      </c>
      <c r="C40" s="307">
        <v>6</v>
      </c>
      <c r="D40" s="193">
        <f t="shared" si="0"/>
        <v>1.4662756598240469E-3</v>
      </c>
      <c r="E40" s="310">
        <v>5</v>
      </c>
      <c r="F40" s="193">
        <f t="shared" si="1"/>
        <v>9.2626898851426453E-4</v>
      </c>
      <c r="G40" s="310">
        <v>2</v>
      </c>
      <c r="H40" s="193">
        <f t="shared" si="2"/>
        <v>2.9069767441860465E-3</v>
      </c>
      <c r="I40" s="394"/>
      <c r="J40" s="314">
        <f t="shared" si="4"/>
        <v>13</v>
      </c>
      <c r="K40" s="209">
        <f t="shared" si="3"/>
        <v>1.275635364537337E-3</v>
      </c>
      <c r="L40" s="853"/>
    </row>
    <row r="41" spans="1:12" ht="27.6" x14ac:dyDescent="0.25">
      <c r="A41" s="21">
        <v>70</v>
      </c>
      <c r="B41" s="513" t="s">
        <v>26</v>
      </c>
      <c r="C41" s="284">
        <v>72</v>
      </c>
      <c r="D41" s="151">
        <f t="shared" si="0"/>
        <v>1.7595307917888565E-2</v>
      </c>
      <c r="E41" s="285">
        <v>78</v>
      </c>
      <c r="F41" s="151">
        <f t="shared" si="1"/>
        <v>1.4449796220822526E-2</v>
      </c>
      <c r="G41" s="285">
        <v>16</v>
      </c>
      <c r="H41" s="151">
        <f t="shared" si="2"/>
        <v>2.3255813953488372E-2</v>
      </c>
      <c r="I41" s="384"/>
      <c r="J41" s="286">
        <f t="shared" si="4"/>
        <v>166</v>
      </c>
      <c r="K41" s="49">
        <f t="shared" si="3"/>
        <v>1.6288882347169072E-2</v>
      </c>
      <c r="L41" s="853"/>
    </row>
    <row r="42" spans="1:12" x14ac:dyDescent="0.25">
      <c r="A42" s="11">
        <v>71</v>
      </c>
      <c r="B42" s="520" t="s">
        <v>27</v>
      </c>
      <c r="C42" s="306">
        <v>210</v>
      </c>
      <c r="D42" s="158">
        <f t="shared" si="0"/>
        <v>5.1319648093841645E-2</v>
      </c>
      <c r="E42" s="309">
        <v>403</v>
      </c>
      <c r="F42" s="158">
        <f t="shared" si="1"/>
        <v>7.4657280474249715E-2</v>
      </c>
      <c r="G42" s="309">
        <v>57</v>
      </c>
      <c r="H42" s="158">
        <f t="shared" si="2"/>
        <v>8.284883720930232E-2</v>
      </c>
      <c r="I42" s="393"/>
      <c r="J42" s="313">
        <f t="shared" si="4"/>
        <v>670</v>
      </c>
      <c r="K42" s="68">
        <f t="shared" si="3"/>
        <v>6.5744284172308903E-2</v>
      </c>
      <c r="L42" s="853"/>
    </row>
    <row r="43" spans="1:12" ht="27.6" x14ac:dyDescent="0.25">
      <c r="A43" s="11">
        <v>72</v>
      </c>
      <c r="B43" s="520" t="s">
        <v>28</v>
      </c>
      <c r="C43" s="306">
        <v>4</v>
      </c>
      <c r="D43" s="158">
        <f t="shared" si="0"/>
        <v>9.7751710654936461E-4</v>
      </c>
      <c r="E43" s="309">
        <v>8</v>
      </c>
      <c r="F43" s="158">
        <f t="shared" si="1"/>
        <v>1.4820303816228233E-3</v>
      </c>
      <c r="G43" s="309"/>
      <c r="H43" s="158">
        <f t="shared" si="2"/>
        <v>0</v>
      </c>
      <c r="I43" s="393"/>
      <c r="J43" s="313">
        <f t="shared" si="4"/>
        <v>12</v>
      </c>
      <c r="K43" s="68">
        <f t="shared" si="3"/>
        <v>1.1775095672652341E-3</v>
      </c>
      <c r="L43" s="853"/>
    </row>
    <row r="44" spans="1:12" x14ac:dyDescent="0.25">
      <c r="A44" s="11">
        <v>73</v>
      </c>
      <c r="B44" s="520" t="s">
        <v>29</v>
      </c>
      <c r="C44" s="306">
        <v>28</v>
      </c>
      <c r="D44" s="158">
        <f t="shared" si="0"/>
        <v>6.8426197458455523E-3</v>
      </c>
      <c r="E44" s="309">
        <v>39</v>
      </c>
      <c r="F44" s="158">
        <f t="shared" si="1"/>
        <v>7.224898110411263E-3</v>
      </c>
      <c r="G44" s="309">
        <v>6</v>
      </c>
      <c r="H44" s="158">
        <f t="shared" si="2"/>
        <v>8.7209302325581394E-3</v>
      </c>
      <c r="I44" s="393"/>
      <c r="J44" s="313">
        <f t="shared" si="4"/>
        <v>73</v>
      </c>
      <c r="K44" s="68">
        <f t="shared" si="3"/>
        <v>7.1631832008635073E-3</v>
      </c>
      <c r="L44" s="853"/>
    </row>
    <row r="45" spans="1:12" ht="28.2" thickBot="1" x14ac:dyDescent="0.3">
      <c r="A45" s="24">
        <v>79</v>
      </c>
      <c r="B45" s="521" t="s">
        <v>30</v>
      </c>
      <c r="C45" s="342">
        <v>7</v>
      </c>
      <c r="D45" s="159">
        <f t="shared" si="0"/>
        <v>1.7106549364613881E-3</v>
      </c>
      <c r="E45" s="343">
        <v>25</v>
      </c>
      <c r="F45" s="159">
        <f t="shared" si="1"/>
        <v>4.631344942571323E-3</v>
      </c>
      <c r="G45" s="343">
        <v>1</v>
      </c>
      <c r="H45" s="159">
        <f t="shared" si="2"/>
        <v>1.4534883720930232E-3</v>
      </c>
      <c r="I45" s="408"/>
      <c r="J45" s="344">
        <f t="shared" si="4"/>
        <v>33</v>
      </c>
      <c r="K45" s="71">
        <f t="shared" si="3"/>
        <v>3.2381513099793936E-3</v>
      </c>
      <c r="L45" s="853"/>
    </row>
    <row r="46" spans="1:12" x14ac:dyDescent="0.25">
      <c r="A46" s="9">
        <v>80</v>
      </c>
      <c r="B46" s="509" t="s">
        <v>31</v>
      </c>
      <c r="C46" s="290">
        <v>7</v>
      </c>
      <c r="D46" s="207">
        <f t="shared" si="0"/>
        <v>1.7106549364613881E-3</v>
      </c>
      <c r="E46" s="291">
        <v>3</v>
      </c>
      <c r="F46" s="207">
        <f t="shared" si="1"/>
        <v>5.5576139310855872E-4</v>
      </c>
      <c r="G46" s="291">
        <v>2</v>
      </c>
      <c r="H46" s="207">
        <f t="shared" si="2"/>
        <v>2.9069767441860465E-3</v>
      </c>
      <c r="I46" s="387"/>
      <c r="J46" s="292">
        <f t="shared" si="4"/>
        <v>12</v>
      </c>
      <c r="K46" s="208">
        <f t="shared" si="3"/>
        <v>1.1775095672652341E-3</v>
      </c>
      <c r="L46" s="853"/>
    </row>
    <row r="47" spans="1:12" x14ac:dyDescent="0.25">
      <c r="A47" s="11">
        <v>81</v>
      </c>
      <c r="B47" s="520" t="s">
        <v>32</v>
      </c>
      <c r="C47" s="306">
        <v>8</v>
      </c>
      <c r="D47" s="158">
        <f t="shared" si="0"/>
        <v>1.9550342130987292E-3</v>
      </c>
      <c r="E47" s="309">
        <v>5</v>
      </c>
      <c r="F47" s="158">
        <f t="shared" si="1"/>
        <v>9.2626898851426453E-4</v>
      </c>
      <c r="G47" s="309"/>
      <c r="H47" s="158">
        <f t="shared" si="2"/>
        <v>0</v>
      </c>
      <c r="I47" s="393"/>
      <c r="J47" s="313">
        <f t="shared" si="4"/>
        <v>13</v>
      </c>
      <c r="K47" s="68">
        <f t="shared" si="3"/>
        <v>1.275635364537337E-3</v>
      </c>
      <c r="L47" s="853"/>
    </row>
    <row r="48" spans="1:12" x14ac:dyDescent="0.25">
      <c r="A48" s="11">
        <v>82</v>
      </c>
      <c r="B48" s="520" t="s">
        <v>33</v>
      </c>
      <c r="C48" s="306">
        <v>11</v>
      </c>
      <c r="D48" s="158">
        <f t="shared" si="0"/>
        <v>2.6881720430107529E-3</v>
      </c>
      <c r="E48" s="309">
        <v>5</v>
      </c>
      <c r="F48" s="158">
        <f t="shared" si="1"/>
        <v>9.2626898851426453E-4</v>
      </c>
      <c r="G48" s="309"/>
      <c r="H48" s="158">
        <f t="shared" si="2"/>
        <v>0</v>
      </c>
      <c r="I48" s="393"/>
      <c r="J48" s="313">
        <f t="shared" si="4"/>
        <v>16</v>
      </c>
      <c r="K48" s="68">
        <f t="shared" si="3"/>
        <v>1.5700127563536453E-3</v>
      </c>
      <c r="L48" s="853"/>
    </row>
    <row r="49" spans="1:12" x14ac:dyDescent="0.25">
      <c r="A49" s="11">
        <v>83</v>
      </c>
      <c r="B49" s="520" t="s">
        <v>34</v>
      </c>
      <c r="C49" s="306">
        <v>50</v>
      </c>
      <c r="D49" s="158">
        <f t="shared" si="0"/>
        <v>1.2218963831867057E-2</v>
      </c>
      <c r="E49" s="309">
        <v>87</v>
      </c>
      <c r="F49" s="158">
        <f t="shared" si="1"/>
        <v>1.6117080400148202E-2</v>
      </c>
      <c r="G49" s="309">
        <v>5</v>
      </c>
      <c r="H49" s="158">
        <f t="shared" si="2"/>
        <v>7.2674418604651162E-3</v>
      </c>
      <c r="I49" s="393"/>
      <c r="J49" s="313">
        <f t="shared" si="4"/>
        <v>142</v>
      </c>
      <c r="K49" s="68">
        <f t="shared" si="3"/>
        <v>1.3933863212638602E-2</v>
      </c>
      <c r="L49" s="853"/>
    </row>
    <row r="50" spans="1:12" ht="30.75" customHeight="1" thickBot="1" x14ac:dyDescent="0.3">
      <c r="A50" s="16">
        <v>89</v>
      </c>
      <c r="B50" s="522" t="s">
        <v>35</v>
      </c>
      <c r="C50" s="307">
        <v>14</v>
      </c>
      <c r="D50" s="193">
        <f t="shared" si="0"/>
        <v>3.4213098729227761E-3</v>
      </c>
      <c r="E50" s="310">
        <v>9</v>
      </c>
      <c r="F50" s="193">
        <f t="shared" si="1"/>
        <v>1.6672841793256763E-3</v>
      </c>
      <c r="G50" s="310">
        <v>1</v>
      </c>
      <c r="H50" s="193">
        <f t="shared" si="2"/>
        <v>1.4534883720930232E-3</v>
      </c>
      <c r="I50" s="394"/>
      <c r="J50" s="314">
        <f t="shared" si="4"/>
        <v>24</v>
      </c>
      <c r="K50" s="209">
        <f t="shared" si="3"/>
        <v>2.3550191345304682E-3</v>
      </c>
      <c r="L50" s="853"/>
    </row>
    <row r="51" spans="1:12" ht="28.2" thickBot="1" x14ac:dyDescent="0.3">
      <c r="A51" s="26">
        <v>99</v>
      </c>
      <c r="B51" s="514" t="s">
        <v>36</v>
      </c>
      <c r="C51" s="299">
        <v>286</v>
      </c>
      <c r="D51" s="149">
        <f t="shared" si="0"/>
        <v>6.9892473118279563E-2</v>
      </c>
      <c r="E51" s="300">
        <v>292</v>
      </c>
      <c r="F51" s="149">
        <f t="shared" si="1"/>
        <v>5.4094108929233047E-2</v>
      </c>
      <c r="G51" s="300">
        <v>50</v>
      </c>
      <c r="H51" s="149">
        <f t="shared" si="2"/>
        <v>7.2674418604651167E-2</v>
      </c>
      <c r="I51" s="389">
        <v>2</v>
      </c>
      <c r="J51" s="301">
        <f t="shared" si="4"/>
        <v>630</v>
      </c>
      <c r="K51" s="46">
        <f t="shared" si="3"/>
        <v>6.1819252281424784E-2</v>
      </c>
      <c r="L51" s="853"/>
    </row>
    <row r="52" spans="1:12" ht="14.4" thickBot="1" x14ac:dyDescent="0.3">
      <c r="A52" s="160"/>
      <c r="B52" s="161" t="s">
        <v>648</v>
      </c>
      <c r="C52" s="345">
        <f>SUM(C5:C51)</f>
        <v>4092</v>
      </c>
      <c r="D52" s="317">
        <f>SUM(D5:D51)</f>
        <v>0.99999999999999978</v>
      </c>
      <c r="E52" s="345">
        <f t="shared" ref="E52:H52" si="5">SUM(E5:E51)</f>
        <v>5398</v>
      </c>
      <c r="F52" s="317">
        <f t="shared" si="5"/>
        <v>0.99999999999999989</v>
      </c>
      <c r="G52" s="345">
        <f t="shared" si="5"/>
        <v>688</v>
      </c>
      <c r="H52" s="317">
        <f t="shared" si="5"/>
        <v>1.0000000000000002</v>
      </c>
      <c r="I52" s="409">
        <f>SUM(I5:I51)</f>
        <v>13</v>
      </c>
      <c r="J52" s="346">
        <f>SUM(J5:J51)</f>
        <v>10191</v>
      </c>
      <c r="K52" s="318">
        <f>SUM(K5:K51)</f>
        <v>1</v>
      </c>
      <c r="L52" s="853"/>
    </row>
    <row r="53" spans="1:12" x14ac:dyDescent="0.25">
      <c r="A53" s="516" t="s">
        <v>649</v>
      </c>
      <c r="B53" s="121"/>
      <c r="C53" s="516"/>
      <c r="D53" s="121"/>
      <c r="E53" s="145"/>
      <c r="F53" s="1"/>
      <c r="G53" s="145"/>
      <c r="H53" s="1"/>
      <c r="I53" s="145"/>
      <c r="J53" s="315"/>
      <c r="K53" s="1"/>
      <c r="L53" s="853"/>
    </row>
    <row r="54" spans="1:12" x14ac:dyDescent="0.25">
      <c r="A54" s="517" t="s">
        <v>650</v>
      </c>
      <c r="B54" s="121"/>
      <c r="C54" s="517"/>
      <c r="D54" s="121"/>
      <c r="E54" s="145"/>
      <c r="F54" s="1"/>
      <c r="G54" s="145"/>
      <c r="H54" s="1"/>
      <c r="I54" s="145"/>
      <c r="J54" s="315"/>
      <c r="K54" s="1"/>
      <c r="L54" s="853"/>
    </row>
    <row r="55" spans="1:12" x14ac:dyDescent="0.25">
      <c r="A55" s="1"/>
      <c r="B55" s="1"/>
      <c r="C55" s="145"/>
      <c r="D55" s="1"/>
      <c r="E55" s="145"/>
      <c r="F55" s="1"/>
      <c r="G55" s="145"/>
      <c r="H55" s="1"/>
      <c r="I55" s="145"/>
      <c r="J55" s="315"/>
      <c r="K55" s="1"/>
    </row>
    <row r="56" spans="1:12" x14ac:dyDescent="0.25">
      <c r="A56" s="1"/>
      <c r="B56" s="1"/>
      <c r="C56" s="145"/>
      <c r="D56" s="1"/>
      <c r="E56" s="145"/>
      <c r="F56" s="1"/>
      <c r="G56" s="145"/>
      <c r="H56" s="1"/>
      <c r="I56" s="145"/>
      <c r="J56" s="315"/>
      <c r="K56" s="1"/>
    </row>
    <row r="57" spans="1:12" x14ac:dyDescent="0.25">
      <c r="A57" s="1"/>
      <c r="B57" s="1"/>
      <c r="C57" s="145"/>
      <c r="D57" s="1"/>
      <c r="E57" s="145"/>
      <c r="F57" s="1"/>
      <c r="G57" s="145"/>
      <c r="H57" s="1"/>
      <c r="I57" s="145"/>
      <c r="J57" s="315"/>
      <c r="K57"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Normal="100" workbookViewId="0">
      <selection sqref="A1:J1"/>
    </sheetView>
  </sheetViews>
  <sheetFormatPr defaultColWidth="9.109375" defaultRowHeight="13.2" x14ac:dyDescent="0.25"/>
  <cols>
    <col min="1" max="1" width="17.33203125" customWidth="1"/>
    <col min="2" max="9" width="11.44140625" customWidth="1"/>
    <col min="10" max="10" width="13.109375" customWidth="1"/>
    <col min="11" max="251" width="11.44140625" customWidth="1"/>
  </cols>
  <sheetData>
    <row r="1" spans="1:10" s="1" customFormat="1" ht="35.1" customHeight="1" thickBot="1" x14ac:dyDescent="0.3">
      <c r="A1" s="1014" t="s">
        <v>972</v>
      </c>
      <c r="B1" s="922"/>
      <c r="C1" s="922"/>
      <c r="D1" s="922"/>
      <c r="E1" s="922"/>
      <c r="F1" s="923"/>
      <c r="G1" s="923"/>
      <c r="H1" s="923"/>
      <c r="I1" s="923"/>
      <c r="J1" s="1030"/>
    </row>
    <row r="2" spans="1:10" s="1" customFormat="1" ht="14.25" customHeight="1" x14ac:dyDescent="0.25">
      <c r="A2" s="907" t="s">
        <v>604</v>
      </c>
      <c r="B2" s="918">
        <v>2007</v>
      </c>
      <c r="C2" s="919"/>
      <c r="D2" s="1016">
        <v>2008</v>
      </c>
      <c r="E2" s="1017"/>
      <c r="F2" s="918">
        <v>2009</v>
      </c>
      <c r="G2" s="919"/>
      <c r="H2" s="918">
        <v>2011</v>
      </c>
      <c r="I2" s="919"/>
      <c r="J2" s="907" t="s">
        <v>962</v>
      </c>
    </row>
    <row r="3" spans="1:10" s="1" customFormat="1" ht="30" customHeight="1" thickBot="1" x14ac:dyDescent="0.3">
      <c r="A3" s="964"/>
      <c r="B3" s="2" t="s">
        <v>530</v>
      </c>
      <c r="C3" s="42" t="s">
        <v>531</v>
      </c>
      <c r="D3" s="97" t="s">
        <v>530</v>
      </c>
      <c r="E3" s="98" t="s">
        <v>531</v>
      </c>
      <c r="F3" s="2" t="s">
        <v>530</v>
      </c>
      <c r="G3" s="42" t="s">
        <v>531</v>
      </c>
      <c r="H3" s="2" t="s">
        <v>530</v>
      </c>
      <c r="I3" s="42" t="s">
        <v>531</v>
      </c>
      <c r="J3" s="908"/>
    </row>
    <row r="4" spans="1:10" s="1" customFormat="1" ht="13.8" x14ac:dyDescent="0.25">
      <c r="A4" s="110" t="s">
        <v>605</v>
      </c>
      <c r="B4" s="106">
        <v>1949</v>
      </c>
      <c r="C4" s="65">
        <f t="shared" ref="C4:C10" si="0">B4/$B$11</f>
        <v>0.22934808190162392</v>
      </c>
      <c r="D4" s="106">
        <v>1916</v>
      </c>
      <c r="E4" s="65">
        <f t="shared" ref="E4:E10" si="1">D4/$D$11</f>
        <v>0.19009822403016172</v>
      </c>
      <c r="F4" s="106">
        <v>2358</v>
      </c>
      <c r="G4" s="65">
        <f>ROUND(F4/$F$11,3)</f>
        <v>0.223</v>
      </c>
      <c r="H4" s="106">
        <v>2292</v>
      </c>
      <c r="I4" s="65">
        <f>ROUND(H4/$H$11,3)</f>
        <v>0.22500000000000001</v>
      </c>
      <c r="J4" s="123">
        <f>I4-G4</f>
        <v>2.0000000000000018E-3</v>
      </c>
    </row>
    <row r="5" spans="1:10" s="1" customFormat="1" ht="13.8" x14ac:dyDescent="0.25">
      <c r="A5" s="113" t="s">
        <v>606</v>
      </c>
      <c r="B5" s="81">
        <v>1721</v>
      </c>
      <c r="C5" s="68">
        <f t="shared" si="0"/>
        <v>0.20251823958578488</v>
      </c>
      <c r="D5" s="81">
        <v>2519</v>
      </c>
      <c r="E5" s="68">
        <f t="shared" si="1"/>
        <v>0.2499255878559381</v>
      </c>
      <c r="F5" s="81">
        <v>2206</v>
      </c>
      <c r="G5" s="68">
        <f t="shared" ref="G5:G10" si="2">ROUND(F5/$F$11,3)</f>
        <v>0.20799999999999999</v>
      </c>
      <c r="H5" s="81">
        <v>2057</v>
      </c>
      <c r="I5" s="68">
        <f t="shared" ref="I5:I10" si="3">ROUND(H5/$H$11,3)</f>
        <v>0.20200000000000001</v>
      </c>
      <c r="J5" s="124">
        <f t="shared" ref="J5:J10" si="4">I5-G5</f>
        <v>-5.9999999999999776E-3</v>
      </c>
    </row>
    <row r="6" spans="1:10" s="1" customFormat="1" ht="13.8" x14ac:dyDescent="0.25">
      <c r="A6" s="113" t="s">
        <v>607</v>
      </c>
      <c r="B6" s="81">
        <v>1492</v>
      </c>
      <c r="C6" s="68">
        <f t="shared" si="0"/>
        <v>0.17557072252294659</v>
      </c>
      <c r="D6" s="81">
        <v>2036</v>
      </c>
      <c r="E6" s="68">
        <f t="shared" si="1"/>
        <v>0.20200416708006746</v>
      </c>
      <c r="F6" s="81">
        <v>1938</v>
      </c>
      <c r="G6" s="68">
        <f t="shared" si="2"/>
        <v>0.183</v>
      </c>
      <c r="H6" s="81">
        <v>2155</v>
      </c>
      <c r="I6" s="68">
        <f t="shared" si="3"/>
        <v>0.21099999999999999</v>
      </c>
      <c r="J6" s="124">
        <f t="shared" si="4"/>
        <v>2.7999999999999997E-2</v>
      </c>
    </row>
    <row r="7" spans="1:10" s="1" customFormat="1" ht="13.8" x14ac:dyDescent="0.25">
      <c r="A7" s="113" t="s">
        <v>608</v>
      </c>
      <c r="B7" s="81">
        <v>1721</v>
      </c>
      <c r="C7" s="68">
        <f t="shared" si="0"/>
        <v>0.20251823958578488</v>
      </c>
      <c r="D7" s="81">
        <v>1787</v>
      </c>
      <c r="E7" s="68">
        <f t="shared" si="1"/>
        <v>0.17729933525151303</v>
      </c>
      <c r="F7" s="81">
        <v>2088</v>
      </c>
      <c r="G7" s="68">
        <f t="shared" si="2"/>
        <v>0.19700000000000001</v>
      </c>
      <c r="H7" s="81">
        <v>1918</v>
      </c>
      <c r="I7" s="68">
        <f t="shared" si="3"/>
        <v>0.188</v>
      </c>
      <c r="J7" s="124">
        <f t="shared" si="4"/>
        <v>-9.000000000000008E-3</v>
      </c>
    </row>
    <row r="8" spans="1:10" s="1" customFormat="1" ht="13.8" x14ac:dyDescent="0.25">
      <c r="A8" s="113" t="s">
        <v>609</v>
      </c>
      <c r="B8" s="81">
        <v>1263</v>
      </c>
      <c r="C8" s="68">
        <f t="shared" si="0"/>
        <v>0.14862320546010827</v>
      </c>
      <c r="D8" s="81">
        <v>1398</v>
      </c>
      <c r="E8" s="68">
        <f t="shared" si="1"/>
        <v>0.13870423653140193</v>
      </c>
      <c r="F8" s="81">
        <v>1526</v>
      </c>
      <c r="G8" s="68">
        <f t="shared" si="2"/>
        <v>0.14399999999999999</v>
      </c>
      <c r="H8" s="81">
        <v>1393</v>
      </c>
      <c r="I8" s="68">
        <f t="shared" si="3"/>
        <v>0.13700000000000001</v>
      </c>
      <c r="J8" s="124">
        <f t="shared" si="4"/>
        <v>-6.9999999999999785E-3</v>
      </c>
    </row>
    <row r="9" spans="1:10" s="1" customFormat="1" ht="13.8" x14ac:dyDescent="0.25">
      <c r="A9" s="113" t="s">
        <v>610</v>
      </c>
      <c r="B9" s="81">
        <v>206</v>
      </c>
      <c r="C9" s="68">
        <f t="shared" si="0"/>
        <v>2.4240997881854555E-2</v>
      </c>
      <c r="D9" s="81">
        <v>232</v>
      </c>
      <c r="E9" s="68">
        <f t="shared" si="1"/>
        <v>2.3018156563151107E-2</v>
      </c>
      <c r="F9" s="81">
        <v>254</v>
      </c>
      <c r="G9" s="68">
        <f t="shared" si="2"/>
        <v>2.4E-2</v>
      </c>
      <c r="H9" s="81">
        <v>202</v>
      </c>
      <c r="I9" s="68">
        <f t="shared" si="3"/>
        <v>0.02</v>
      </c>
      <c r="J9" s="124">
        <f t="shared" si="4"/>
        <v>-4.0000000000000001E-3</v>
      </c>
    </row>
    <row r="10" spans="1:10" s="1" customFormat="1" ht="14.4" thickBot="1" x14ac:dyDescent="0.3">
      <c r="A10" s="113" t="s">
        <v>611</v>
      </c>
      <c r="B10" s="95">
        <v>146</v>
      </c>
      <c r="C10" s="71">
        <f t="shared" si="0"/>
        <v>1.7180513061896916E-2</v>
      </c>
      <c r="D10" s="95">
        <v>191</v>
      </c>
      <c r="E10" s="71">
        <f t="shared" si="1"/>
        <v>1.8950292687766643E-2</v>
      </c>
      <c r="F10" s="95">
        <v>216</v>
      </c>
      <c r="G10" s="71">
        <f t="shared" si="2"/>
        <v>0.02</v>
      </c>
      <c r="H10" s="95">
        <v>174</v>
      </c>
      <c r="I10" s="71">
        <f t="shared" si="3"/>
        <v>1.7000000000000001E-2</v>
      </c>
      <c r="J10" s="125">
        <f t="shared" si="4"/>
        <v>-2.9999999999999992E-3</v>
      </c>
    </row>
    <row r="11" spans="1:10" s="1" customFormat="1" ht="14.4" thickBot="1" x14ac:dyDescent="0.3">
      <c r="A11" s="72" t="s">
        <v>648</v>
      </c>
      <c r="B11" s="104">
        <f>SUM(B4:B10)</f>
        <v>8498</v>
      </c>
      <c r="C11" s="74">
        <f>SUM(C4:C10)</f>
        <v>1</v>
      </c>
      <c r="D11" s="104">
        <f t="shared" ref="D11:I11" si="5">SUM(D4:D10)</f>
        <v>10079</v>
      </c>
      <c r="E11" s="74">
        <f t="shared" si="5"/>
        <v>1.0000000000000002</v>
      </c>
      <c r="F11" s="104">
        <f t="shared" si="5"/>
        <v>10586</v>
      </c>
      <c r="G11" s="74">
        <f t="shared" si="5"/>
        <v>0.999</v>
      </c>
      <c r="H11" s="104">
        <f t="shared" si="5"/>
        <v>10191</v>
      </c>
      <c r="I11" s="74">
        <f t="shared" si="5"/>
        <v>1</v>
      </c>
      <c r="J11" s="126"/>
    </row>
    <row r="12" spans="1:10" s="1" customFormat="1" ht="13.8" x14ac:dyDescent="0.25">
      <c r="A12" s="108"/>
      <c r="E12" s="89"/>
      <c r="F12" s="89"/>
      <c r="G12" s="89"/>
      <c r="H12" s="89"/>
      <c r="I12" s="89"/>
    </row>
    <row r="13" spans="1:10" s="1" customFormat="1" ht="13.8" x14ac:dyDescent="0.25">
      <c r="A13" s="109"/>
    </row>
    <row r="15" spans="1:10" ht="13.8" thickBot="1" x14ac:dyDescent="0.3"/>
    <row r="16" spans="1:10" s="1" customFormat="1" ht="35.1" customHeight="1" thickBot="1" x14ac:dyDescent="0.3">
      <c r="A16" s="948" t="s">
        <v>973</v>
      </c>
      <c r="B16" s="973"/>
      <c r="C16" s="973"/>
      <c r="D16" s="973"/>
      <c r="E16" s="973"/>
      <c r="F16" s="973"/>
      <c r="G16" s="973"/>
      <c r="H16" s="973"/>
      <c r="I16" s="973"/>
      <c r="J16" s="974"/>
    </row>
    <row r="17" spans="1:11" s="1" customFormat="1" ht="16.5" customHeight="1" thickBot="1" x14ac:dyDescent="0.3">
      <c r="A17" s="907" t="s">
        <v>604</v>
      </c>
      <c r="B17" s="948" t="s">
        <v>465</v>
      </c>
      <c r="C17" s="976"/>
      <c r="D17" s="976"/>
      <c r="E17" s="976"/>
      <c r="F17" s="976"/>
      <c r="G17" s="976"/>
      <c r="H17" s="977"/>
      <c r="I17" s="893" t="s">
        <v>648</v>
      </c>
      <c r="J17" s="975"/>
    </row>
    <row r="18" spans="1:11" s="1" customFormat="1" ht="14.25" customHeight="1" x14ac:dyDescent="0.25">
      <c r="A18" s="972"/>
      <c r="B18" s="897" t="s">
        <v>651</v>
      </c>
      <c r="C18" s="978"/>
      <c r="D18" s="897" t="s">
        <v>652</v>
      </c>
      <c r="E18" s="978"/>
      <c r="F18" s="897" t="s">
        <v>653</v>
      </c>
      <c r="G18" s="978"/>
      <c r="H18" s="362" t="s">
        <v>654</v>
      </c>
      <c r="I18" s="959"/>
      <c r="J18" s="960"/>
    </row>
    <row r="19" spans="1:11" s="1" customFormat="1" ht="14.4" thickBot="1" x14ac:dyDescent="0.3">
      <c r="A19" s="908"/>
      <c r="B19" s="172" t="s">
        <v>530</v>
      </c>
      <c r="C19" s="171" t="s">
        <v>531</v>
      </c>
      <c r="D19" s="172" t="s">
        <v>530</v>
      </c>
      <c r="E19" s="173" t="s">
        <v>531</v>
      </c>
      <c r="F19" s="170" t="s">
        <v>530</v>
      </c>
      <c r="G19" s="171" t="s">
        <v>531</v>
      </c>
      <c r="H19" s="363" t="s">
        <v>530</v>
      </c>
      <c r="I19" s="172" t="s">
        <v>530</v>
      </c>
      <c r="J19" s="173" t="s">
        <v>531</v>
      </c>
    </row>
    <row r="20" spans="1:11" s="1" customFormat="1" ht="13.8" x14ac:dyDescent="0.25">
      <c r="A20" s="110" t="s">
        <v>605</v>
      </c>
      <c r="B20" s="106">
        <v>925</v>
      </c>
      <c r="C20" s="65">
        <f>B20/$B$27</f>
        <v>0.22605083088954056</v>
      </c>
      <c r="D20" s="106">
        <v>1212</v>
      </c>
      <c r="E20" s="65">
        <f>D20/$D$27</f>
        <v>0.22452760281585774</v>
      </c>
      <c r="F20" s="106">
        <v>154</v>
      </c>
      <c r="G20" s="65">
        <f>F20/$F$27</f>
        <v>0.22383720930232559</v>
      </c>
      <c r="H20" s="357">
        <v>1</v>
      </c>
      <c r="I20" s="106">
        <f>B20+D20+F20+H20</f>
        <v>2292</v>
      </c>
      <c r="J20" s="65">
        <f>I20/$I$27</f>
        <v>0.22490432734765969</v>
      </c>
    </row>
    <row r="21" spans="1:11" s="1" customFormat="1" ht="13.8" x14ac:dyDescent="0.25">
      <c r="A21" s="113" t="s">
        <v>606</v>
      </c>
      <c r="B21" s="81">
        <v>801</v>
      </c>
      <c r="C21" s="68">
        <f t="shared" ref="C21:C26" si="6">B21/$B$27</f>
        <v>0.19574780058651026</v>
      </c>
      <c r="D21" s="81">
        <v>1121</v>
      </c>
      <c r="E21" s="68">
        <f t="shared" ref="E21:E26" si="7">D21/$D$27</f>
        <v>0.2076695072248981</v>
      </c>
      <c r="F21" s="81">
        <v>132</v>
      </c>
      <c r="G21" s="68">
        <f t="shared" ref="G21:G26" si="8">F21/$F$27</f>
        <v>0.19186046511627908</v>
      </c>
      <c r="H21" s="359">
        <v>3</v>
      </c>
      <c r="I21" s="81">
        <f t="shared" ref="I21:I26" si="9">B21+D21+F21+H21</f>
        <v>2057</v>
      </c>
      <c r="J21" s="68">
        <f t="shared" ref="J21:J26" si="10">I21/$I$27</f>
        <v>0.20184476498871554</v>
      </c>
    </row>
    <row r="22" spans="1:11" s="1" customFormat="1" ht="13.8" x14ac:dyDescent="0.25">
      <c r="A22" s="113" t="s">
        <v>607</v>
      </c>
      <c r="B22" s="81">
        <v>812</v>
      </c>
      <c r="C22" s="68">
        <f t="shared" si="6"/>
        <v>0.19843597262952101</v>
      </c>
      <c r="D22" s="81">
        <v>1204</v>
      </c>
      <c r="E22" s="68">
        <f t="shared" si="7"/>
        <v>0.2230455724342349</v>
      </c>
      <c r="F22" s="81">
        <v>134</v>
      </c>
      <c r="G22" s="68">
        <f t="shared" si="8"/>
        <v>0.19476744186046513</v>
      </c>
      <c r="H22" s="359">
        <v>5</v>
      </c>
      <c r="I22" s="81">
        <f t="shared" si="9"/>
        <v>2155</v>
      </c>
      <c r="J22" s="68">
        <f t="shared" si="10"/>
        <v>0.21146109312138162</v>
      </c>
    </row>
    <row r="23" spans="1:11" s="1" customFormat="1" ht="13.8" x14ac:dyDescent="0.25">
      <c r="A23" s="113" t="s">
        <v>608</v>
      </c>
      <c r="B23" s="81">
        <v>772</v>
      </c>
      <c r="C23" s="68">
        <f t="shared" si="6"/>
        <v>0.18866080156402737</v>
      </c>
      <c r="D23" s="81">
        <v>1017</v>
      </c>
      <c r="E23" s="68">
        <f t="shared" si="7"/>
        <v>0.18840311226380141</v>
      </c>
      <c r="F23" s="81">
        <v>127</v>
      </c>
      <c r="G23" s="68">
        <f t="shared" si="8"/>
        <v>0.18459302325581395</v>
      </c>
      <c r="H23" s="359">
        <v>2</v>
      </c>
      <c r="I23" s="81">
        <f t="shared" si="9"/>
        <v>1918</v>
      </c>
      <c r="J23" s="68">
        <f t="shared" si="10"/>
        <v>0.18820527916789323</v>
      </c>
    </row>
    <row r="24" spans="1:11" s="1" customFormat="1" ht="13.8" x14ac:dyDescent="0.25">
      <c r="A24" s="113" t="s">
        <v>609</v>
      </c>
      <c r="B24" s="81">
        <v>628</v>
      </c>
      <c r="C24" s="68">
        <f t="shared" si="6"/>
        <v>0.15347018572825025</v>
      </c>
      <c r="D24" s="81">
        <v>659</v>
      </c>
      <c r="E24" s="68">
        <f t="shared" si="7"/>
        <v>0.12208225268618007</v>
      </c>
      <c r="F24" s="81">
        <v>104</v>
      </c>
      <c r="G24" s="68">
        <f t="shared" si="8"/>
        <v>0.15116279069767441</v>
      </c>
      <c r="H24" s="359">
        <v>2</v>
      </c>
      <c r="I24" s="81">
        <f t="shared" si="9"/>
        <v>1393</v>
      </c>
      <c r="J24" s="68">
        <f t="shared" si="10"/>
        <v>0.13668923560003926</v>
      </c>
    </row>
    <row r="25" spans="1:11" s="1" customFormat="1" ht="13.8" x14ac:dyDescent="0.25">
      <c r="A25" s="113" t="s">
        <v>610</v>
      </c>
      <c r="B25" s="81">
        <v>91</v>
      </c>
      <c r="C25" s="68">
        <f t="shared" si="6"/>
        <v>2.2238514173998046E-2</v>
      </c>
      <c r="D25" s="81">
        <v>91</v>
      </c>
      <c r="E25" s="68">
        <f t="shared" si="7"/>
        <v>1.6858095590959615E-2</v>
      </c>
      <c r="F25" s="81">
        <v>20</v>
      </c>
      <c r="G25" s="68">
        <f t="shared" si="8"/>
        <v>2.9069767441860465E-2</v>
      </c>
      <c r="H25" s="359"/>
      <c r="I25" s="81">
        <f t="shared" si="9"/>
        <v>202</v>
      </c>
      <c r="J25" s="68">
        <f t="shared" si="10"/>
        <v>1.9821411048964774E-2</v>
      </c>
    </row>
    <row r="26" spans="1:11" s="1" customFormat="1" ht="14.4" thickBot="1" x14ac:dyDescent="0.3">
      <c r="A26" s="113" t="s">
        <v>611</v>
      </c>
      <c r="B26" s="95">
        <v>63</v>
      </c>
      <c r="C26" s="71">
        <f t="shared" si="6"/>
        <v>1.5395894428152493E-2</v>
      </c>
      <c r="D26" s="95">
        <v>94</v>
      </c>
      <c r="E26" s="71">
        <f t="shared" si="7"/>
        <v>1.7413856984068173E-2</v>
      </c>
      <c r="F26" s="95">
        <v>17</v>
      </c>
      <c r="G26" s="71">
        <f t="shared" si="8"/>
        <v>2.4709302325581394E-2</v>
      </c>
      <c r="H26" s="360"/>
      <c r="I26" s="95">
        <f t="shared" si="9"/>
        <v>174</v>
      </c>
      <c r="J26" s="71">
        <f t="shared" si="10"/>
        <v>1.7073888725345893E-2</v>
      </c>
    </row>
    <row r="27" spans="1:11" s="1" customFormat="1" ht="14.4" thickBot="1" x14ac:dyDescent="0.3">
      <c r="A27" s="72" t="s">
        <v>648</v>
      </c>
      <c r="B27" s="104">
        <f>SUM(B20:B26)</f>
        <v>4092</v>
      </c>
      <c r="C27" s="74">
        <f>SUM(C20:C26)</f>
        <v>0.99999999999999989</v>
      </c>
      <c r="D27" s="104">
        <f t="shared" ref="D27:I27" si="11">SUM(D20:D26)</f>
        <v>5398</v>
      </c>
      <c r="E27" s="74">
        <f t="shared" si="11"/>
        <v>1</v>
      </c>
      <c r="F27" s="104">
        <f t="shared" si="11"/>
        <v>688</v>
      </c>
      <c r="G27" s="74">
        <f t="shared" si="11"/>
        <v>1</v>
      </c>
      <c r="H27" s="366">
        <f t="shared" si="11"/>
        <v>13</v>
      </c>
      <c r="I27" s="104">
        <f t="shared" si="11"/>
        <v>10191</v>
      </c>
      <c r="J27" s="74">
        <f>SUM(J20:J26)</f>
        <v>1</v>
      </c>
    </row>
    <row r="28" spans="1:11" s="96" customFormat="1" ht="13.8" x14ac:dyDescent="0.25">
      <c r="A28" s="178" t="s">
        <v>649</v>
      </c>
      <c r="B28" s="121"/>
      <c r="C28" s="121"/>
      <c r="D28" s="121"/>
      <c r="E28" s="121"/>
      <c r="F28" s="121"/>
      <c r="G28" s="1"/>
      <c r="H28" s="1"/>
      <c r="I28" s="1"/>
      <c r="J28" s="1"/>
      <c r="K28" s="1"/>
    </row>
    <row r="29" spans="1:11" s="96" customFormat="1" ht="13.8" x14ac:dyDescent="0.25">
      <c r="A29" s="179" t="s">
        <v>650</v>
      </c>
      <c r="B29" s="121"/>
      <c r="C29" s="121"/>
      <c r="D29" s="121"/>
      <c r="E29" s="121"/>
      <c r="F29" s="121"/>
      <c r="G29" s="1"/>
      <c r="H29" s="1"/>
      <c r="I29" s="1"/>
      <c r="J29" s="1"/>
      <c r="K29" s="1"/>
    </row>
    <row r="31" spans="1:11" ht="13.8" thickBot="1" x14ac:dyDescent="0.3"/>
    <row r="32" spans="1:11" ht="35.1" customHeight="1" thickBot="1" x14ac:dyDescent="0.3">
      <c r="A32" s="1014" t="s">
        <v>974</v>
      </c>
      <c r="B32" s="922"/>
      <c r="C32" s="922"/>
      <c r="D32" s="922"/>
      <c r="E32" s="922"/>
      <c r="F32" s="923"/>
      <c r="G32" s="923"/>
      <c r="H32" s="923"/>
      <c r="I32" s="923"/>
      <c r="J32" s="1030"/>
    </row>
    <row r="33" spans="1:13" ht="13.8" x14ac:dyDescent="0.25">
      <c r="A33" s="955" t="s">
        <v>624</v>
      </c>
      <c r="B33" s="918">
        <v>2007</v>
      </c>
      <c r="C33" s="919"/>
      <c r="D33" s="918">
        <v>2008</v>
      </c>
      <c r="E33" s="919"/>
      <c r="F33" s="1016">
        <v>2009</v>
      </c>
      <c r="G33" s="1017"/>
      <c r="H33" s="918">
        <v>2011</v>
      </c>
      <c r="I33" s="919"/>
      <c r="J33" s="907" t="s">
        <v>962</v>
      </c>
    </row>
    <row r="34" spans="1:13" ht="31.5" customHeight="1" thickBot="1" x14ac:dyDescent="0.3">
      <c r="A34" s="1031"/>
      <c r="B34" s="2" t="s">
        <v>530</v>
      </c>
      <c r="C34" s="77" t="s">
        <v>531</v>
      </c>
      <c r="D34" s="2" t="s">
        <v>530</v>
      </c>
      <c r="E34" s="77" t="s">
        <v>531</v>
      </c>
      <c r="F34" s="97" t="s">
        <v>530</v>
      </c>
      <c r="G34" s="98" t="s">
        <v>531</v>
      </c>
      <c r="H34" s="2" t="s">
        <v>530</v>
      </c>
      <c r="I34" s="42" t="s">
        <v>531</v>
      </c>
      <c r="J34" s="908"/>
    </row>
    <row r="35" spans="1:13" ht="13.8" x14ac:dyDescent="0.25">
      <c r="A35" s="110" t="s">
        <v>612</v>
      </c>
      <c r="B35" s="111">
        <v>884</v>
      </c>
      <c r="C35" s="112">
        <f>B35/$B$47</f>
        <v>0.10402447634737585</v>
      </c>
      <c r="D35" s="111">
        <v>897</v>
      </c>
      <c r="E35" s="112">
        <f>D35/$D$47</f>
        <v>8.8996924298045441E-2</v>
      </c>
      <c r="F35" s="111">
        <v>1703</v>
      </c>
      <c r="G35" s="112">
        <f>ROUND(F35/$F$47,3)</f>
        <v>0.161</v>
      </c>
      <c r="H35" s="111">
        <v>1182</v>
      </c>
      <c r="I35" s="112">
        <f>ROUND(H35/$H$47,3)</f>
        <v>0.11600000000000001</v>
      </c>
      <c r="J35" s="127">
        <f>I35-G35</f>
        <v>-4.4999999999999998E-2</v>
      </c>
      <c r="L35" s="704"/>
      <c r="M35" s="704"/>
    </row>
    <row r="36" spans="1:13" ht="13.8" x14ac:dyDescent="0.25">
      <c r="A36" s="113" t="s">
        <v>613</v>
      </c>
      <c r="B36" s="114">
        <v>775</v>
      </c>
      <c r="C36" s="115">
        <f t="shared" ref="C36:C46" si="12">B36/$B$47</f>
        <v>9.1197928924452817E-2</v>
      </c>
      <c r="D36" s="114">
        <v>827</v>
      </c>
      <c r="E36" s="115">
        <f t="shared" ref="E36:E46" si="13">D36/$D$47</f>
        <v>8.205179085226709E-2</v>
      </c>
      <c r="F36" s="114">
        <v>1039</v>
      </c>
      <c r="G36" s="115">
        <f t="shared" ref="G36:G46" si="14">ROUND(F36/$F$47,3)</f>
        <v>9.8000000000000004E-2</v>
      </c>
      <c r="H36" s="114">
        <v>1320</v>
      </c>
      <c r="I36" s="115">
        <f t="shared" ref="I36:I46" si="15">ROUND(H36/$H$47,3)</f>
        <v>0.13</v>
      </c>
      <c r="J36" s="128">
        <f t="shared" ref="J36:J46" si="16">I36-G36</f>
        <v>3.2000000000000001E-2</v>
      </c>
      <c r="L36" s="704"/>
      <c r="M36" s="704"/>
    </row>
    <row r="37" spans="1:13" ht="13.8" x14ac:dyDescent="0.25">
      <c r="A37" s="113" t="s">
        <v>614</v>
      </c>
      <c r="B37" s="114">
        <v>789</v>
      </c>
      <c r="C37" s="115">
        <f t="shared" si="12"/>
        <v>9.2845375382442932E-2</v>
      </c>
      <c r="D37" s="114">
        <v>741</v>
      </c>
      <c r="E37" s="115">
        <f t="shared" si="13"/>
        <v>7.3519198333167973E-2</v>
      </c>
      <c r="F37" s="114">
        <v>897</v>
      </c>
      <c r="G37" s="115">
        <f t="shared" si="14"/>
        <v>8.5000000000000006E-2</v>
      </c>
      <c r="H37" s="114">
        <v>836</v>
      </c>
      <c r="I37" s="115">
        <f t="shared" si="15"/>
        <v>8.2000000000000003E-2</v>
      </c>
      <c r="J37" s="128">
        <f t="shared" si="16"/>
        <v>-3.0000000000000027E-3</v>
      </c>
      <c r="L37" s="704"/>
      <c r="M37" s="704"/>
    </row>
    <row r="38" spans="1:13" ht="13.8" x14ac:dyDescent="0.25">
      <c r="A38" s="113" t="s">
        <v>615</v>
      </c>
      <c r="B38" s="114">
        <v>586</v>
      </c>
      <c r="C38" s="115">
        <f t="shared" si="12"/>
        <v>6.8957401741586252E-2</v>
      </c>
      <c r="D38" s="114">
        <v>742</v>
      </c>
      <c r="E38" s="115">
        <f t="shared" si="13"/>
        <v>7.3618414525250517E-2</v>
      </c>
      <c r="F38" s="114">
        <v>672</v>
      </c>
      <c r="G38" s="115">
        <f t="shared" si="14"/>
        <v>6.3E-2</v>
      </c>
      <c r="H38" s="114">
        <v>597</v>
      </c>
      <c r="I38" s="115">
        <f t="shared" si="15"/>
        <v>5.8999999999999997E-2</v>
      </c>
      <c r="J38" s="128">
        <f t="shared" si="16"/>
        <v>-4.0000000000000036E-3</v>
      </c>
      <c r="L38" s="704"/>
      <c r="M38" s="704"/>
    </row>
    <row r="39" spans="1:13" ht="13.8" x14ac:dyDescent="0.25">
      <c r="A39" s="113" t="s">
        <v>616</v>
      </c>
      <c r="B39" s="114">
        <v>686</v>
      </c>
      <c r="C39" s="115">
        <f t="shared" si="12"/>
        <v>8.0724876441515644E-2</v>
      </c>
      <c r="D39" s="114">
        <v>778</v>
      </c>
      <c r="E39" s="115">
        <f t="shared" si="13"/>
        <v>7.719019744022225E-2</v>
      </c>
      <c r="F39" s="114">
        <v>714</v>
      </c>
      <c r="G39" s="115">
        <f t="shared" si="14"/>
        <v>6.7000000000000004E-2</v>
      </c>
      <c r="H39" s="114">
        <v>923</v>
      </c>
      <c r="I39" s="115">
        <f t="shared" si="15"/>
        <v>9.0999999999999998E-2</v>
      </c>
      <c r="J39" s="128">
        <f t="shared" si="16"/>
        <v>2.3999999999999994E-2</v>
      </c>
      <c r="L39" s="704"/>
      <c r="M39" s="704"/>
    </row>
    <row r="40" spans="1:13" ht="13.8" x14ac:dyDescent="0.25">
      <c r="A40" s="113" t="s">
        <v>617</v>
      </c>
      <c r="B40" s="114">
        <v>731</v>
      </c>
      <c r="C40" s="115">
        <f t="shared" si="12"/>
        <v>8.6020240056483885E-2</v>
      </c>
      <c r="D40" s="114">
        <v>744</v>
      </c>
      <c r="E40" s="115">
        <f t="shared" si="13"/>
        <v>7.3816846909415618E-2</v>
      </c>
      <c r="F40" s="114">
        <v>795</v>
      </c>
      <c r="G40" s="115">
        <f t="shared" si="14"/>
        <v>7.4999999999999997E-2</v>
      </c>
      <c r="H40" s="114">
        <v>730</v>
      </c>
      <c r="I40" s="115">
        <f t="shared" si="15"/>
        <v>7.1999999999999995E-2</v>
      </c>
      <c r="J40" s="128">
        <f t="shared" si="16"/>
        <v>-3.0000000000000027E-3</v>
      </c>
      <c r="L40" s="704"/>
      <c r="M40" s="704"/>
    </row>
    <row r="41" spans="1:13" ht="13.8" x14ac:dyDescent="0.25">
      <c r="A41" s="113" t="s">
        <v>618</v>
      </c>
      <c r="B41" s="114">
        <v>475</v>
      </c>
      <c r="C41" s="115">
        <f t="shared" si="12"/>
        <v>5.5895504824664627E-2</v>
      </c>
      <c r="D41" s="114">
        <v>537</v>
      </c>
      <c r="E41" s="115">
        <f t="shared" si="13"/>
        <v>5.3279095148328209E-2</v>
      </c>
      <c r="F41" s="114">
        <v>474</v>
      </c>
      <c r="G41" s="115">
        <f t="shared" si="14"/>
        <v>4.4999999999999998E-2</v>
      </c>
      <c r="H41" s="114">
        <v>432</v>
      </c>
      <c r="I41" s="115">
        <f t="shared" si="15"/>
        <v>4.2000000000000003E-2</v>
      </c>
      <c r="J41" s="128">
        <f t="shared" si="16"/>
        <v>-2.9999999999999957E-3</v>
      </c>
      <c r="L41" s="704"/>
      <c r="M41" s="704"/>
    </row>
    <row r="42" spans="1:13" ht="13.8" x14ac:dyDescent="0.25">
      <c r="A42" s="113" t="s">
        <v>619</v>
      </c>
      <c r="B42" s="114">
        <v>482</v>
      </c>
      <c r="C42" s="115">
        <f t="shared" si="12"/>
        <v>5.6719228053659684E-2</v>
      </c>
      <c r="D42" s="114">
        <v>411</v>
      </c>
      <c r="E42" s="115">
        <f t="shared" si="13"/>
        <v>4.0777854945927172E-2</v>
      </c>
      <c r="F42" s="114">
        <v>473</v>
      </c>
      <c r="G42" s="115">
        <f t="shared" si="14"/>
        <v>4.4999999999999998E-2</v>
      </c>
      <c r="H42" s="114">
        <v>520</v>
      </c>
      <c r="I42" s="115">
        <f t="shared" si="15"/>
        <v>5.0999999999999997E-2</v>
      </c>
      <c r="J42" s="128">
        <f t="shared" si="16"/>
        <v>5.9999999999999984E-3</v>
      </c>
      <c r="L42" s="704"/>
      <c r="M42" s="704"/>
    </row>
    <row r="43" spans="1:13" ht="13.8" x14ac:dyDescent="0.25">
      <c r="A43" s="113" t="s">
        <v>620</v>
      </c>
      <c r="B43" s="114">
        <v>751</v>
      </c>
      <c r="C43" s="115">
        <f t="shared" si="12"/>
        <v>8.8373734996469763E-2</v>
      </c>
      <c r="D43" s="114">
        <v>822</v>
      </c>
      <c r="E43" s="115">
        <f t="shared" si="13"/>
        <v>8.1555709891854344E-2</v>
      </c>
      <c r="F43" s="114">
        <v>823</v>
      </c>
      <c r="G43" s="115">
        <f t="shared" si="14"/>
        <v>7.8E-2</v>
      </c>
      <c r="H43" s="114">
        <v>917</v>
      </c>
      <c r="I43" s="115">
        <f t="shared" si="15"/>
        <v>0.09</v>
      </c>
      <c r="J43" s="128">
        <f t="shared" si="16"/>
        <v>1.1999999999999997E-2</v>
      </c>
      <c r="L43" s="704"/>
      <c r="M43" s="704"/>
    </row>
    <row r="44" spans="1:13" ht="13.8" x14ac:dyDescent="0.25">
      <c r="A44" s="113" t="s">
        <v>621</v>
      </c>
      <c r="B44" s="114">
        <v>838</v>
      </c>
      <c r="C44" s="115">
        <f t="shared" si="12"/>
        <v>9.8611437985408334E-2</v>
      </c>
      <c r="D44" s="114">
        <v>902</v>
      </c>
      <c r="E44" s="115">
        <f t="shared" si="13"/>
        <v>8.9493005258458186E-2</v>
      </c>
      <c r="F44" s="114">
        <v>921</v>
      </c>
      <c r="G44" s="115">
        <f t="shared" si="14"/>
        <v>8.6999999999999994E-2</v>
      </c>
      <c r="H44" s="114">
        <v>906</v>
      </c>
      <c r="I44" s="115">
        <f t="shared" si="15"/>
        <v>8.8999999999999996E-2</v>
      </c>
      <c r="J44" s="128">
        <f t="shared" si="16"/>
        <v>2.0000000000000018E-3</v>
      </c>
      <c r="L44" s="704"/>
      <c r="M44" s="704"/>
    </row>
    <row r="45" spans="1:13" ht="13.8" x14ac:dyDescent="0.25">
      <c r="A45" s="113" t="s">
        <v>622</v>
      </c>
      <c r="B45" s="114">
        <v>815</v>
      </c>
      <c r="C45" s="115">
        <f t="shared" si="12"/>
        <v>9.5904918804424574E-2</v>
      </c>
      <c r="D45" s="114">
        <v>1486</v>
      </c>
      <c r="E45" s="115">
        <f t="shared" si="13"/>
        <v>0.14743526143466615</v>
      </c>
      <c r="F45" s="114">
        <v>897</v>
      </c>
      <c r="G45" s="115">
        <f t="shared" si="14"/>
        <v>8.5000000000000006E-2</v>
      </c>
      <c r="H45" s="114">
        <v>814</v>
      </c>
      <c r="I45" s="115">
        <f t="shared" si="15"/>
        <v>0.08</v>
      </c>
      <c r="J45" s="128">
        <f t="shared" si="16"/>
        <v>-5.0000000000000044E-3</v>
      </c>
      <c r="L45" s="704"/>
      <c r="M45" s="704"/>
    </row>
    <row r="46" spans="1:13" ht="14.4" thickBot="1" x14ac:dyDescent="0.3">
      <c r="A46" s="113" t="s">
        <v>623</v>
      </c>
      <c r="B46" s="116">
        <v>686</v>
      </c>
      <c r="C46" s="117">
        <f t="shared" si="12"/>
        <v>8.0724876441515644E-2</v>
      </c>
      <c r="D46" s="129">
        <v>1192</v>
      </c>
      <c r="E46" s="130">
        <f t="shared" si="13"/>
        <v>0.11826570096239707</v>
      </c>
      <c r="F46" s="116">
        <v>1178</v>
      </c>
      <c r="G46" s="117">
        <f t="shared" si="14"/>
        <v>0.111</v>
      </c>
      <c r="H46" s="116">
        <v>1014</v>
      </c>
      <c r="I46" s="117">
        <f t="shared" si="15"/>
        <v>9.9000000000000005E-2</v>
      </c>
      <c r="J46" s="367">
        <f t="shared" si="16"/>
        <v>-1.1999999999999997E-2</v>
      </c>
      <c r="L46" s="704"/>
      <c r="M46" s="704"/>
    </row>
    <row r="47" spans="1:13" ht="14.4" thickBot="1" x14ac:dyDescent="0.3">
      <c r="A47" s="118" t="s">
        <v>648</v>
      </c>
      <c r="B47" s="119">
        <f t="shared" ref="B47:I47" si="17">SUM(B35:B46)</f>
        <v>8498</v>
      </c>
      <c r="C47" s="120">
        <f t="shared" si="17"/>
        <v>1</v>
      </c>
      <c r="D47" s="119">
        <f t="shared" si="17"/>
        <v>10079</v>
      </c>
      <c r="E47" s="120">
        <f t="shared" si="17"/>
        <v>0.99999999999999989</v>
      </c>
      <c r="F47" s="119">
        <f t="shared" si="17"/>
        <v>10586</v>
      </c>
      <c r="G47" s="120">
        <f t="shared" si="17"/>
        <v>1</v>
      </c>
      <c r="H47" s="119">
        <f t="shared" si="17"/>
        <v>10191</v>
      </c>
      <c r="I47" s="120">
        <f t="shared" si="17"/>
        <v>1.0009999999999999</v>
      </c>
      <c r="J47" s="131"/>
    </row>
    <row r="48" spans="1:13" ht="13.8" x14ac:dyDescent="0.25">
      <c r="A48" s="108"/>
      <c r="B48" s="1"/>
      <c r="C48" s="122"/>
      <c r="D48" s="121"/>
      <c r="E48" s="121"/>
      <c r="F48" s="121"/>
      <c r="G48" s="121"/>
      <c r="H48" s="121"/>
      <c r="I48" s="121"/>
      <c r="J48" s="121"/>
    </row>
    <row r="49" spans="1:10" ht="13.8" x14ac:dyDescent="0.25">
      <c r="A49" s="109"/>
      <c r="B49" s="1"/>
      <c r="C49" s="121"/>
      <c r="D49" s="121"/>
      <c r="E49" s="121"/>
      <c r="F49" s="121"/>
      <c r="G49" s="121"/>
      <c r="H49" s="121"/>
      <c r="I49" s="121"/>
      <c r="J49" s="121"/>
    </row>
    <row r="51" spans="1:10" ht="13.8" thickBot="1" x14ac:dyDescent="0.3"/>
    <row r="52" spans="1:10" s="1" customFormat="1" ht="35.1" customHeight="1" thickBot="1" x14ac:dyDescent="0.3">
      <c r="A52" s="948" t="s">
        <v>975</v>
      </c>
      <c r="B52" s="965"/>
      <c r="C52" s="965"/>
      <c r="D52" s="965"/>
      <c r="E52" s="965"/>
      <c r="F52" s="965"/>
      <c r="G52" s="965"/>
      <c r="H52" s="965"/>
      <c r="I52" s="965"/>
      <c r="J52" s="966"/>
    </row>
    <row r="53" spans="1:10" s="1" customFormat="1" ht="15" customHeight="1" thickBot="1" x14ac:dyDescent="0.3">
      <c r="A53" s="907" t="s">
        <v>624</v>
      </c>
      <c r="B53" s="948" t="s">
        <v>465</v>
      </c>
      <c r="C53" s="976"/>
      <c r="D53" s="976"/>
      <c r="E53" s="976"/>
      <c r="F53" s="976"/>
      <c r="G53" s="976"/>
      <c r="H53" s="977"/>
      <c r="I53" s="893" t="s">
        <v>648</v>
      </c>
      <c r="J53" s="975"/>
    </row>
    <row r="54" spans="1:10" s="1" customFormat="1" ht="14.25" customHeight="1" x14ac:dyDescent="0.25">
      <c r="A54" s="972"/>
      <c r="B54" s="897" t="s">
        <v>651</v>
      </c>
      <c r="C54" s="978"/>
      <c r="D54" s="897" t="s">
        <v>652</v>
      </c>
      <c r="E54" s="978"/>
      <c r="F54" s="897" t="s">
        <v>653</v>
      </c>
      <c r="G54" s="978"/>
      <c r="H54" s="362" t="s">
        <v>654</v>
      </c>
      <c r="I54" s="959"/>
      <c r="J54" s="960"/>
    </row>
    <row r="55" spans="1:10" s="1" customFormat="1" ht="14.4" thickBot="1" x14ac:dyDescent="0.3">
      <c r="A55" s="908"/>
      <c r="B55" s="172" t="s">
        <v>530</v>
      </c>
      <c r="C55" s="171" t="s">
        <v>531</v>
      </c>
      <c r="D55" s="172" t="s">
        <v>530</v>
      </c>
      <c r="E55" s="173" t="s">
        <v>531</v>
      </c>
      <c r="F55" s="170" t="s">
        <v>530</v>
      </c>
      <c r="G55" s="171" t="s">
        <v>531</v>
      </c>
      <c r="H55" s="368" t="s">
        <v>530</v>
      </c>
      <c r="I55" s="172" t="s">
        <v>530</v>
      </c>
      <c r="J55" s="173" t="s">
        <v>531</v>
      </c>
    </row>
    <row r="56" spans="1:10" s="1" customFormat="1" ht="13.8" x14ac:dyDescent="0.25">
      <c r="A56" s="110" t="s">
        <v>612</v>
      </c>
      <c r="B56" s="111">
        <v>412</v>
      </c>
      <c r="C56" s="112">
        <f>B56/$B$68</f>
        <v>0.10068426197458455</v>
      </c>
      <c r="D56" s="111">
        <v>688</v>
      </c>
      <c r="E56" s="112">
        <f>D56/$D$68</f>
        <v>0.1274546128195628</v>
      </c>
      <c r="F56" s="111">
        <v>77</v>
      </c>
      <c r="G56" s="112">
        <f>F56/$F$68</f>
        <v>0.1119186046511628</v>
      </c>
      <c r="H56" s="355">
        <v>5</v>
      </c>
      <c r="I56" s="369">
        <f>B56+D56+F56+H56</f>
        <v>1182</v>
      </c>
      <c r="J56" s="65">
        <f>I56/$I$68</f>
        <v>0.11598469237562556</v>
      </c>
    </row>
    <row r="57" spans="1:10" s="1" customFormat="1" ht="13.8" x14ac:dyDescent="0.25">
      <c r="A57" s="113" t="s">
        <v>613</v>
      </c>
      <c r="B57" s="114">
        <v>388</v>
      </c>
      <c r="C57" s="115">
        <f t="shared" ref="C57:C67" si="18">B57/$B$68</f>
        <v>9.4819159335288367E-2</v>
      </c>
      <c r="D57" s="114">
        <v>845</v>
      </c>
      <c r="E57" s="115">
        <f t="shared" ref="E57:E67" si="19">D57/$D$68</f>
        <v>0.1565394590589107</v>
      </c>
      <c r="F57" s="114">
        <v>87</v>
      </c>
      <c r="G57" s="115">
        <f t="shared" ref="G57:G67" si="20">F57/$F$68</f>
        <v>0.12645348837209303</v>
      </c>
      <c r="H57" s="358"/>
      <c r="I57" s="370">
        <f t="shared" ref="I57:I67" si="21">B57+D57+F57+H57</f>
        <v>1320</v>
      </c>
      <c r="J57" s="68">
        <f t="shared" ref="J57:J67" si="22">I57/$I$68</f>
        <v>0.12952605239917575</v>
      </c>
    </row>
    <row r="58" spans="1:10" s="1" customFormat="1" ht="13.8" x14ac:dyDescent="0.25">
      <c r="A58" s="113" t="s">
        <v>614</v>
      </c>
      <c r="B58" s="114">
        <v>270</v>
      </c>
      <c r="C58" s="115">
        <f t="shared" si="18"/>
        <v>6.5982404692082108E-2</v>
      </c>
      <c r="D58" s="114">
        <v>519</v>
      </c>
      <c r="E58" s="115">
        <f t="shared" si="19"/>
        <v>9.6146721007780656E-2</v>
      </c>
      <c r="F58" s="114">
        <v>46</v>
      </c>
      <c r="G58" s="115">
        <f t="shared" si="20"/>
        <v>6.6860465116279064E-2</v>
      </c>
      <c r="H58" s="358">
        <v>1</v>
      </c>
      <c r="I58" s="370">
        <f t="shared" si="21"/>
        <v>836</v>
      </c>
      <c r="J58" s="68">
        <f t="shared" si="22"/>
        <v>8.2033166519477965E-2</v>
      </c>
    </row>
    <row r="59" spans="1:10" s="1" customFormat="1" ht="13.8" x14ac:dyDescent="0.25">
      <c r="A59" s="113" t="s">
        <v>615</v>
      </c>
      <c r="B59" s="114">
        <v>211</v>
      </c>
      <c r="C59" s="115">
        <f t="shared" si="18"/>
        <v>5.1564027370478986E-2</v>
      </c>
      <c r="D59" s="114">
        <v>331</v>
      </c>
      <c r="E59" s="115">
        <f t="shared" si="19"/>
        <v>6.131900703964431E-2</v>
      </c>
      <c r="F59" s="114">
        <v>55</v>
      </c>
      <c r="G59" s="115">
        <f t="shared" si="20"/>
        <v>7.9941860465116282E-2</v>
      </c>
      <c r="H59" s="358"/>
      <c r="I59" s="370">
        <f t="shared" si="21"/>
        <v>597</v>
      </c>
      <c r="J59" s="68">
        <f t="shared" si="22"/>
        <v>5.8581100971445393E-2</v>
      </c>
    </row>
    <row r="60" spans="1:10" s="1" customFormat="1" ht="13.8" x14ac:dyDescent="0.25">
      <c r="A60" s="113" t="s">
        <v>616</v>
      </c>
      <c r="B60" s="114">
        <v>318</v>
      </c>
      <c r="C60" s="115">
        <f t="shared" si="18"/>
        <v>7.7712609970674487E-2</v>
      </c>
      <c r="D60" s="114">
        <v>538</v>
      </c>
      <c r="E60" s="115">
        <f t="shared" si="19"/>
        <v>9.9666543164134869E-2</v>
      </c>
      <c r="F60" s="114">
        <v>66</v>
      </c>
      <c r="G60" s="115">
        <f t="shared" si="20"/>
        <v>9.5930232558139539E-2</v>
      </c>
      <c r="H60" s="358">
        <v>1</v>
      </c>
      <c r="I60" s="370">
        <f t="shared" si="21"/>
        <v>923</v>
      </c>
      <c r="J60" s="68">
        <f t="shared" si="22"/>
        <v>9.0570110882150917E-2</v>
      </c>
    </row>
    <row r="61" spans="1:10" s="1" customFormat="1" ht="13.8" x14ac:dyDescent="0.25">
      <c r="A61" s="113" t="s">
        <v>617</v>
      </c>
      <c r="B61" s="114">
        <v>287</v>
      </c>
      <c r="C61" s="115">
        <f t="shared" si="18"/>
        <v>7.0136852394916904E-2</v>
      </c>
      <c r="D61" s="114">
        <v>385</v>
      </c>
      <c r="E61" s="115">
        <f t="shared" si="19"/>
        <v>7.1322712115598375E-2</v>
      </c>
      <c r="F61" s="114">
        <v>58</v>
      </c>
      <c r="G61" s="115">
        <f t="shared" si="20"/>
        <v>8.4302325581395346E-2</v>
      </c>
      <c r="H61" s="358"/>
      <c r="I61" s="370">
        <f t="shared" si="21"/>
        <v>730</v>
      </c>
      <c r="J61" s="68">
        <f t="shared" si="22"/>
        <v>7.1631832008635071E-2</v>
      </c>
    </row>
    <row r="62" spans="1:10" s="1" customFormat="1" ht="13.8" x14ac:dyDescent="0.25">
      <c r="A62" s="113" t="s">
        <v>618</v>
      </c>
      <c r="B62" s="114">
        <v>188</v>
      </c>
      <c r="C62" s="115">
        <f t="shared" si="18"/>
        <v>4.5943304007820138E-2</v>
      </c>
      <c r="D62" s="114">
        <v>208</v>
      </c>
      <c r="E62" s="115">
        <f t="shared" si="19"/>
        <v>3.8532789922193403E-2</v>
      </c>
      <c r="F62" s="114">
        <v>36</v>
      </c>
      <c r="G62" s="115">
        <f t="shared" si="20"/>
        <v>5.232558139534884E-2</v>
      </c>
      <c r="H62" s="358"/>
      <c r="I62" s="370">
        <f t="shared" si="21"/>
        <v>432</v>
      </c>
      <c r="J62" s="68">
        <f t="shared" si="22"/>
        <v>4.2390344421548425E-2</v>
      </c>
    </row>
    <row r="63" spans="1:10" s="1" customFormat="1" ht="13.8" x14ac:dyDescent="0.25">
      <c r="A63" s="113" t="s">
        <v>619</v>
      </c>
      <c r="B63" s="114">
        <v>219</v>
      </c>
      <c r="C63" s="115">
        <f t="shared" si="18"/>
        <v>5.3519061583577714E-2</v>
      </c>
      <c r="D63" s="114">
        <v>242</v>
      </c>
      <c r="E63" s="115">
        <f t="shared" si="19"/>
        <v>4.4831419044090402E-2</v>
      </c>
      <c r="F63" s="114">
        <v>57</v>
      </c>
      <c r="G63" s="115">
        <f t="shared" si="20"/>
        <v>8.284883720930232E-2</v>
      </c>
      <c r="H63" s="358">
        <v>2</v>
      </c>
      <c r="I63" s="370">
        <f t="shared" si="21"/>
        <v>520</v>
      </c>
      <c r="J63" s="68">
        <f t="shared" si="22"/>
        <v>5.1025414581493476E-2</v>
      </c>
    </row>
    <row r="64" spans="1:10" s="1" customFormat="1" ht="13.8" x14ac:dyDescent="0.25">
      <c r="A64" s="113" t="s">
        <v>620</v>
      </c>
      <c r="B64" s="114">
        <v>366</v>
      </c>
      <c r="C64" s="115">
        <f t="shared" si="18"/>
        <v>8.9442815249266866E-2</v>
      </c>
      <c r="D64" s="114">
        <v>477</v>
      </c>
      <c r="E64" s="115">
        <f t="shared" si="19"/>
        <v>8.8366061504260837E-2</v>
      </c>
      <c r="F64" s="114">
        <v>73</v>
      </c>
      <c r="G64" s="115">
        <f t="shared" si="20"/>
        <v>0.10610465116279069</v>
      </c>
      <c r="H64" s="358">
        <v>1</v>
      </c>
      <c r="I64" s="370">
        <f t="shared" si="21"/>
        <v>917</v>
      </c>
      <c r="J64" s="68">
        <f t="shared" si="22"/>
        <v>8.9981356098518303E-2</v>
      </c>
    </row>
    <row r="65" spans="1:10" s="1" customFormat="1" ht="13.8" x14ac:dyDescent="0.25">
      <c r="A65" s="113" t="s">
        <v>621</v>
      </c>
      <c r="B65" s="114">
        <v>377</v>
      </c>
      <c r="C65" s="115">
        <f t="shared" si="18"/>
        <v>9.2130987292277616E-2</v>
      </c>
      <c r="D65" s="114">
        <v>448</v>
      </c>
      <c r="E65" s="115">
        <f t="shared" si="19"/>
        <v>8.2993701370878109E-2</v>
      </c>
      <c r="F65" s="114">
        <v>80</v>
      </c>
      <c r="G65" s="115">
        <f t="shared" si="20"/>
        <v>0.11627906976744186</v>
      </c>
      <c r="H65" s="358">
        <v>1</v>
      </c>
      <c r="I65" s="370">
        <f t="shared" si="21"/>
        <v>906</v>
      </c>
      <c r="J65" s="68">
        <f t="shared" si="22"/>
        <v>8.8901972328525175E-2</v>
      </c>
    </row>
    <row r="66" spans="1:10" s="1" customFormat="1" ht="13.8" x14ac:dyDescent="0.25">
      <c r="A66" s="113" t="s">
        <v>622</v>
      </c>
      <c r="B66" s="114">
        <v>419</v>
      </c>
      <c r="C66" s="115">
        <f t="shared" si="18"/>
        <v>0.10239491691104595</v>
      </c>
      <c r="D66" s="114">
        <v>353</v>
      </c>
      <c r="E66" s="115">
        <f t="shared" si="19"/>
        <v>6.5394590589107071E-2</v>
      </c>
      <c r="F66" s="114">
        <v>41</v>
      </c>
      <c r="G66" s="115">
        <f t="shared" si="20"/>
        <v>5.9593023255813955E-2</v>
      </c>
      <c r="H66" s="358">
        <v>1</v>
      </c>
      <c r="I66" s="370">
        <f t="shared" si="21"/>
        <v>814</v>
      </c>
      <c r="J66" s="68">
        <f t="shared" si="22"/>
        <v>7.9874398979491709E-2</v>
      </c>
    </row>
    <row r="67" spans="1:10" s="1" customFormat="1" ht="14.4" thickBot="1" x14ac:dyDescent="0.3">
      <c r="A67" s="113" t="s">
        <v>623</v>
      </c>
      <c r="B67" s="116">
        <v>637</v>
      </c>
      <c r="C67" s="117">
        <f t="shared" si="18"/>
        <v>0.15566959921798632</v>
      </c>
      <c r="D67" s="116">
        <v>364</v>
      </c>
      <c r="E67" s="117">
        <f t="shared" si="19"/>
        <v>6.7432382363838458E-2</v>
      </c>
      <c r="F67" s="116">
        <v>12</v>
      </c>
      <c r="G67" s="117">
        <f t="shared" si="20"/>
        <v>1.7441860465116279E-2</v>
      </c>
      <c r="H67" s="356">
        <v>1</v>
      </c>
      <c r="I67" s="371">
        <f t="shared" si="21"/>
        <v>1014</v>
      </c>
      <c r="J67" s="71">
        <f t="shared" si="22"/>
        <v>9.9499558433912269E-2</v>
      </c>
    </row>
    <row r="68" spans="1:10" s="1" customFormat="1" ht="14.4" thickBot="1" x14ac:dyDescent="0.3">
      <c r="A68" s="118" t="s">
        <v>648</v>
      </c>
      <c r="B68" s="119">
        <f>SUM(B56:B67)</f>
        <v>4092</v>
      </c>
      <c r="C68" s="120">
        <f>SUM(C56:C67)</f>
        <v>1</v>
      </c>
      <c r="D68" s="119">
        <f t="shared" ref="D68:G68" si="23">SUM(D56:D67)</f>
        <v>5398</v>
      </c>
      <c r="E68" s="120">
        <f t="shared" si="23"/>
        <v>0.99999999999999989</v>
      </c>
      <c r="F68" s="119">
        <f t="shared" si="23"/>
        <v>688</v>
      </c>
      <c r="G68" s="120">
        <f t="shared" si="23"/>
        <v>1</v>
      </c>
      <c r="H68" s="366">
        <f>SUM(H56:H67)</f>
        <v>13</v>
      </c>
      <c r="I68" s="372">
        <f>SUM(I56:I67)</f>
        <v>10191</v>
      </c>
      <c r="J68" s="74">
        <f>SUM(J56:J67)</f>
        <v>1</v>
      </c>
    </row>
    <row r="69" spans="1:10" s="1" customFormat="1" ht="13.8" x14ac:dyDescent="0.25">
      <c r="A69" s="178" t="s">
        <v>649</v>
      </c>
      <c r="B69" s="121"/>
      <c r="C69" s="121"/>
      <c r="D69" s="121"/>
      <c r="E69" s="121"/>
      <c r="F69" s="121"/>
    </row>
    <row r="70" spans="1:10" s="1" customFormat="1" ht="13.8" x14ac:dyDescent="0.25">
      <c r="A70" s="179" t="s">
        <v>650</v>
      </c>
      <c r="B70" s="121"/>
      <c r="C70" s="121"/>
      <c r="D70" s="121"/>
      <c r="E70" s="121"/>
      <c r="F70" s="121"/>
    </row>
  </sheetData>
  <mergeCells count="28">
    <mergeCell ref="A1:J1"/>
    <mergeCell ref="A2:A3"/>
    <mergeCell ref="B2:C2"/>
    <mergeCell ref="D2:E2"/>
    <mergeCell ref="J2:J3"/>
    <mergeCell ref="F2:G2"/>
    <mergeCell ref="H2:I2"/>
    <mergeCell ref="A16:J16"/>
    <mergeCell ref="B17:H17"/>
    <mergeCell ref="I17:J18"/>
    <mergeCell ref="A32:J32"/>
    <mergeCell ref="J33:J34"/>
    <mergeCell ref="F33:G33"/>
    <mergeCell ref="H33:I33"/>
    <mergeCell ref="A17:A19"/>
    <mergeCell ref="B18:C18"/>
    <mergeCell ref="D18:E18"/>
    <mergeCell ref="I53:J54"/>
    <mergeCell ref="F18:G18"/>
    <mergeCell ref="A33:A34"/>
    <mergeCell ref="B33:C33"/>
    <mergeCell ref="D33:E33"/>
    <mergeCell ref="A53:A55"/>
    <mergeCell ref="B54:C54"/>
    <mergeCell ref="D54:E54"/>
    <mergeCell ref="F54:G54"/>
    <mergeCell ref="A52:J52"/>
    <mergeCell ref="B53:H53"/>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election sqref="A1:J1"/>
    </sheetView>
  </sheetViews>
  <sheetFormatPr defaultColWidth="9.109375" defaultRowHeight="13.8" x14ac:dyDescent="0.25"/>
  <cols>
    <col min="1" max="1" width="31.88671875" style="96" customWidth="1"/>
    <col min="2" max="2" width="10.6640625" style="96" customWidth="1"/>
    <col min="3" max="3" width="10.109375" style="96" customWidth="1"/>
    <col min="4" max="4" width="10.6640625" style="96" customWidth="1"/>
    <col min="5" max="9" width="10.109375" style="96" customWidth="1"/>
    <col min="10" max="10" width="12.88671875" style="96" customWidth="1"/>
    <col min="11" max="250" width="11.44140625" style="96" customWidth="1"/>
    <col min="251" max="16384" width="9.109375" style="96"/>
  </cols>
  <sheetData>
    <row r="1" spans="1:10" ht="35.1" customHeight="1" thickBot="1" x14ac:dyDescent="0.3">
      <c r="A1" s="948" t="s">
        <v>976</v>
      </c>
      <c r="B1" s="949"/>
      <c r="C1" s="949"/>
      <c r="D1" s="949"/>
      <c r="E1" s="949"/>
      <c r="F1" s="949"/>
      <c r="G1" s="973"/>
      <c r="H1" s="973"/>
      <c r="I1" s="973"/>
      <c r="J1" s="974"/>
    </row>
    <row r="2" spans="1:10" ht="14.25" customHeight="1" x14ac:dyDescent="0.25">
      <c r="A2" s="907" t="s">
        <v>640</v>
      </c>
      <c r="B2" s="918">
        <v>2007</v>
      </c>
      <c r="C2" s="919"/>
      <c r="D2" s="918">
        <v>2008</v>
      </c>
      <c r="E2" s="919"/>
      <c r="F2" s="918">
        <v>2009</v>
      </c>
      <c r="G2" s="919"/>
      <c r="H2" s="918">
        <v>2011</v>
      </c>
      <c r="I2" s="919"/>
      <c r="J2" s="907" t="s">
        <v>962</v>
      </c>
    </row>
    <row r="3" spans="1:10" ht="30.75" customHeight="1" thickBot="1" x14ac:dyDescent="0.3">
      <c r="A3" s="964"/>
      <c r="B3" s="2" t="s">
        <v>530</v>
      </c>
      <c r="C3" s="77" t="s">
        <v>531</v>
      </c>
      <c r="D3" s="2" t="s">
        <v>530</v>
      </c>
      <c r="E3" s="77" t="s">
        <v>531</v>
      </c>
      <c r="F3" s="2" t="s">
        <v>530</v>
      </c>
      <c r="G3" s="77" t="s">
        <v>531</v>
      </c>
      <c r="H3" s="2" t="s">
        <v>530</v>
      </c>
      <c r="I3" s="77" t="s">
        <v>531</v>
      </c>
      <c r="J3" s="908"/>
    </row>
    <row r="4" spans="1:10" ht="14.4" thickBot="1" x14ac:dyDescent="0.3">
      <c r="A4" s="501" t="s">
        <v>625</v>
      </c>
      <c r="B4" s="99">
        <v>1471</v>
      </c>
      <c r="C4" s="46">
        <f t="shared" ref="C4:C19" si="0">B4/$B$20</f>
        <v>0.1730995528359614</v>
      </c>
      <c r="D4" s="99">
        <v>1567</v>
      </c>
      <c r="E4" s="46">
        <f t="shared" ref="E4:E19" si="1">D4/$D$20</f>
        <v>0.15547177299335252</v>
      </c>
      <c r="F4" s="99">
        <v>1719</v>
      </c>
      <c r="G4" s="46">
        <f>ROUND(F4/$F$20,3)</f>
        <v>0.16200000000000001</v>
      </c>
      <c r="H4" s="99">
        <v>1620</v>
      </c>
      <c r="I4" s="46">
        <f>ROUND(H4/$H$20,3)</f>
        <v>0.159</v>
      </c>
      <c r="J4" s="410">
        <f>(H4-F4)/F4</f>
        <v>-5.7591623036649213E-2</v>
      </c>
    </row>
    <row r="5" spans="1:10" x14ac:dyDescent="0.25">
      <c r="A5" s="502" t="s">
        <v>626</v>
      </c>
      <c r="B5" s="100">
        <v>1474</v>
      </c>
      <c r="C5" s="101">
        <f t="shared" si="0"/>
        <v>0.1734525770769593</v>
      </c>
      <c r="D5" s="100">
        <v>1800</v>
      </c>
      <c r="E5" s="101">
        <f t="shared" si="1"/>
        <v>0.17858914574858617</v>
      </c>
      <c r="F5" s="100">
        <v>1634</v>
      </c>
      <c r="G5" s="101">
        <f t="shared" ref="G5:G19" si="2">ROUND(F5/$F$20,3)</f>
        <v>0.154</v>
      </c>
      <c r="H5" s="100">
        <v>1661</v>
      </c>
      <c r="I5" s="101">
        <f t="shared" ref="I5:I19" si="3">ROUND(H5/$H$20,3)</f>
        <v>0.16300000000000001</v>
      </c>
      <c r="J5" s="373">
        <f t="shared" ref="J5:J19" si="4">(H5-F5)/F5</f>
        <v>1.6523867809057527E-2</v>
      </c>
    </row>
    <row r="6" spans="1:10" x14ac:dyDescent="0.25">
      <c r="A6" s="503" t="s">
        <v>627</v>
      </c>
      <c r="B6" s="102">
        <v>525</v>
      </c>
      <c r="C6" s="15">
        <f t="shared" si="0"/>
        <v>6.1779242174629323E-2</v>
      </c>
      <c r="D6" s="102">
        <v>575</v>
      </c>
      <c r="E6" s="15">
        <f t="shared" si="1"/>
        <v>5.7049310447465029E-2</v>
      </c>
      <c r="F6" s="102">
        <v>681</v>
      </c>
      <c r="G6" s="15">
        <f t="shared" si="2"/>
        <v>6.4000000000000001E-2</v>
      </c>
      <c r="H6" s="102">
        <v>612</v>
      </c>
      <c r="I6" s="15">
        <f t="shared" si="3"/>
        <v>0.06</v>
      </c>
      <c r="J6" s="166">
        <f t="shared" si="4"/>
        <v>-0.1013215859030837</v>
      </c>
    </row>
    <row r="7" spans="1:10" x14ac:dyDescent="0.25">
      <c r="A7" s="504" t="s">
        <v>628</v>
      </c>
      <c r="B7" s="102">
        <v>1178</v>
      </c>
      <c r="C7" s="15">
        <f t="shared" si="0"/>
        <v>0.13862085196516827</v>
      </c>
      <c r="D7" s="102">
        <v>1471</v>
      </c>
      <c r="E7" s="15">
        <f t="shared" si="1"/>
        <v>0.14594701855342793</v>
      </c>
      <c r="F7" s="102">
        <v>1509</v>
      </c>
      <c r="G7" s="15">
        <f t="shared" si="2"/>
        <v>0.14299999999999999</v>
      </c>
      <c r="H7" s="102">
        <v>1316</v>
      </c>
      <c r="I7" s="15">
        <f t="shared" si="3"/>
        <v>0.129</v>
      </c>
      <c r="J7" s="166">
        <f t="shared" si="4"/>
        <v>-0.12789927104042412</v>
      </c>
    </row>
    <row r="8" spans="1:10" x14ac:dyDescent="0.25">
      <c r="A8" s="504" t="s">
        <v>629</v>
      </c>
      <c r="B8" s="102">
        <v>725</v>
      </c>
      <c r="C8" s="15">
        <f t="shared" si="0"/>
        <v>8.5314191574488121E-2</v>
      </c>
      <c r="D8" s="102">
        <v>788</v>
      </c>
      <c r="E8" s="15">
        <f t="shared" si="1"/>
        <v>7.8182359361047726E-2</v>
      </c>
      <c r="F8" s="102">
        <v>862</v>
      </c>
      <c r="G8" s="15">
        <f t="shared" si="2"/>
        <v>8.1000000000000003E-2</v>
      </c>
      <c r="H8" s="102">
        <v>808</v>
      </c>
      <c r="I8" s="15">
        <f t="shared" si="3"/>
        <v>7.9000000000000001E-2</v>
      </c>
      <c r="J8" s="166">
        <f t="shared" si="4"/>
        <v>-6.2645011600928072E-2</v>
      </c>
    </row>
    <row r="9" spans="1:10" ht="14.4" thickBot="1" x14ac:dyDescent="0.3">
      <c r="A9" s="503" t="s">
        <v>630</v>
      </c>
      <c r="B9" s="93">
        <v>865</v>
      </c>
      <c r="C9" s="20">
        <f t="shared" si="0"/>
        <v>0.10178865615438927</v>
      </c>
      <c r="D9" s="93">
        <v>887</v>
      </c>
      <c r="E9" s="20">
        <f t="shared" si="1"/>
        <v>8.8004762377219964E-2</v>
      </c>
      <c r="F9" s="93">
        <v>962</v>
      </c>
      <c r="G9" s="20">
        <f t="shared" si="2"/>
        <v>9.0999999999999998E-2</v>
      </c>
      <c r="H9" s="93">
        <v>990</v>
      </c>
      <c r="I9" s="20">
        <f t="shared" si="3"/>
        <v>9.7000000000000003E-2</v>
      </c>
      <c r="J9" s="167">
        <f t="shared" si="4"/>
        <v>2.9106029106029108E-2</v>
      </c>
    </row>
    <row r="10" spans="1:10" ht="14.4" thickBot="1" x14ac:dyDescent="0.3">
      <c r="A10" s="501" t="s">
        <v>631</v>
      </c>
      <c r="B10" s="99">
        <f>SUM(B5:B9)</f>
        <v>4767</v>
      </c>
      <c r="C10" s="46">
        <f t="shared" si="0"/>
        <v>0.56095551894563422</v>
      </c>
      <c r="D10" s="99">
        <f>SUM(D5:D9)</f>
        <v>5521</v>
      </c>
      <c r="E10" s="46">
        <f t="shared" si="1"/>
        <v>0.54777259648774679</v>
      </c>
      <c r="F10" s="99">
        <f>SUM(F5:F9)</f>
        <v>5648</v>
      </c>
      <c r="G10" s="46">
        <f t="shared" si="2"/>
        <v>0.53400000000000003</v>
      </c>
      <c r="H10" s="99">
        <f>SUM(H5:H9)</f>
        <v>5387</v>
      </c>
      <c r="I10" s="46">
        <f t="shared" si="3"/>
        <v>0.52900000000000003</v>
      </c>
      <c r="J10" s="410">
        <f t="shared" si="4"/>
        <v>-4.6211048158640224E-2</v>
      </c>
    </row>
    <row r="11" spans="1:10" x14ac:dyDescent="0.25">
      <c r="A11" s="505" t="s">
        <v>632</v>
      </c>
      <c r="B11" s="100">
        <v>201</v>
      </c>
      <c r="C11" s="101">
        <f t="shared" si="0"/>
        <v>2.3652624146858085E-2</v>
      </c>
      <c r="D11" s="100">
        <v>227</v>
      </c>
      <c r="E11" s="101">
        <f t="shared" si="1"/>
        <v>2.2522075602738365E-2</v>
      </c>
      <c r="F11" s="100">
        <v>250</v>
      </c>
      <c r="G11" s="101">
        <f t="shared" si="2"/>
        <v>2.4E-2</v>
      </c>
      <c r="H11" s="100">
        <v>250</v>
      </c>
      <c r="I11" s="101">
        <f t="shared" si="3"/>
        <v>2.5000000000000001E-2</v>
      </c>
      <c r="J11" s="373">
        <f t="shared" si="4"/>
        <v>0</v>
      </c>
    </row>
    <row r="12" spans="1:10" x14ac:dyDescent="0.25">
      <c r="A12" s="502" t="s">
        <v>633</v>
      </c>
      <c r="B12" s="102">
        <v>790</v>
      </c>
      <c r="C12" s="15">
        <f t="shared" si="0"/>
        <v>9.2963050129442226E-2</v>
      </c>
      <c r="D12" s="102">
        <v>843</v>
      </c>
      <c r="E12" s="15">
        <f t="shared" si="1"/>
        <v>8.3639249925587855E-2</v>
      </c>
      <c r="F12" s="102">
        <v>950</v>
      </c>
      <c r="G12" s="15">
        <f t="shared" si="2"/>
        <v>0.09</v>
      </c>
      <c r="H12" s="102">
        <v>1003</v>
      </c>
      <c r="I12" s="15">
        <f t="shared" si="3"/>
        <v>9.8000000000000004E-2</v>
      </c>
      <c r="J12" s="166">
        <f t="shared" si="4"/>
        <v>5.5789473684210528E-2</v>
      </c>
    </row>
    <row r="13" spans="1:10" x14ac:dyDescent="0.25">
      <c r="A13" s="503" t="s">
        <v>634</v>
      </c>
      <c r="B13" s="102">
        <v>659</v>
      </c>
      <c r="C13" s="15">
        <f t="shared" si="0"/>
        <v>7.7547658272534709E-2</v>
      </c>
      <c r="D13" s="102">
        <v>884</v>
      </c>
      <c r="E13" s="15">
        <f t="shared" si="1"/>
        <v>8.7707113800972319E-2</v>
      </c>
      <c r="F13" s="102">
        <v>822</v>
      </c>
      <c r="G13" s="15">
        <f t="shared" si="2"/>
        <v>7.8E-2</v>
      </c>
      <c r="H13" s="102">
        <v>825</v>
      </c>
      <c r="I13" s="15">
        <f t="shared" si="3"/>
        <v>8.1000000000000003E-2</v>
      </c>
      <c r="J13" s="166">
        <f t="shared" si="4"/>
        <v>3.6496350364963502E-3</v>
      </c>
    </row>
    <row r="14" spans="1:10" x14ac:dyDescent="0.25">
      <c r="A14" s="504" t="s">
        <v>635</v>
      </c>
      <c r="B14" s="102">
        <v>116</v>
      </c>
      <c r="C14" s="15">
        <f t="shared" si="0"/>
        <v>1.3650270651918098E-2</v>
      </c>
      <c r="D14" s="102">
        <v>138</v>
      </c>
      <c r="E14" s="15">
        <f t="shared" si="1"/>
        <v>1.3691834507391606E-2</v>
      </c>
      <c r="F14" s="102">
        <v>140</v>
      </c>
      <c r="G14" s="15">
        <f t="shared" si="2"/>
        <v>1.2999999999999999E-2</v>
      </c>
      <c r="H14" s="102">
        <v>124</v>
      </c>
      <c r="I14" s="15">
        <f t="shared" si="3"/>
        <v>1.2E-2</v>
      </c>
      <c r="J14" s="166">
        <f t="shared" si="4"/>
        <v>-0.11428571428571428</v>
      </c>
    </row>
    <row r="15" spans="1:10" ht="14.4" thickBot="1" x14ac:dyDescent="0.3">
      <c r="A15" s="503" t="s">
        <v>636</v>
      </c>
      <c r="B15" s="93">
        <v>334</v>
      </c>
      <c r="C15" s="20">
        <f t="shared" si="0"/>
        <v>3.9303365497764177E-2</v>
      </c>
      <c r="D15" s="93">
        <v>393</v>
      </c>
      <c r="E15" s="20">
        <f t="shared" si="1"/>
        <v>3.8991963488441313E-2</v>
      </c>
      <c r="F15" s="93">
        <v>386</v>
      </c>
      <c r="G15" s="20">
        <f t="shared" si="2"/>
        <v>3.5999999999999997E-2</v>
      </c>
      <c r="H15" s="93">
        <v>438</v>
      </c>
      <c r="I15" s="20">
        <f t="shared" si="3"/>
        <v>4.2999999999999997E-2</v>
      </c>
      <c r="J15" s="167">
        <f t="shared" si="4"/>
        <v>0.13471502590673576</v>
      </c>
    </row>
    <row r="16" spans="1:10" ht="14.4" thickBot="1" x14ac:dyDescent="0.3">
      <c r="A16" s="501" t="s">
        <v>637</v>
      </c>
      <c r="B16" s="99">
        <f>SUM(B11:B15)</f>
        <v>2100</v>
      </c>
      <c r="C16" s="46">
        <f t="shared" si="0"/>
        <v>0.24711696869851729</v>
      </c>
      <c r="D16" s="99">
        <f>SUM(D11:D15)</f>
        <v>2485</v>
      </c>
      <c r="E16" s="46">
        <f t="shared" si="1"/>
        <v>0.24655223732513146</v>
      </c>
      <c r="F16" s="99">
        <f>SUM(F11:F15)</f>
        <v>2548</v>
      </c>
      <c r="G16" s="46">
        <f t="shared" si="2"/>
        <v>0.24099999999999999</v>
      </c>
      <c r="H16" s="99">
        <f>SUM(H11:H15)</f>
        <v>2640</v>
      </c>
      <c r="I16" s="46">
        <f t="shared" si="3"/>
        <v>0.25900000000000001</v>
      </c>
      <c r="J16" s="410">
        <f t="shared" si="4"/>
        <v>3.6106750392464679E-2</v>
      </c>
    </row>
    <row r="17" spans="1:16" x14ac:dyDescent="0.25">
      <c r="A17" s="506" t="s">
        <v>638</v>
      </c>
      <c r="B17" s="100">
        <v>11</v>
      </c>
      <c r="C17" s="101">
        <f t="shared" si="0"/>
        <v>1.2944222169922334E-3</v>
      </c>
      <c r="D17" s="100">
        <v>17</v>
      </c>
      <c r="E17" s="101">
        <f t="shared" si="1"/>
        <v>1.6866752654033138E-3</v>
      </c>
      <c r="F17" s="100">
        <v>0</v>
      </c>
      <c r="G17" s="101">
        <f t="shared" si="2"/>
        <v>0</v>
      </c>
      <c r="H17" s="100">
        <v>19</v>
      </c>
      <c r="I17" s="101">
        <f t="shared" si="3"/>
        <v>2E-3</v>
      </c>
      <c r="J17" s="373">
        <v>1</v>
      </c>
    </row>
    <row r="18" spans="1:16" x14ac:dyDescent="0.25">
      <c r="A18" s="503" t="s">
        <v>639</v>
      </c>
      <c r="B18" s="102">
        <v>2</v>
      </c>
      <c r="C18" s="15">
        <f t="shared" si="0"/>
        <v>2.353494939985879E-4</v>
      </c>
      <c r="D18" s="102">
        <v>0</v>
      </c>
      <c r="E18" s="15">
        <f t="shared" si="1"/>
        <v>0</v>
      </c>
      <c r="F18" s="102">
        <v>0</v>
      </c>
      <c r="G18" s="15">
        <f t="shared" si="2"/>
        <v>0</v>
      </c>
      <c r="H18" s="102"/>
      <c r="I18" s="15">
        <f t="shared" si="3"/>
        <v>0</v>
      </c>
      <c r="J18" s="166">
        <v>0</v>
      </c>
    </row>
    <row r="19" spans="1:16" ht="14.4" thickBot="1" x14ac:dyDescent="0.3">
      <c r="A19" s="507" t="s">
        <v>285</v>
      </c>
      <c r="B19" s="93">
        <v>147</v>
      </c>
      <c r="C19" s="20">
        <f t="shared" si="0"/>
        <v>1.729818780889621E-2</v>
      </c>
      <c r="D19" s="93">
        <v>489</v>
      </c>
      <c r="E19" s="20">
        <f t="shared" si="1"/>
        <v>4.8516717928365906E-2</v>
      </c>
      <c r="F19" s="93">
        <v>671</v>
      </c>
      <c r="G19" s="20">
        <f t="shared" si="2"/>
        <v>6.3E-2</v>
      </c>
      <c r="H19" s="93">
        <v>525</v>
      </c>
      <c r="I19" s="20">
        <f t="shared" si="3"/>
        <v>5.1999999999999998E-2</v>
      </c>
      <c r="J19" s="167">
        <f t="shared" si="4"/>
        <v>-0.21758569299552907</v>
      </c>
    </row>
    <row r="20" spans="1:16" ht="14.4" thickBot="1" x14ac:dyDescent="0.3">
      <c r="A20" s="103" t="s">
        <v>648</v>
      </c>
      <c r="B20" s="104">
        <f>B4+B10+B16+B17+B18+B19</f>
        <v>8498</v>
      </c>
      <c r="C20" s="806">
        <f>C4+C10+C16+C17+C18+C19</f>
        <v>1</v>
      </c>
      <c r="D20" s="104">
        <f t="shared" ref="D20:I20" si="5">D4+D10+D16+D17+D18+D19</f>
        <v>10079</v>
      </c>
      <c r="E20" s="806">
        <f t="shared" si="5"/>
        <v>0.99999999999999989</v>
      </c>
      <c r="F20" s="104">
        <f t="shared" si="5"/>
        <v>10586</v>
      </c>
      <c r="G20" s="806">
        <f t="shared" si="5"/>
        <v>1</v>
      </c>
      <c r="H20" s="104">
        <f t="shared" si="5"/>
        <v>10191</v>
      </c>
      <c r="I20" s="806">
        <f t="shared" si="5"/>
        <v>1.0010000000000001</v>
      </c>
      <c r="J20" s="382"/>
    </row>
    <row r="21" spans="1:16" x14ac:dyDescent="0.25">
      <c r="A21" s="210"/>
      <c r="B21" s="196"/>
      <c r="C21" s="211"/>
      <c r="D21" s="196"/>
      <c r="E21" s="211"/>
      <c r="F21" s="196"/>
      <c r="G21" s="211"/>
      <c r="H21" s="211"/>
      <c r="I21" s="211"/>
      <c r="J21" s="411"/>
    </row>
    <row r="22" spans="1:16" x14ac:dyDescent="0.25">
      <c r="A22" s="210"/>
      <c r="B22" s="196"/>
      <c r="C22" s="211"/>
      <c r="D22" s="196"/>
      <c r="E22" s="211"/>
      <c r="F22" s="196"/>
      <c r="G22" s="211"/>
      <c r="H22" s="211"/>
      <c r="I22" s="211"/>
      <c r="J22" s="411"/>
    </row>
    <row r="23" spans="1:16" ht="14.4" thickBot="1" x14ac:dyDescent="0.3">
      <c r="A23" s="210"/>
      <c r="B23" s="196"/>
      <c r="C23" s="211"/>
      <c r="D23" s="196"/>
      <c r="E23" s="211"/>
      <c r="F23" s="211"/>
      <c r="G23" s="211"/>
      <c r="H23" s="211"/>
      <c r="I23" s="211"/>
      <c r="J23" s="212"/>
    </row>
    <row r="24" spans="1:16" customFormat="1" ht="35.1" customHeight="1" thickBot="1" x14ac:dyDescent="0.3">
      <c r="A24" s="948" t="s">
        <v>977</v>
      </c>
      <c r="B24" s="952"/>
      <c r="C24" s="952"/>
      <c r="D24" s="952"/>
      <c r="E24" s="952"/>
      <c r="F24" s="952"/>
      <c r="G24" s="952"/>
      <c r="H24" s="952"/>
      <c r="I24" s="952"/>
      <c r="J24" s="953"/>
      <c r="K24" s="96"/>
      <c r="L24" s="96"/>
    </row>
    <row r="25" spans="1:16" customFormat="1" ht="17.25" customHeight="1" thickBot="1" x14ac:dyDescent="0.3">
      <c r="A25" s="907" t="s">
        <v>640</v>
      </c>
      <c r="B25" s="948" t="s">
        <v>465</v>
      </c>
      <c r="C25" s="976"/>
      <c r="D25" s="976"/>
      <c r="E25" s="976"/>
      <c r="F25" s="976"/>
      <c r="G25" s="976"/>
      <c r="H25" s="977"/>
      <c r="I25" s="893" t="s">
        <v>648</v>
      </c>
      <c r="J25" s="975"/>
      <c r="K25" s="96"/>
      <c r="L25" s="96"/>
    </row>
    <row r="26" spans="1:16" customFormat="1" ht="14.25" customHeight="1" x14ac:dyDescent="0.25">
      <c r="A26" s="972"/>
      <c r="B26" s="897" t="s">
        <v>651</v>
      </c>
      <c r="C26" s="978"/>
      <c r="D26" s="897" t="s">
        <v>652</v>
      </c>
      <c r="E26" s="978"/>
      <c r="F26" s="897" t="s">
        <v>653</v>
      </c>
      <c r="G26" s="978"/>
      <c r="H26" s="362" t="s">
        <v>654</v>
      </c>
      <c r="I26" s="959"/>
      <c r="J26" s="960"/>
      <c r="K26" s="96"/>
      <c r="L26" s="96"/>
    </row>
    <row r="27" spans="1:16" customFormat="1" ht="13.5" customHeight="1" thickBot="1" x14ac:dyDescent="0.3">
      <c r="A27" s="908"/>
      <c r="B27" s="172" t="s">
        <v>530</v>
      </c>
      <c r="C27" s="171" t="s">
        <v>531</v>
      </c>
      <c r="D27" s="172" t="s">
        <v>530</v>
      </c>
      <c r="E27" s="173" t="s">
        <v>531</v>
      </c>
      <c r="F27" s="170" t="s">
        <v>530</v>
      </c>
      <c r="G27" s="171" t="s">
        <v>531</v>
      </c>
      <c r="H27" s="363" t="s">
        <v>530</v>
      </c>
      <c r="I27" s="172" t="s">
        <v>530</v>
      </c>
      <c r="J27" s="173" t="s">
        <v>531</v>
      </c>
      <c r="K27" s="96"/>
      <c r="L27" s="96"/>
      <c r="M27" s="765"/>
      <c r="N27" s="765"/>
      <c r="O27" s="765"/>
      <c r="P27" s="765"/>
    </row>
    <row r="28" spans="1:16" customFormat="1" ht="14.4" thickBot="1" x14ac:dyDescent="0.3">
      <c r="A28" s="501" t="s">
        <v>625</v>
      </c>
      <c r="B28" s="99">
        <v>634</v>
      </c>
      <c r="C28" s="46">
        <f>B28/$B$43</f>
        <v>0.15493646138807429</v>
      </c>
      <c r="D28" s="99">
        <v>864</v>
      </c>
      <c r="E28" s="46">
        <f>D28/$D$43</f>
        <v>0.16005928121526491</v>
      </c>
      <c r="F28" s="99">
        <v>120</v>
      </c>
      <c r="G28" s="46">
        <f>F28/$F$43</f>
        <v>0.1744186046511628</v>
      </c>
      <c r="H28" s="99">
        <v>2</v>
      </c>
      <c r="I28" s="99">
        <f>B28+D28+F28+H28</f>
        <v>1620</v>
      </c>
      <c r="J28" s="46">
        <f>I28/$I$43</f>
        <v>0.15896379158080659</v>
      </c>
      <c r="K28" s="96"/>
      <c r="L28" s="96"/>
      <c r="M28" s="704"/>
      <c r="N28" s="704"/>
      <c r="O28" s="704"/>
      <c r="P28" s="704"/>
    </row>
    <row r="29" spans="1:16" customFormat="1" x14ac:dyDescent="0.25">
      <c r="A29" s="502" t="s">
        <v>626</v>
      </c>
      <c r="B29" s="100">
        <v>774</v>
      </c>
      <c r="C29" s="101">
        <f t="shared" ref="C29:C42" si="6">B29/$B$43</f>
        <v>0.18914956011730205</v>
      </c>
      <c r="D29" s="100">
        <v>781</v>
      </c>
      <c r="E29" s="101">
        <f t="shared" ref="E29:E42" si="7">D29/$D$43</f>
        <v>0.14468321600592812</v>
      </c>
      <c r="F29" s="100">
        <v>106</v>
      </c>
      <c r="G29" s="101">
        <f t="shared" ref="G29:G42" si="8">F29/$F$43</f>
        <v>0.15406976744186046</v>
      </c>
      <c r="H29" s="374"/>
      <c r="I29" s="412">
        <f t="shared" ref="I29:I33" si="9">B29+D29+F29+H29</f>
        <v>1661</v>
      </c>
      <c r="J29" s="101">
        <f t="shared" ref="J29:J42" si="10">I29/$I$43</f>
        <v>0.16298694926896282</v>
      </c>
      <c r="K29" s="96"/>
      <c r="L29" s="96"/>
      <c r="M29" s="875"/>
      <c r="N29" s="875"/>
      <c r="O29" s="875"/>
      <c r="P29" s="875"/>
    </row>
    <row r="30" spans="1:16" customFormat="1" x14ac:dyDescent="0.25">
      <c r="A30" s="503" t="s">
        <v>627</v>
      </c>
      <c r="B30" s="102">
        <v>244</v>
      </c>
      <c r="C30" s="15">
        <f t="shared" si="6"/>
        <v>5.9628543499511244E-2</v>
      </c>
      <c r="D30" s="102">
        <v>320</v>
      </c>
      <c r="E30" s="15">
        <f t="shared" si="7"/>
        <v>5.928121526491293E-2</v>
      </c>
      <c r="F30" s="102">
        <v>47</v>
      </c>
      <c r="G30" s="15">
        <f t="shared" si="8"/>
        <v>6.8313953488372089E-2</v>
      </c>
      <c r="H30" s="375">
        <v>1</v>
      </c>
      <c r="I30" s="413">
        <f t="shared" si="9"/>
        <v>612</v>
      </c>
      <c r="J30" s="15">
        <f t="shared" si="10"/>
        <v>6.0052987930526935E-2</v>
      </c>
      <c r="K30" s="96"/>
      <c r="L30" s="96"/>
      <c r="M30" s="704"/>
      <c r="N30" s="704"/>
      <c r="O30" s="704"/>
      <c r="P30" s="704"/>
    </row>
    <row r="31" spans="1:16" customFormat="1" x14ac:dyDescent="0.25">
      <c r="A31" s="504" t="s">
        <v>628</v>
      </c>
      <c r="B31" s="102">
        <v>566</v>
      </c>
      <c r="C31" s="15">
        <f t="shared" si="6"/>
        <v>0.13831867057673508</v>
      </c>
      <c r="D31" s="102">
        <v>666</v>
      </c>
      <c r="E31" s="15">
        <f t="shared" si="7"/>
        <v>0.12337902927010004</v>
      </c>
      <c r="F31" s="102">
        <v>82</v>
      </c>
      <c r="G31" s="15">
        <f t="shared" si="8"/>
        <v>0.11918604651162791</v>
      </c>
      <c r="H31" s="375">
        <v>2</v>
      </c>
      <c r="I31" s="413">
        <f t="shared" si="9"/>
        <v>1316</v>
      </c>
      <c r="J31" s="15">
        <f t="shared" si="10"/>
        <v>0.12913354921008732</v>
      </c>
      <c r="K31" s="96"/>
      <c r="L31" s="96"/>
      <c r="M31" s="875"/>
      <c r="N31" s="875"/>
      <c r="O31" s="875"/>
      <c r="P31" s="875"/>
    </row>
    <row r="32" spans="1:16" customFormat="1" x14ac:dyDescent="0.25">
      <c r="A32" s="504" t="s">
        <v>629</v>
      </c>
      <c r="B32" s="102">
        <v>341</v>
      </c>
      <c r="C32" s="15">
        <f t="shared" si="6"/>
        <v>8.3333333333333329E-2</v>
      </c>
      <c r="D32" s="102">
        <v>397</v>
      </c>
      <c r="E32" s="15">
        <f t="shared" si="7"/>
        <v>7.3545757688032606E-2</v>
      </c>
      <c r="F32" s="102">
        <v>69</v>
      </c>
      <c r="G32" s="15">
        <f t="shared" si="8"/>
        <v>0.1002906976744186</v>
      </c>
      <c r="H32" s="375">
        <v>1</v>
      </c>
      <c r="I32" s="413">
        <f t="shared" si="9"/>
        <v>808</v>
      </c>
      <c r="J32" s="15">
        <f t="shared" si="10"/>
        <v>7.9285644195859095E-2</v>
      </c>
      <c r="K32" s="96"/>
      <c r="L32" s="96"/>
      <c r="M32" s="704"/>
      <c r="N32" s="704"/>
      <c r="O32" s="704"/>
      <c r="P32" s="704"/>
    </row>
    <row r="33" spans="1:16" customFormat="1" ht="14.4" thickBot="1" x14ac:dyDescent="0.3">
      <c r="A33" s="503" t="s">
        <v>630</v>
      </c>
      <c r="B33" s="93">
        <v>533</v>
      </c>
      <c r="C33" s="20">
        <f t="shared" si="6"/>
        <v>0.13025415444770283</v>
      </c>
      <c r="D33" s="93">
        <v>422</v>
      </c>
      <c r="E33" s="20">
        <f t="shared" si="7"/>
        <v>7.8177102630603929E-2</v>
      </c>
      <c r="F33" s="93">
        <v>33</v>
      </c>
      <c r="G33" s="20">
        <f t="shared" si="8"/>
        <v>4.7965116279069769E-2</v>
      </c>
      <c r="H33" s="376">
        <v>2</v>
      </c>
      <c r="I33" s="414">
        <f t="shared" si="9"/>
        <v>990</v>
      </c>
      <c r="J33" s="20">
        <f t="shared" si="10"/>
        <v>9.7144539299381813E-2</v>
      </c>
      <c r="K33" s="96"/>
      <c r="L33" s="96"/>
      <c r="M33" s="875"/>
      <c r="N33" s="875"/>
      <c r="O33" s="875"/>
      <c r="P33" s="875"/>
    </row>
    <row r="34" spans="1:16" customFormat="1" ht="14.4" thickBot="1" x14ac:dyDescent="0.3">
      <c r="A34" s="501" t="s">
        <v>631</v>
      </c>
      <c r="B34" s="99">
        <f>SUM(B29:B33)</f>
        <v>2458</v>
      </c>
      <c r="C34" s="46">
        <f t="shared" si="6"/>
        <v>0.60068426197458458</v>
      </c>
      <c r="D34" s="99">
        <f t="shared" ref="D34:I34" si="11">SUM(D29:D33)</f>
        <v>2586</v>
      </c>
      <c r="E34" s="46">
        <f t="shared" si="7"/>
        <v>0.47906632085957762</v>
      </c>
      <c r="F34" s="99">
        <f t="shared" si="11"/>
        <v>337</v>
      </c>
      <c r="G34" s="46">
        <f t="shared" si="8"/>
        <v>0.48982558139534882</v>
      </c>
      <c r="H34" s="99">
        <f t="shared" si="11"/>
        <v>6</v>
      </c>
      <c r="I34" s="99">
        <f t="shared" si="11"/>
        <v>5387</v>
      </c>
      <c r="J34" s="46">
        <f t="shared" si="10"/>
        <v>0.528603669904818</v>
      </c>
      <c r="K34" s="96"/>
      <c r="L34" s="96"/>
      <c r="M34" s="704"/>
      <c r="N34" s="704"/>
      <c r="O34" s="704"/>
      <c r="P34" s="704"/>
    </row>
    <row r="35" spans="1:16" customFormat="1" x14ac:dyDescent="0.25">
      <c r="A35" s="505" t="s">
        <v>632</v>
      </c>
      <c r="B35" s="100">
        <v>92</v>
      </c>
      <c r="C35" s="101">
        <f t="shared" si="6"/>
        <v>2.2482893450635387E-2</v>
      </c>
      <c r="D35" s="100">
        <v>130</v>
      </c>
      <c r="E35" s="101">
        <f t="shared" si="7"/>
        <v>2.4082993701370878E-2</v>
      </c>
      <c r="F35" s="100">
        <v>28</v>
      </c>
      <c r="G35" s="101">
        <f t="shared" si="8"/>
        <v>4.0697674418604654E-2</v>
      </c>
      <c r="H35" s="374"/>
      <c r="I35" s="412">
        <f t="shared" ref="I35:I39" si="12">B35+D35+F35+H35</f>
        <v>250</v>
      </c>
      <c r="J35" s="101">
        <f t="shared" si="10"/>
        <v>2.453144931802571E-2</v>
      </c>
      <c r="K35" s="96"/>
      <c r="L35" s="96"/>
      <c r="M35" s="875"/>
      <c r="N35" s="875"/>
      <c r="O35" s="875"/>
      <c r="P35" s="875"/>
    </row>
    <row r="36" spans="1:16" customFormat="1" x14ac:dyDescent="0.25">
      <c r="A36" s="502" t="s">
        <v>633</v>
      </c>
      <c r="B36" s="102">
        <v>287</v>
      </c>
      <c r="C36" s="15">
        <f t="shared" si="6"/>
        <v>7.0136852394916904E-2</v>
      </c>
      <c r="D36" s="102">
        <v>645</v>
      </c>
      <c r="E36" s="15">
        <f t="shared" si="7"/>
        <v>0.11948869951834012</v>
      </c>
      <c r="F36" s="102">
        <v>70</v>
      </c>
      <c r="G36" s="15">
        <f t="shared" si="8"/>
        <v>0.10174418604651163</v>
      </c>
      <c r="H36" s="375">
        <v>1</v>
      </c>
      <c r="I36" s="413">
        <f t="shared" si="12"/>
        <v>1003</v>
      </c>
      <c r="J36" s="15">
        <f t="shared" si="10"/>
        <v>9.8420174663919141E-2</v>
      </c>
      <c r="K36" s="96"/>
      <c r="L36" s="96"/>
      <c r="M36" s="875"/>
      <c r="N36" s="875"/>
      <c r="O36" s="875"/>
      <c r="P36" s="875"/>
    </row>
    <row r="37" spans="1:16" customFormat="1" x14ac:dyDescent="0.25">
      <c r="A37" s="503" t="s">
        <v>634</v>
      </c>
      <c r="B37" s="102">
        <v>284</v>
      </c>
      <c r="C37" s="15">
        <f t="shared" si="6"/>
        <v>6.9403714565004881E-2</v>
      </c>
      <c r="D37" s="102">
        <v>449</v>
      </c>
      <c r="E37" s="15">
        <f t="shared" si="7"/>
        <v>8.3178955168580954E-2</v>
      </c>
      <c r="F37" s="102">
        <v>90</v>
      </c>
      <c r="G37" s="15">
        <f t="shared" si="8"/>
        <v>0.1308139534883721</v>
      </c>
      <c r="H37" s="375">
        <v>2</v>
      </c>
      <c r="I37" s="413">
        <f t="shared" si="12"/>
        <v>825</v>
      </c>
      <c r="J37" s="15">
        <f t="shared" si="10"/>
        <v>8.0953782749484837E-2</v>
      </c>
      <c r="K37" s="96"/>
      <c r="L37" s="96"/>
      <c r="M37" s="704"/>
      <c r="N37" s="704"/>
      <c r="O37" s="704"/>
      <c r="P37" s="704"/>
    </row>
    <row r="38" spans="1:16" customFormat="1" x14ac:dyDescent="0.25">
      <c r="A38" s="504" t="s">
        <v>635</v>
      </c>
      <c r="B38" s="102">
        <v>33</v>
      </c>
      <c r="C38" s="15">
        <f t="shared" si="6"/>
        <v>8.0645161290322578E-3</v>
      </c>
      <c r="D38" s="102">
        <v>83</v>
      </c>
      <c r="E38" s="15">
        <f t="shared" si="7"/>
        <v>1.5376065209336792E-2</v>
      </c>
      <c r="F38" s="102">
        <v>8</v>
      </c>
      <c r="G38" s="15">
        <f t="shared" si="8"/>
        <v>1.1627906976744186E-2</v>
      </c>
      <c r="H38" s="375"/>
      <c r="I38" s="413">
        <f t="shared" si="12"/>
        <v>124</v>
      </c>
      <c r="J38" s="15">
        <f t="shared" si="10"/>
        <v>1.2167598861740752E-2</v>
      </c>
      <c r="K38" s="96"/>
      <c r="L38" s="96"/>
      <c r="M38" s="704"/>
      <c r="N38" s="704"/>
      <c r="O38" s="704"/>
      <c r="P38" s="704"/>
    </row>
    <row r="39" spans="1:16" customFormat="1" ht="14.4" thickBot="1" x14ac:dyDescent="0.3">
      <c r="A39" s="503" t="s">
        <v>636</v>
      </c>
      <c r="B39" s="93">
        <v>119</v>
      </c>
      <c r="C39" s="20">
        <f t="shared" si="6"/>
        <v>2.9081133919843596E-2</v>
      </c>
      <c r="D39" s="93">
        <v>293</v>
      </c>
      <c r="E39" s="20">
        <f t="shared" si="7"/>
        <v>5.4279362726935905E-2</v>
      </c>
      <c r="F39" s="93">
        <v>25</v>
      </c>
      <c r="G39" s="20">
        <f t="shared" si="8"/>
        <v>3.6337209302325583E-2</v>
      </c>
      <c r="H39" s="376">
        <v>1</v>
      </c>
      <c r="I39" s="414">
        <f t="shared" si="12"/>
        <v>438</v>
      </c>
      <c r="J39" s="20">
        <f t="shared" si="10"/>
        <v>4.2979099205181046E-2</v>
      </c>
      <c r="K39" s="96"/>
      <c r="L39" s="96"/>
      <c r="M39" s="704"/>
      <c r="N39" s="704"/>
      <c r="O39" s="704"/>
      <c r="P39" s="704"/>
    </row>
    <row r="40" spans="1:16" customFormat="1" ht="14.4" thickBot="1" x14ac:dyDescent="0.3">
      <c r="A40" s="501" t="s">
        <v>637</v>
      </c>
      <c r="B40" s="99">
        <f>SUM(B35:B39)</f>
        <v>815</v>
      </c>
      <c r="C40" s="46">
        <f t="shared" si="6"/>
        <v>0.19916911045943303</v>
      </c>
      <c r="D40" s="99">
        <f>SUM(D35:D39)</f>
        <v>1600</v>
      </c>
      <c r="E40" s="46">
        <f t="shared" si="7"/>
        <v>0.29640607632456467</v>
      </c>
      <c r="F40" s="99">
        <f>SUM(F35:F39)</f>
        <v>221</v>
      </c>
      <c r="G40" s="46">
        <f t="shared" si="8"/>
        <v>0.32122093023255816</v>
      </c>
      <c r="H40" s="99">
        <f>SUM(H35:H39)</f>
        <v>4</v>
      </c>
      <c r="I40" s="99">
        <f>SUM(I35:I39)</f>
        <v>2640</v>
      </c>
      <c r="J40" s="46">
        <f t="shared" si="10"/>
        <v>0.2590521047983515</v>
      </c>
      <c r="K40" s="96"/>
      <c r="L40" s="96"/>
      <c r="M40" s="704"/>
      <c r="N40" s="704"/>
      <c r="O40" s="704"/>
      <c r="P40" s="704"/>
    </row>
    <row r="41" spans="1:16" customFormat="1" x14ac:dyDescent="0.25">
      <c r="A41" s="506" t="s">
        <v>638</v>
      </c>
      <c r="B41" s="100">
        <v>10</v>
      </c>
      <c r="C41" s="101">
        <f t="shared" si="6"/>
        <v>2.4437927663734115E-3</v>
      </c>
      <c r="D41" s="100">
        <v>9</v>
      </c>
      <c r="E41" s="101">
        <f t="shared" si="7"/>
        <v>1.6672841793256763E-3</v>
      </c>
      <c r="F41" s="100"/>
      <c r="G41" s="101">
        <f t="shared" si="8"/>
        <v>0</v>
      </c>
      <c r="H41" s="374"/>
      <c r="I41" s="412">
        <f t="shared" ref="I41:I42" si="13">B41+D41+F41+H41</f>
        <v>19</v>
      </c>
      <c r="J41" s="101">
        <f t="shared" si="10"/>
        <v>1.8643901481699538E-3</v>
      </c>
      <c r="K41" s="96"/>
      <c r="L41" s="96"/>
      <c r="M41" s="875"/>
      <c r="N41" s="875"/>
      <c r="O41" s="875"/>
      <c r="P41" s="875"/>
    </row>
    <row r="42" spans="1:16" customFormat="1" ht="14.4" thickBot="1" x14ac:dyDescent="0.3">
      <c r="A42" s="507" t="s">
        <v>285</v>
      </c>
      <c r="B42" s="102">
        <v>175</v>
      </c>
      <c r="C42" s="15">
        <f t="shared" si="6"/>
        <v>4.2766373411534699E-2</v>
      </c>
      <c r="D42" s="102">
        <v>339</v>
      </c>
      <c r="E42" s="15">
        <f t="shared" si="7"/>
        <v>6.2801037421267136E-2</v>
      </c>
      <c r="F42" s="102">
        <v>10</v>
      </c>
      <c r="G42" s="15">
        <f t="shared" si="8"/>
        <v>1.4534883720930232E-2</v>
      </c>
      <c r="H42" s="375">
        <v>1</v>
      </c>
      <c r="I42" s="413">
        <f t="shared" si="13"/>
        <v>525</v>
      </c>
      <c r="J42" s="15">
        <f t="shared" si="10"/>
        <v>5.151604356785399E-2</v>
      </c>
      <c r="K42" s="96"/>
      <c r="L42" s="96"/>
      <c r="M42" s="875"/>
      <c r="N42" s="875"/>
      <c r="O42" s="875"/>
      <c r="P42" s="875"/>
    </row>
    <row r="43" spans="1:16" customFormat="1" ht="14.4" thickBot="1" x14ac:dyDescent="0.3">
      <c r="A43" s="103" t="s">
        <v>648</v>
      </c>
      <c r="B43" s="104">
        <f>B28+B34+B40+B41+B42</f>
        <v>4092</v>
      </c>
      <c r="C43" s="74">
        <f>C28+C34+C40+C41+C42</f>
        <v>1</v>
      </c>
      <c r="D43" s="104">
        <f t="shared" ref="D43:J43" si="14">D28+D34+D40+D41+D42</f>
        <v>5398</v>
      </c>
      <c r="E43" s="74">
        <f t="shared" si="14"/>
        <v>1</v>
      </c>
      <c r="F43" s="104">
        <f t="shared" si="14"/>
        <v>688</v>
      </c>
      <c r="G43" s="74">
        <f t="shared" si="14"/>
        <v>1</v>
      </c>
      <c r="H43" s="104">
        <f t="shared" si="14"/>
        <v>13</v>
      </c>
      <c r="I43" s="104">
        <f t="shared" si="14"/>
        <v>10191</v>
      </c>
      <c r="J43" s="74">
        <f t="shared" si="14"/>
        <v>1</v>
      </c>
      <c r="K43" s="96"/>
      <c r="L43" s="96"/>
      <c r="M43" s="96"/>
      <c r="N43" s="96"/>
      <c r="O43" s="96"/>
      <c r="P43" s="96"/>
    </row>
    <row r="44" spans="1:16" customFormat="1" x14ac:dyDescent="0.25">
      <c r="A44" s="178" t="s">
        <v>649</v>
      </c>
      <c r="B44" s="121"/>
      <c r="C44" s="121"/>
      <c r="D44" s="121"/>
      <c r="E44" s="121"/>
      <c r="L44" s="96"/>
    </row>
    <row r="45" spans="1:16" customFormat="1" x14ac:dyDescent="0.25">
      <c r="A45" s="179" t="s">
        <v>650</v>
      </c>
      <c r="B45" s="121"/>
      <c r="C45" s="121"/>
      <c r="D45" s="121"/>
      <c r="E45" s="121"/>
    </row>
  </sheetData>
  <mergeCells count="14">
    <mergeCell ref="A1:J1"/>
    <mergeCell ref="A2:A3"/>
    <mergeCell ref="B2:C2"/>
    <mergeCell ref="D2:E2"/>
    <mergeCell ref="J2:J3"/>
    <mergeCell ref="F2:G2"/>
    <mergeCell ref="H2:I2"/>
    <mergeCell ref="A25:A27"/>
    <mergeCell ref="B26:C26"/>
    <mergeCell ref="D26:E26"/>
    <mergeCell ref="F26:G26"/>
    <mergeCell ref="A24:J24"/>
    <mergeCell ref="B25:H25"/>
    <mergeCell ref="I25:J26"/>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opLeftCell="D1" zoomScaleNormal="100" workbookViewId="0">
      <selection sqref="A1:K1"/>
    </sheetView>
  </sheetViews>
  <sheetFormatPr defaultColWidth="9.109375" defaultRowHeight="13.8" x14ac:dyDescent="0.25"/>
  <cols>
    <col min="1" max="1" width="9" style="35" customWidth="1"/>
    <col min="2" max="2" width="50.6640625" style="1" customWidth="1"/>
    <col min="3" max="10" width="10.6640625" style="1" customWidth="1"/>
    <col min="11" max="11" width="24" style="1" customWidth="1"/>
    <col min="12" max="12" width="3.44140625" style="1" customWidth="1"/>
    <col min="13" max="244" width="11.44140625" style="1" customWidth="1"/>
    <col min="245" max="16384" width="9.109375" style="1"/>
  </cols>
  <sheetData>
    <row r="1" spans="1:11" ht="35.1" customHeight="1" thickBot="1" x14ac:dyDescent="0.3">
      <c r="A1" s="909" t="s">
        <v>917</v>
      </c>
      <c r="B1" s="910"/>
      <c r="C1" s="910"/>
      <c r="D1" s="910"/>
      <c r="E1" s="910"/>
      <c r="F1" s="910"/>
      <c r="G1" s="910"/>
      <c r="H1" s="910"/>
      <c r="I1" s="910"/>
      <c r="J1" s="910"/>
      <c r="K1" s="911"/>
    </row>
    <row r="2" spans="1:11" ht="17.25" customHeight="1" x14ac:dyDescent="0.25">
      <c r="A2" s="912" t="s">
        <v>705</v>
      </c>
      <c r="B2" s="914" t="s">
        <v>704</v>
      </c>
      <c r="C2" s="916">
        <v>2007</v>
      </c>
      <c r="D2" s="916"/>
      <c r="E2" s="916">
        <v>2008</v>
      </c>
      <c r="F2" s="917"/>
      <c r="G2" s="918">
        <v>2009</v>
      </c>
      <c r="H2" s="919"/>
      <c r="I2" s="918">
        <v>2011</v>
      </c>
      <c r="J2" s="919"/>
      <c r="K2" s="907" t="s">
        <v>962</v>
      </c>
    </row>
    <row r="3" spans="1:11" ht="16.5" customHeight="1" thickBot="1" x14ac:dyDescent="0.3">
      <c r="A3" s="913"/>
      <c r="B3" s="915"/>
      <c r="C3" s="2" t="s">
        <v>530</v>
      </c>
      <c r="D3" s="3" t="s">
        <v>531</v>
      </c>
      <c r="E3" s="2" t="s">
        <v>530</v>
      </c>
      <c r="F3" s="36" t="s">
        <v>531</v>
      </c>
      <c r="G3" s="2" t="s">
        <v>530</v>
      </c>
      <c r="H3" s="3" t="s">
        <v>531</v>
      </c>
      <c r="I3" s="2" t="s">
        <v>530</v>
      </c>
      <c r="J3" s="3" t="s">
        <v>531</v>
      </c>
      <c r="K3" s="908"/>
    </row>
    <row r="4" spans="1:11" ht="14.4" thickBot="1" x14ac:dyDescent="0.3">
      <c r="A4" s="4">
        <v>0</v>
      </c>
      <c r="B4" s="5" t="s">
        <v>655</v>
      </c>
      <c r="C4" s="6">
        <v>2394</v>
      </c>
      <c r="D4" s="37">
        <f t="shared" ref="D4:D35" si="0">C4/$C$54</f>
        <v>5.699728584353126E-2</v>
      </c>
      <c r="E4" s="6">
        <v>2415</v>
      </c>
      <c r="F4" s="37">
        <f t="shared" ref="F4:F35" si="1">E4/$E$54</f>
        <v>5.4649136702043404E-2</v>
      </c>
      <c r="G4" s="6">
        <v>2050</v>
      </c>
      <c r="H4" s="37">
        <f>ROUND(G4/$G$54,3)</f>
        <v>4.7E-2</v>
      </c>
      <c r="I4" s="6">
        <v>1669</v>
      </c>
      <c r="J4" s="37">
        <f>ROUND(I4/$I$54,3)</f>
        <v>0.04</v>
      </c>
      <c r="K4" s="722">
        <f>J4-H4</f>
        <v>-6.9999999999999993E-3</v>
      </c>
    </row>
    <row r="5" spans="1:11" x14ac:dyDescent="0.25">
      <c r="A5" s="9">
        <v>10</v>
      </c>
      <c r="B5" s="10" t="s">
        <v>656</v>
      </c>
      <c r="C5" s="6">
        <v>3085</v>
      </c>
      <c r="D5" s="37">
        <f t="shared" si="0"/>
        <v>7.3448883386505404E-2</v>
      </c>
      <c r="E5" s="6">
        <v>2807</v>
      </c>
      <c r="F5" s="37">
        <f t="shared" si="1"/>
        <v>6.3519721210201177E-2</v>
      </c>
      <c r="G5" s="6">
        <v>2268</v>
      </c>
      <c r="H5" s="37">
        <f t="shared" ref="H5:H53" si="2">ROUND(G5/$G$54,3)</f>
        <v>5.1999999999999998E-2</v>
      </c>
      <c r="I5" s="6">
        <v>2401</v>
      </c>
      <c r="J5" s="37">
        <f t="shared" ref="J5:J53" si="3">ROUND(I5/$I$54,3)</f>
        <v>5.8000000000000003E-2</v>
      </c>
      <c r="K5" s="722">
        <f t="shared" ref="K5:K53" si="4">J5-H5</f>
        <v>6.0000000000000053E-3</v>
      </c>
    </row>
    <row r="6" spans="1:11" x14ac:dyDescent="0.25">
      <c r="A6" s="11">
        <v>11</v>
      </c>
      <c r="B6" s="12" t="s">
        <v>657</v>
      </c>
      <c r="C6" s="13">
        <v>9955</v>
      </c>
      <c r="D6" s="38">
        <f t="shared" si="0"/>
        <v>0.23701252321318034</v>
      </c>
      <c r="E6" s="13">
        <v>11261</v>
      </c>
      <c r="F6" s="38">
        <f t="shared" si="1"/>
        <v>0.25482564323052204</v>
      </c>
      <c r="G6" s="13">
        <v>12095</v>
      </c>
      <c r="H6" s="38">
        <f t="shared" si="2"/>
        <v>0.27800000000000002</v>
      </c>
      <c r="I6" s="13">
        <v>11421</v>
      </c>
      <c r="J6" s="38">
        <f t="shared" si="3"/>
        <v>0.27600000000000002</v>
      </c>
      <c r="K6" s="723">
        <f t="shared" si="4"/>
        <v>-2.0000000000000018E-3</v>
      </c>
    </row>
    <row r="7" spans="1:11" x14ac:dyDescent="0.25">
      <c r="A7" s="11">
        <v>12</v>
      </c>
      <c r="B7" s="12" t="s">
        <v>658</v>
      </c>
      <c r="C7" s="13">
        <v>2848</v>
      </c>
      <c r="D7" s="38">
        <f t="shared" si="0"/>
        <v>6.7806294938336273E-2</v>
      </c>
      <c r="E7" s="13">
        <v>2995</v>
      </c>
      <c r="F7" s="38">
        <f t="shared" si="1"/>
        <v>6.7773981127378882E-2</v>
      </c>
      <c r="G7" s="13">
        <v>2842</v>
      </c>
      <c r="H7" s="38">
        <f t="shared" si="2"/>
        <v>6.5000000000000002E-2</v>
      </c>
      <c r="I7" s="13">
        <v>2720</v>
      </c>
      <c r="J7" s="38">
        <f t="shared" si="3"/>
        <v>6.6000000000000003E-2</v>
      </c>
      <c r="K7" s="723">
        <f t="shared" si="4"/>
        <v>1.0000000000000009E-3</v>
      </c>
    </row>
    <row r="8" spans="1:11" x14ac:dyDescent="0.25">
      <c r="A8" s="11">
        <v>13</v>
      </c>
      <c r="B8" s="12" t="s">
        <v>659</v>
      </c>
      <c r="C8" s="13">
        <v>130</v>
      </c>
      <c r="D8" s="38">
        <f t="shared" si="0"/>
        <v>3.0950907099661922E-3</v>
      </c>
      <c r="E8" s="13">
        <v>145</v>
      </c>
      <c r="F8" s="38">
        <f t="shared" si="1"/>
        <v>3.2812111063338688E-3</v>
      </c>
      <c r="G8" s="13">
        <v>170</v>
      </c>
      <c r="H8" s="38">
        <f t="shared" si="2"/>
        <v>4.0000000000000001E-3</v>
      </c>
      <c r="I8" s="13">
        <v>119</v>
      </c>
      <c r="J8" s="38">
        <f t="shared" si="3"/>
        <v>3.0000000000000001E-3</v>
      </c>
      <c r="K8" s="723">
        <f t="shared" si="4"/>
        <v>-1E-3</v>
      </c>
    </row>
    <row r="9" spans="1:11" ht="28.2" thickBot="1" x14ac:dyDescent="0.3">
      <c r="A9" s="16">
        <v>19</v>
      </c>
      <c r="B9" s="17" t="s">
        <v>660</v>
      </c>
      <c r="C9" s="18">
        <v>621</v>
      </c>
      <c r="D9" s="39">
        <f t="shared" si="0"/>
        <v>1.4785010237607733E-2</v>
      </c>
      <c r="E9" s="18">
        <v>573</v>
      </c>
      <c r="F9" s="39">
        <f t="shared" si="1"/>
        <v>1.2966441130546943E-2</v>
      </c>
      <c r="G9" s="18">
        <v>584</v>
      </c>
      <c r="H9" s="39">
        <f t="shared" si="2"/>
        <v>1.2999999999999999E-2</v>
      </c>
      <c r="I9" s="18">
        <v>481</v>
      </c>
      <c r="J9" s="39">
        <f t="shared" si="3"/>
        <v>1.2E-2</v>
      </c>
      <c r="K9" s="724">
        <f t="shared" si="4"/>
        <v>-9.9999999999999915E-4</v>
      </c>
    </row>
    <row r="10" spans="1:11" x14ac:dyDescent="0.25">
      <c r="A10" s="21">
        <v>20</v>
      </c>
      <c r="B10" s="22" t="s">
        <v>661</v>
      </c>
      <c r="C10" s="23">
        <v>883</v>
      </c>
      <c r="D10" s="37">
        <f t="shared" si="0"/>
        <v>2.1022808437693444E-2</v>
      </c>
      <c r="E10" s="23">
        <v>865</v>
      </c>
      <c r="F10" s="37">
        <f t="shared" si="1"/>
        <v>1.9574121427439976E-2</v>
      </c>
      <c r="G10" s="23">
        <v>781</v>
      </c>
      <c r="H10" s="37">
        <f t="shared" si="2"/>
        <v>1.7999999999999999E-2</v>
      </c>
      <c r="I10" s="23">
        <v>793</v>
      </c>
      <c r="J10" s="37">
        <f t="shared" si="3"/>
        <v>1.9E-2</v>
      </c>
      <c r="K10" s="722">
        <f t="shared" si="4"/>
        <v>1.0000000000000009E-3</v>
      </c>
    </row>
    <row r="11" spans="1:11" x14ac:dyDescent="0.25">
      <c r="A11" s="11">
        <v>21</v>
      </c>
      <c r="B11" s="12" t="s">
        <v>662</v>
      </c>
      <c r="C11" s="13">
        <v>784</v>
      </c>
      <c r="D11" s="38">
        <f t="shared" si="0"/>
        <v>1.8665777820103806E-2</v>
      </c>
      <c r="E11" s="13">
        <v>826</v>
      </c>
      <c r="F11" s="38">
        <f t="shared" si="1"/>
        <v>1.8691588785046728E-2</v>
      </c>
      <c r="G11" s="13">
        <v>1069</v>
      </c>
      <c r="H11" s="38">
        <f t="shared" si="2"/>
        <v>2.5000000000000001E-2</v>
      </c>
      <c r="I11" s="13">
        <v>926</v>
      </c>
      <c r="J11" s="38">
        <f t="shared" si="3"/>
        <v>2.1999999999999999E-2</v>
      </c>
      <c r="K11" s="723">
        <f t="shared" si="4"/>
        <v>-3.0000000000000027E-3</v>
      </c>
    </row>
    <row r="12" spans="1:11" x14ac:dyDescent="0.25">
      <c r="A12" s="11">
        <v>22</v>
      </c>
      <c r="B12" s="12" t="s">
        <v>663</v>
      </c>
      <c r="C12" s="13">
        <v>124</v>
      </c>
      <c r="D12" s="38">
        <f t="shared" si="0"/>
        <v>2.9522403695062139E-3</v>
      </c>
      <c r="E12" s="13">
        <v>198</v>
      </c>
      <c r="F12" s="38">
        <f t="shared" si="1"/>
        <v>4.4805503383041796E-3</v>
      </c>
      <c r="G12" s="13">
        <v>116</v>
      </c>
      <c r="H12" s="38">
        <f t="shared" si="2"/>
        <v>3.0000000000000001E-3</v>
      </c>
      <c r="I12" s="13">
        <v>131</v>
      </c>
      <c r="J12" s="38">
        <f t="shared" si="3"/>
        <v>3.0000000000000001E-3</v>
      </c>
      <c r="K12" s="723">
        <f t="shared" si="4"/>
        <v>0</v>
      </c>
    </row>
    <row r="13" spans="1:11" ht="14.4" thickBot="1" x14ac:dyDescent="0.3">
      <c r="A13" s="24">
        <v>29</v>
      </c>
      <c r="B13" s="25" t="s">
        <v>664</v>
      </c>
      <c r="C13" s="18">
        <v>168</v>
      </c>
      <c r="D13" s="39">
        <f t="shared" si="0"/>
        <v>3.9998095328793865E-3</v>
      </c>
      <c r="E13" s="18">
        <v>139</v>
      </c>
      <c r="F13" s="39">
        <f t="shared" si="1"/>
        <v>3.1454368536579847E-3</v>
      </c>
      <c r="G13" s="18">
        <v>181</v>
      </c>
      <c r="H13" s="39">
        <f t="shared" si="2"/>
        <v>4.0000000000000001E-3</v>
      </c>
      <c r="I13" s="18">
        <v>185</v>
      </c>
      <c r="J13" s="39">
        <f t="shared" si="3"/>
        <v>4.0000000000000001E-3</v>
      </c>
      <c r="K13" s="724">
        <f t="shared" si="4"/>
        <v>0</v>
      </c>
    </row>
    <row r="14" spans="1:11" x14ac:dyDescent="0.25">
      <c r="A14" s="9">
        <v>30</v>
      </c>
      <c r="B14" s="10" t="s">
        <v>665</v>
      </c>
      <c r="C14" s="6">
        <v>2538</v>
      </c>
      <c r="D14" s="37">
        <f t="shared" si="0"/>
        <v>6.0425694014570736E-2</v>
      </c>
      <c r="E14" s="6">
        <v>3485</v>
      </c>
      <c r="F14" s="37">
        <f t="shared" si="1"/>
        <v>7.8862211762576087E-2</v>
      </c>
      <c r="G14" s="6">
        <v>3294</v>
      </c>
      <c r="H14" s="37">
        <f t="shared" si="2"/>
        <v>7.5999999999999998E-2</v>
      </c>
      <c r="I14" s="6">
        <v>4351</v>
      </c>
      <c r="J14" s="37">
        <f t="shared" si="3"/>
        <v>0.105</v>
      </c>
      <c r="K14" s="722">
        <f t="shared" si="4"/>
        <v>2.8999999999999998E-2</v>
      </c>
    </row>
    <row r="15" spans="1:11" x14ac:dyDescent="0.25">
      <c r="A15" s="11">
        <v>31</v>
      </c>
      <c r="B15" s="12" t="s">
        <v>666</v>
      </c>
      <c r="C15" s="13">
        <v>778</v>
      </c>
      <c r="D15" s="38">
        <f t="shared" si="0"/>
        <v>1.8522927479643826E-2</v>
      </c>
      <c r="E15" s="13">
        <v>715</v>
      </c>
      <c r="F15" s="38">
        <f t="shared" si="1"/>
        <v>1.6179765110542872E-2</v>
      </c>
      <c r="G15" s="13">
        <v>763</v>
      </c>
      <c r="H15" s="38">
        <f t="shared" si="2"/>
        <v>1.7999999999999999E-2</v>
      </c>
      <c r="I15" s="13">
        <v>480</v>
      </c>
      <c r="J15" s="38">
        <f t="shared" si="3"/>
        <v>1.2E-2</v>
      </c>
      <c r="K15" s="723">
        <f t="shared" si="4"/>
        <v>-5.9999999999999984E-3</v>
      </c>
    </row>
    <row r="16" spans="1:11" x14ac:dyDescent="0.25">
      <c r="A16" s="11">
        <v>32</v>
      </c>
      <c r="B16" s="12" t="s">
        <v>667</v>
      </c>
      <c r="C16" s="13">
        <v>7488</v>
      </c>
      <c r="D16" s="38">
        <f t="shared" si="0"/>
        <v>0.17827722489405268</v>
      </c>
      <c r="E16" s="13">
        <v>7713</v>
      </c>
      <c r="F16" s="38">
        <f t="shared" si="1"/>
        <v>0.17453780181484918</v>
      </c>
      <c r="G16" s="13">
        <v>7813</v>
      </c>
      <c r="H16" s="38">
        <f t="shared" si="2"/>
        <v>0.17899999999999999</v>
      </c>
      <c r="I16" s="13">
        <v>7116</v>
      </c>
      <c r="J16" s="38">
        <f t="shared" si="3"/>
        <v>0.17199999999999999</v>
      </c>
      <c r="K16" s="723">
        <f t="shared" si="4"/>
        <v>-7.0000000000000062E-3</v>
      </c>
    </row>
    <row r="17" spans="1:11" ht="28.2" thickBot="1" x14ac:dyDescent="0.3">
      <c r="A17" s="16">
        <v>39</v>
      </c>
      <c r="B17" s="17" t="s">
        <v>668</v>
      </c>
      <c r="C17" s="18">
        <v>1551</v>
      </c>
      <c r="D17" s="39">
        <f t="shared" si="0"/>
        <v>3.6926813008904338E-2</v>
      </c>
      <c r="E17" s="18">
        <v>1548</v>
      </c>
      <c r="F17" s="39">
        <f t="shared" si="1"/>
        <v>3.5029757190378132E-2</v>
      </c>
      <c r="G17" s="18">
        <v>1708</v>
      </c>
      <c r="H17" s="39">
        <f t="shared" si="2"/>
        <v>3.9E-2</v>
      </c>
      <c r="I17" s="18">
        <v>1490</v>
      </c>
      <c r="J17" s="39">
        <f t="shared" si="3"/>
        <v>3.5999999999999997E-2</v>
      </c>
      <c r="K17" s="724">
        <f t="shared" si="4"/>
        <v>-3.0000000000000027E-3</v>
      </c>
    </row>
    <row r="18" spans="1:11" x14ac:dyDescent="0.25">
      <c r="A18" s="21">
        <v>40</v>
      </c>
      <c r="B18" s="22" t="s">
        <v>669</v>
      </c>
      <c r="C18" s="23">
        <v>15</v>
      </c>
      <c r="D18" s="37">
        <f t="shared" si="0"/>
        <v>3.5712585114994525E-4</v>
      </c>
      <c r="E18" s="23">
        <v>10</v>
      </c>
      <c r="F18" s="37">
        <f t="shared" si="1"/>
        <v>2.262904211264737E-4</v>
      </c>
      <c r="G18" s="23">
        <v>10</v>
      </c>
      <c r="H18" s="37">
        <f t="shared" si="2"/>
        <v>0</v>
      </c>
      <c r="I18" s="23">
        <v>19</v>
      </c>
      <c r="J18" s="37">
        <f t="shared" si="3"/>
        <v>0</v>
      </c>
      <c r="K18" s="722">
        <f t="shared" si="4"/>
        <v>0</v>
      </c>
    </row>
    <row r="19" spans="1:11" ht="14.4" thickBot="1" x14ac:dyDescent="0.3">
      <c r="A19" s="11">
        <v>41</v>
      </c>
      <c r="B19" s="622" t="s">
        <v>670</v>
      </c>
      <c r="C19" s="13">
        <v>18</v>
      </c>
      <c r="D19" s="38">
        <f t="shared" si="0"/>
        <v>4.2855102137993428E-4</v>
      </c>
      <c r="E19" s="13">
        <v>18</v>
      </c>
      <c r="F19" s="14">
        <f t="shared" si="1"/>
        <v>4.0732275802765269E-4</v>
      </c>
      <c r="G19" s="13">
        <v>19</v>
      </c>
      <c r="H19" s="14">
        <f t="shared" si="2"/>
        <v>0</v>
      </c>
      <c r="I19" s="13">
        <v>24</v>
      </c>
      <c r="J19" s="14">
        <f t="shared" si="3"/>
        <v>1E-3</v>
      </c>
      <c r="K19" s="724">
        <f t="shared" si="4"/>
        <v>1E-3</v>
      </c>
    </row>
    <row r="20" spans="1:11" x14ac:dyDescent="0.25">
      <c r="A20" s="9">
        <v>50</v>
      </c>
      <c r="B20" s="10" t="s">
        <v>671</v>
      </c>
      <c r="C20" s="6">
        <v>1226</v>
      </c>
      <c r="D20" s="37">
        <f t="shared" si="0"/>
        <v>2.9189086233988859E-2</v>
      </c>
      <c r="E20" s="6">
        <v>906</v>
      </c>
      <c r="F20" s="37">
        <f t="shared" si="1"/>
        <v>2.050191215405852E-2</v>
      </c>
      <c r="G20" s="6">
        <v>848</v>
      </c>
      <c r="H20" s="37">
        <f t="shared" si="2"/>
        <v>1.9E-2</v>
      </c>
      <c r="I20" s="6">
        <v>967</v>
      </c>
      <c r="J20" s="37">
        <f t="shared" si="3"/>
        <v>2.3E-2</v>
      </c>
      <c r="K20" s="722">
        <f t="shared" si="4"/>
        <v>4.0000000000000001E-3</v>
      </c>
    </row>
    <row r="21" spans="1:11" x14ac:dyDescent="0.25">
      <c r="A21" s="11">
        <v>51</v>
      </c>
      <c r="B21" s="12" t="s">
        <v>671</v>
      </c>
      <c r="C21" s="13">
        <v>551</v>
      </c>
      <c r="D21" s="38">
        <f t="shared" si="0"/>
        <v>1.3118422932241322E-2</v>
      </c>
      <c r="E21" s="13">
        <v>577</v>
      </c>
      <c r="F21" s="38">
        <f t="shared" si="1"/>
        <v>1.3056957298997533E-2</v>
      </c>
      <c r="G21" s="13">
        <v>557</v>
      </c>
      <c r="H21" s="38">
        <f t="shared" si="2"/>
        <v>1.2999999999999999E-2</v>
      </c>
      <c r="I21" s="13">
        <v>498</v>
      </c>
      <c r="J21" s="38">
        <f t="shared" si="3"/>
        <v>1.2E-2</v>
      </c>
      <c r="K21" s="723">
        <f t="shared" si="4"/>
        <v>-9.9999999999999915E-4</v>
      </c>
    </row>
    <row r="22" spans="1:11" x14ac:dyDescent="0.25">
      <c r="A22" s="11">
        <v>52</v>
      </c>
      <c r="B22" s="12" t="s">
        <v>672</v>
      </c>
      <c r="C22" s="13">
        <v>1693</v>
      </c>
      <c r="D22" s="38">
        <f t="shared" si="0"/>
        <v>4.0307604399790489E-2</v>
      </c>
      <c r="E22" s="13">
        <v>1607</v>
      </c>
      <c r="F22" s="38">
        <f t="shared" si="1"/>
        <v>3.6364870675024329E-2</v>
      </c>
      <c r="G22" s="13">
        <v>1654</v>
      </c>
      <c r="H22" s="38">
        <f t="shared" si="2"/>
        <v>3.7999999999999999E-2</v>
      </c>
      <c r="I22" s="13">
        <v>1183</v>
      </c>
      <c r="J22" s="38">
        <f t="shared" si="3"/>
        <v>2.9000000000000001E-2</v>
      </c>
      <c r="K22" s="723">
        <f t="shared" si="4"/>
        <v>-8.9999999999999976E-3</v>
      </c>
    </row>
    <row r="23" spans="1:11" ht="41.4" x14ac:dyDescent="0.25">
      <c r="A23" s="11">
        <v>53</v>
      </c>
      <c r="B23" s="12" t="s">
        <v>673</v>
      </c>
      <c r="C23" s="13">
        <v>17</v>
      </c>
      <c r="D23" s="38">
        <f t="shared" si="0"/>
        <v>4.0474263130327125E-4</v>
      </c>
      <c r="E23" s="13">
        <v>60</v>
      </c>
      <c r="F23" s="38">
        <f t="shared" si="1"/>
        <v>1.3577425267588424E-3</v>
      </c>
      <c r="G23" s="13">
        <v>13</v>
      </c>
      <c r="H23" s="38">
        <f t="shared" si="2"/>
        <v>0</v>
      </c>
      <c r="I23" s="13">
        <v>7</v>
      </c>
      <c r="J23" s="38">
        <f t="shared" si="3"/>
        <v>0</v>
      </c>
      <c r="K23" s="723">
        <f t="shared" si="4"/>
        <v>0</v>
      </c>
    </row>
    <row r="24" spans="1:11" x14ac:dyDescent="0.25">
      <c r="A24" s="11">
        <v>54</v>
      </c>
      <c r="B24" s="12" t="s">
        <v>674</v>
      </c>
      <c r="C24" s="13">
        <v>18</v>
      </c>
      <c r="D24" s="38">
        <f t="shared" si="0"/>
        <v>4.2855102137993428E-4</v>
      </c>
      <c r="E24" s="13">
        <v>17</v>
      </c>
      <c r="F24" s="38">
        <f t="shared" si="1"/>
        <v>3.8469371591500531E-4</v>
      </c>
      <c r="G24" s="13">
        <v>17</v>
      </c>
      <c r="H24" s="38">
        <f t="shared" si="2"/>
        <v>0</v>
      </c>
      <c r="I24" s="13">
        <v>26</v>
      </c>
      <c r="J24" s="38">
        <f t="shared" si="3"/>
        <v>1E-3</v>
      </c>
      <c r="K24" s="723">
        <f t="shared" si="4"/>
        <v>1E-3</v>
      </c>
    </row>
    <row r="25" spans="1:11" ht="28.2" thickBot="1" x14ac:dyDescent="0.3">
      <c r="A25" s="16">
        <v>59</v>
      </c>
      <c r="B25" s="17" t="s">
        <v>675</v>
      </c>
      <c r="C25" s="18">
        <v>137</v>
      </c>
      <c r="D25" s="39">
        <f t="shared" si="0"/>
        <v>3.2617494405028334E-3</v>
      </c>
      <c r="E25" s="18">
        <v>120</v>
      </c>
      <c r="F25" s="39">
        <f t="shared" si="1"/>
        <v>2.7154850535176848E-3</v>
      </c>
      <c r="G25" s="18">
        <v>102</v>
      </c>
      <c r="H25" s="39">
        <f t="shared" si="2"/>
        <v>2E-3</v>
      </c>
      <c r="I25" s="18">
        <v>152</v>
      </c>
      <c r="J25" s="39">
        <f t="shared" si="3"/>
        <v>4.0000000000000001E-3</v>
      </c>
      <c r="K25" s="724">
        <f t="shared" si="4"/>
        <v>2E-3</v>
      </c>
    </row>
    <row r="26" spans="1:11" ht="27.6" x14ac:dyDescent="0.25">
      <c r="A26" s="21">
        <v>60</v>
      </c>
      <c r="B26" s="22" t="s">
        <v>676</v>
      </c>
      <c r="C26" s="23">
        <v>151</v>
      </c>
      <c r="D26" s="37">
        <f t="shared" si="0"/>
        <v>3.5950669015761155E-3</v>
      </c>
      <c r="E26" s="23">
        <v>129</v>
      </c>
      <c r="F26" s="37">
        <f t="shared" si="1"/>
        <v>2.9191464325315111E-3</v>
      </c>
      <c r="G26" s="23">
        <v>126</v>
      </c>
      <c r="H26" s="37">
        <f t="shared" si="2"/>
        <v>3.0000000000000001E-3</v>
      </c>
      <c r="I26" s="23">
        <v>128</v>
      </c>
      <c r="J26" s="37">
        <f t="shared" si="3"/>
        <v>3.0000000000000001E-3</v>
      </c>
      <c r="K26" s="722">
        <f t="shared" si="4"/>
        <v>0</v>
      </c>
    </row>
    <row r="27" spans="1:11" ht="27.6" x14ac:dyDescent="0.25">
      <c r="A27" s="11">
        <v>61</v>
      </c>
      <c r="B27" s="12" t="s">
        <v>677</v>
      </c>
      <c r="C27" s="13">
        <v>306</v>
      </c>
      <c r="D27" s="38">
        <f t="shared" si="0"/>
        <v>7.2853673634588828E-3</v>
      </c>
      <c r="E27" s="13">
        <v>329</v>
      </c>
      <c r="F27" s="38">
        <f t="shared" si="1"/>
        <v>7.4449548550609848E-3</v>
      </c>
      <c r="G27" s="13">
        <v>297</v>
      </c>
      <c r="H27" s="38">
        <f t="shared" si="2"/>
        <v>7.0000000000000001E-3</v>
      </c>
      <c r="I27" s="13">
        <v>274</v>
      </c>
      <c r="J27" s="38">
        <f t="shared" si="3"/>
        <v>7.0000000000000001E-3</v>
      </c>
      <c r="K27" s="723">
        <f t="shared" si="4"/>
        <v>0</v>
      </c>
    </row>
    <row r="28" spans="1:11" x14ac:dyDescent="0.25">
      <c r="A28" s="11">
        <v>62</v>
      </c>
      <c r="B28" s="12" t="s">
        <v>678</v>
      </c>
      <c r="C28" s="13">
        <v>122</v>
      </c>
      <c r="D28" s="38">
        <f t="shared" si="0"/>
        <v>2.9046235893528879E-3</v>
      </c>
      <c r="E28" s="13">
        <v>130</v>
      </c>
      <c r="F28" s="38">
        <f t="shared" si="1"/>
        <v>2.9417754746441584E-3</v>
      </c>
      <c r="G28" s="13">
        <v>115</v>
      </c>
      <c r="H28" s="38">
        <f t="shared" si="2"/>
        <v>3.0000000000000001E-3</v>
      </c>
      <c r="I28" s="13">
        <v>88</v>
      </c>
      <c r="J28" s="38">
        <f t="shared" si="3"/>
        <v>2E-3</v>
      </c>
      <c r="K28" s="723">
        <f t="shared" si="4"/>
        <v>-1E-3</v>
      </c>
    </row>
    <row r="29" spans="1:11" x14ac:dyDescent="0.25">
      <c r="A29" s="11">
        <v>63</v>
      </c>
      <c r="B29" s="12" t="s">
        <v>679</v>
      </c>
      <c r="C29" s="13">
        <v>1</v>
      </c>
      <c r="D29" s="38">
        <f t="shared" si="0"/>
        <v>2.3808390076663017E-5</v>
      </c>
      <c r="E29" s="13">
        <v>1</v>
      </c>
      <c r="F29" s="38">
        <f t="shared" si="1"/>
        <v>2.262904211264737E-5</v>
      </c>
      <c r="G29" s="13">
        <v>7</v>
      </c>
      <c r="H29" s="38">
        <f t="shared" si="2"/>
        <v>0</v>
      </c>
      <c r="I29" s="13">
        <v>2</v>
      </c>
      <c r="J29" s="38">
        <f t="shared" si="3"/>
        <v>0</v>
      </c>
      <c r="K29" s="723">
        <f t="shared" si="4"/>
        <v>0</v>
      </c>
    </row>
    <row r="30" spans="1:11" ht="28.2" thickBot="1" x14ac:dyDescent="0.3">
      <c r="A30" s="24">
        <v>69</v>
      </c>
      <c r="B30" s="25" t="s">
        <v>680</v>
      </c>
      <c r="C30" s="18">
        <v>58</v>
      </c>
      <c r="D30" s="39">
        <f t="shared" si="0"/>
        <v>1.3808866244464548E-3</v>
      </c>
      <c r="E30" s="18">
        <v>43</v>
      </c>
      <c r="F30" s="39">
        <f t="shared" si="1"/>
        <v>9.7304881084383696E-4</v>
      </c>
      <c r="G30" s="18">
        <v>62</v>
      </c>
      <c r="H30" s="39">
        <f t="shared" si="2"/>
        <v>1E-3</v>
      </c>
      <c r="I30" s="18">
        <v>33</v>
      </c>
      <c r="J30" s="39">
        <f t="shared" si="3"/>
        <v>1E-3</v>
      </c>
      <c r="K30" s="724">
        <f t="shared" si="4"/>
        <v>0</v>
      </c>
    </row>
    <row r="31" spans="1:11" x14ac:dyDescent="0.25">
      <c r="A31" s="9">
        <v>70</v>
      </c>
      <c r="B31" s="10" t="s">
        <v>681</v>
      </c>
      <c r="C31" s="6">
        <v>107</v>
      </c>
      <c r="D31" s="37">
        <f t="shared" si="0"/>
        <v>2.5474977382029429E-3</v>
      </c>
      <c r="E31" s="6">
        <v>78</v>
      </c>
      <c r="F31" s="37">
        <f t="shared" si="1"/>
        <v>1.7650652847864951E-3</v>
      </c>
      <c r="G31" s="6">
        <v>101</v>
      </c>
      <c r="H31" s="37">
        <f t="shared" si="2"/>
        <v>2E-3</v>
      </c>
      <c r="I31" s="6">
        <v>75</v>
      </c>
      <c r="J31" s="37">
        <f t="shared" si="3"/>
        <v>2E-3</v>
      </c>
      <c r="K31" s="722">
        <f t="shared" si="4"/>
        <v>0</v>
      </c>
    </row>
    <row r="32" spans="1:11" x14ac:dyDescent="0.25">
      <c r="A32" s="11">
        <v>71</v>
      </c>
      <c r="B32" s="12" t="s">
        <v>682</v>
      </c>
      <c r="C32" s="13">
        <v>110</v>
      </c>
      <c r="D32" s="38">
        <f t="shared" si="0"/>
        <v>2.6189229084329318E-3</v>
      </c>
      <c r="E32" s="13">
        <v>128</v>
      </c>
      <c r="F32" s="38">
        <f t="shared" si="1"/>
        <v>2.8965173904188634E-3</v>
      </c>
      <c r="G32" s="13">
        <v>162</v>
      </c>
      <c r="H32" s="38">
        <f t="shared" si="2"/>
        <v>4.0000000000000001E-3</v>
      </c>
      <c r="I32" s="13">
        <v>117</v>
      </c>
      <c r="J32" s="38">
        <f t="shared" si="3"/>
        <v>3.0000000000000001E-3</v>
      </c>
      <c r="K32" s="723">
        <f t="shared" si="4"/>
        <v>-1E-3</v>
      </c>
    </row>
    <row r="33" spans="1:11" x14ac:dyDescent="0.25">
      <c r="A33" s="11">
        <v>72</v>
      </c>
      <c r="B33" s="12" t="s">
        <v>683</v>
      </c>
      <c r="C33" s="13">
        <v>88</v>
      </c>
      <c r="D33" s="38">
        <f t="shared" si="0"/>
        <v>2.0951383267463456E-3</v>
      </c>
      <c r="E33" s="13">
        <v>89</v>
      </c>
      <c r="F33" s="38">
        <f t="shared" si="1"/>
        <v>2.0139847480256162E-3</v>
      </c>
      <c r="G33" s="13">
        <v>79</v>
      </c>
      <c r="H33" s="38">
        <f t="shared" si="2"/>
        <v>2E-3</v>
      </c>
      <c r="I33" s="13">
        <v>89</v>
      </c>
      <c r="J33" s="38">
        <f t="shared" si="3"/>
        <v>2E-3</v>
      </c>
      <c r="K33" s="723">
        <f t="shared" si="4"/>
        <v>0</v>
      </c>
    </row>
    <row r="34" spans="1:11" ht="14.4" thickBot="1" x14ac:dyDescent="0.3">
      <c r="A34" s="16">
        <v>79</v>
      </c>
      <c r="B34" s="17" t="s">
        <v>684</v>
      </c>
      <c r="C34" s="18">
        <v>105</v>
      </c>
      <c r="D34" s="39">
        <f t="shared" si="0"/>
        <v>2.4998809580496165E-3</v>
      </c>
      <c r="E34" s="18">
        <v>122</v>
      </c>
      <c r="F34" s="39">
        <f t="shared" si="1"/>
        <v>2.7607431377429793E-3</v>
      </c>
      <c r="G34" s="18">
        <v>149</v>
      </c>
      <c r="H34" s="39">
        <f t="shared" si="2"/>
        <v>3.0000000000000001E-3</v>
      </c>
      <c r="I34" s="18">
        <v>97</v>
      </c>
      <c r="J34" s="39">
        <f t="shared" si="3"/>
        <v>2E-3</v>
      </c>
      <c r="K34" s="724">
        <f t="shared" si="4"/>
        <v>-1E-3</v>
      </c>
    </row>
    <row r="35" spans="1:11" x14ac:dyDescent="0.25">
      <c r="A35" s="21">
        <v>80</v>
      </c>
      <c r="B35" s="22" t="s">
        <v>685</v>
      </c>
      <c r="C35" s="23">
        <v>0</v>
      </c>
      <c r="D35" s="37">
        <f t="shared" si="0"/>
        <v>0</v>
      </c>
      <c r="E35" s="23">
        <v>2</v>
      </c>
      <c r="F35" s="37">
        <f t="shared" si="1"/>
        <v>4.5258084225294741E-5</v>
      </c>
      <c r="G35" s="23">
        <v>5</v>
      </c>
      <c r="H35" s="37">
        <f t="shared" si="2"/>
        <v>0</v>
      </c>
      <c r="I35" s="23">
        <v>2</v>
      </c>
      <c r="J35" s="37">
        <f t="shared" si="3"/>
        <v>0</v>
      </c>
      <c r="K35" s="722">
        <f t="shared" si="4"/>
        <v>0</v>
      </c>
    </row>
    <row r="36" spans="1:11" x14ac:dyDescent="0.25">
      <c r="A36" s="11">
        <v>81</v>
      </c>
      <c r="B36" s="12" t="s">
        <v>686</v>
      </c>
      <c r="C36" s="13">
        <v>26</v>
      </c>
      <c r="D36" s="38">
        <f t="shared" ref="D36:D54" si="5">C36/$C$54</f>
        <v>6.1901814199323839E-4</v>
      </c>
      <c r="E36" s="13">
        <v>42</v>
      </c>
      <c r="F36" s="38">
        <f t="shared" ref="F36:F54" si="6">E36/$E$54</f>
        <v>9.5041976873118958E-4</v>
      </c>
      <c r="G36" s="13">
        <v>28</v>
      </c>
      <c r="H36" s="38">
        <f t="shared" si="2"/>
        <v>1E-3</v>
      </c>
      <c r="I36" s="13">
        <v>14</v>
      </c>
      <c r="J36" s="38">
        <f t="shared" si="3"/>
        <v>0</v>
      </c>
      <c r="K36" s="723">
        <f t="shared" si="4"/>
        <v>-1E-3</v>
      </c>
    </row>
    <row r="37" spans="1:11" x14ac:dyDescent="0.25">
      <c r="A37" s="11">
        <v>82</v>
      </c>
      <c r="B37" s="12" t="s">
        <v>687</v>
      </c>
      <c r="C37" s="13">
        <v>0</v>
      </c>
      <c r="D37" s="38">
        <f t="shared" si="5"/>
        <v>0</v>
      </c>
      <c r="E37" s="13">
        <v>2</v>
      </c>
      <c r="F37" s="38">
        <f t="shared" si="6"/>
        <v>4.5258084225294741E-5</v>
      </c>
      <c r="G37" s="13">
        <v>1</v>
      </c>
      <c r="H37" s="38">
        <f t="shared" si="2"/>
        <v>0</v>
      </c>
      <c r="I37" s="13"/>
      <c r="J37" s="38">
        <f t="shared" si="3"/>
        <v>0</v>
      </c>
      <c r="K37" s="723">
        <f t="shared" si="4"/>
        <v>0</v>
      </c>
    </row>
    <row r="38" spans="1:11" ht="14.4" thickBot="1" x14ac:dyDescent="0.3">
      <c r="A38" s="24">
        <v>89</v>
      </c>
      <c r="B38" s="25" t="s">
        <v>688</v>
      </c>
      <c r="C38" s="18">
        <v>4</v>
      </c>
      <c r="D38" s="39">
        <f t="shared" si="5"/>
        <v>9.5233560306652069E-5</v>
      </c>
      <c r="E38" s="18">
        <v>13</v>
      </c>
      <c r="F38" s="39">
        <f t="shared" si="6"/>
        <v>2.9417754746441583E-4</v>
      </c>
      <c r="G38" s="18">
        <v>7</v>
      </c>
      <c r="H38" s="39">
        <f t="shared" si="2"/>
        <v>0</v>
      </c>
      <c r="I38" s="18">
        <v>4</v>
      </c>
      <c r="J38" s="39">
        <f t="shared" si="3"/>
        <v>0</v>
      </c>
      <c r="K38" s="724">
        <f t="shared" si="4"/>
        <v>0</v>
      </c>
    </row>
    <row r="39" spans="1:11" x14ac:dyDescent="0.25">
      <c r="A39" s="9">
        <v>90</v>
      </c>
      <c r="B39" s="10" t="s">
        <v>689</v>
      </c>
      <c r="C39" s="6">
        <v>20</v>
      </c>
      <c r="D39" s="37">
        <f t="shared" si="5"/>
        <v>4.7616780153326033E-4</v>
      </c>
      <c r="E39" s="6">
        <v>25</v>
      </c>
      <c r="F39" s="37">
        <f t="shared" si="6"/>
        <v>5.6572605281618427E-4</v>
      </c>
      <c r="G39" s="6">
        <v>29</v>
      </c>
      <c r="H39" s="37">
        <f t="shared" si="2"/>
        <v>1E-3</v>
      </c>
      <c r="I39" s="6">
        <v>29</v>
      </c>
      <c r="J39" s="37">
        <f t="shared" si="3"/>
        <v>1E-3</v>
      </c>
      <c r="K39" s="722">
        <f t="shared" si="4"/>
        <v>0</v>
      </c>
    </row>
    <row r="40" spans="1:11" x14ac:dyDescent="0.25">
      <c r="A40" s="11">
        <v>91</v>
      </c>
      <c r="B40" s="12" t="s">
        <v>690</v>
      </c>
      <c r="C40" s="13">
        <v>9</v>
      </c>
      <c r="D40" s="38">
        <f t="shared" si="5"/>
        <v>2.1427551068996714E-4</v>
      </c>
      <c r="E40" s="13">
        <v>14</v>
      </c>
      <c r="F40" s="38">
        <f t="shared" si="6"/>
        <v>3.1680658957706321E-4</v>
      </c>
      <c r="G40" s="13">
        <v>10</v>
      </c>
      <c r="H40" s="38">
        <f t="shared" si="2"/>
        <v>0</v>
      </c>
      <c r="I40" s="13">
        <v>22</v>
      </c>
      <c r="J40" s="38">
        <f t="shared" si="3"/>
        <v>1E-3</v>
      </c>
      <c r="K40" s="723">
        <f t="shared" si="4"/>
        <v>1E-3</v>
      </c>
    </row>
    <row r="41" spans="1:11" x14ac:dyDescent="0.25">
      <c r="A41" s="11">
        <v>92</v>
      </c>
      <c r="B41" s="12" t="s">
        <v>691</v>
      </c>
      <c r="C41" s="13">
        <v>10</v>
      </c>
      <c r="D41" s="38">
        <f t="shared" si="5"/>
        <v>2.3808390076663017E-4</v>
      </c>
      <c r="E41" s="13">
        <v>42</v>
      </c>
      <c r="F41" s="38">
        <f t="shared" si="6"/>
        <v>9.5041976873118958E-4</v>
      </c>
      <c r="G41" s="13">
        <v>26</v>
      </c>
      <c r="H41" s="38">
        <f t="shared" si="2"/>
        <v>1E-3</v>
      </c>
      <c r="I41" s="13">
        <v>13</v>
      </c>
      <c r="J41" s="38">
        <f t="shared" si="3"/>
        <v>0</v>
      </c>
      <c r="K41" s="723">
        <f t="shared" si="4"/>
        <v>-1E-3</v>
      </c>
    </row>
    <row r="42" spans="1:11" ht="28.2" thickBot="1" x14ac:dyDescent="0.3">
      <c r="A42" s="16">
        <v>99</v>
      </c>
      <c r="B42" s="17" t="s">
        <v>692</v>
      </c>
      <c r="C42" s="18">
        <v>43</v>
      </c>
      <c r="D42" s="39">
        <f t="shared" si="5"/>
        <v>1.0237607732965096E-3</v>
      </c>
      <c r="E42" s="18">
        <v>35</v>
      </c>
      <c r="F42" s="39">
        <f t="shared" si="6"/>
        <v>7.92016473942658E-4</v>
      </c>
      <c r="G42" s="18">
        <v>27</v>
      </c>
      <c r="H42" s="39">
        <f t="shared" si="2"/>
        <v>1E-3</v>
      </c>
      <c r="I42" s="18">
        <v>27</v>
      </c>
      <c r="J42" s="39">
        <f t="shared" si="3"/>
        <v>1E-3</v>
      </c>
      <c r="K42" s="724">
        <f t="shared" si="4"/>
        <v>0</v>
      </c>
    </row>
    <row r="43" spans="1:11" ht="27.6" x14ac:dyDescent="0.25">
      <c r="A43" s="21">
        <v>100</v>
      </c>
      <c r="B43" s="22" t="s">
        <v>693</v>
      </c>
      <c r="C43" s="23">
        <v>9</v>
      </c>
      <c r="D43" s="37">
        <f t="shared" si="5"/>
        <v>2.1427551068996714E-4</v>
      </c>
      <c r="E43" s="23">
        <v>8</v>
      </c>
      <c r="F43" s="37">
        <f t="shared" si="6"/>
        <v>1.8103233690117896E-4</v>
      </c>
      <c r="G43" s="23">
        <v>7</v>
      </c>
      <c r="H43" s="37">
        <f t="shared" si="2"/>
        <v>0</v>
      </c>
      <c r="I43" s="23">
        <v>10</v>
      </c>
      <c r="J43" s="37">
        <f t="shared" si="3"/>
        <v>0</v>
      </c>
      <c r="K43" s="722">
        <f t="shared" si="4"/>
        <v>0</v>
      </c>
    </row>
    <row r="44" spans="1:11" x14ac:dyDescent="0.25">
      <c r="A44" s="11">
        <v>101</v>
      </c>
      <c r="B44" s="12" t="s">
        <v>694</v>
      </c>
      <c r="C44" s="13">
        <v>4</v>
      </c>
      <c r="D44" s="38">
        <f t="shared" si="5"/>
        <v>9.5233560306652069E-5</v>
      </c>
      <c r="E44" s="13">
        <v>8</v>
      </c>
      <c r="F44" s="38">
        <f t="shared" si="6"/>
        <v>1.8103233690117896E-4</v>
      </c>
      <c r="G44" s="13">
        <v>6</v>
      </c>
      <c r="H44" s="38">
        <f t="shared" si="2"/>
        <v>0</v>
      </c>
      <c r="I44" s="13">
        <v>4</v>
      </c>
      <c r="J44" s="38">
        <f t="shared" si="3"/>
        <v>0</v>
      </c>
      <c r="K44" s="723">
        <f t="shared" si="4"/>
        <v>0</v>
      </c>
    </row>
    <row r="45" spans="1:11" x14ac:dyDescent="0.25">
      <c r="A45" s="11">
        <v>102</v>
      </c>
      <c r="B45" s="12" t="s">
        <v>695</v>
      </c>
      <c r="C45" s="13">
        <v>4</v>
      </c>
      <c r="D45" s="38">
        <f t="shared" si="5"/>
        <v>9.5233560306652069E-5</v>
      </c>
      <c r="E45" s="13">
        <v>7</v>
      </c>
      <c r="F45" s="38">
        <f t="shared" si="6"/>
        <v>1.5840329478853161E-4</v>
      </c>
      <c r="G45" s="13">
        <v>5</v>
      </c>
      <c r="H45" s="38">
        <f t="shared" si="2"/>
        <v>0</v>
      </c>
      <c r="I45" s="13">
        <v>2</v>
      </c>
      <c r="J45" s="38">
        <f t="shared" si="3"/>
        <v>0</v>
      </c>
      <c r="K45" s="723">
        <f t="shared" si="4"/>
        <v>0</v>
      </c>
    </row>
    <row r="46" spans="1:11" x14ac:dyDescent="0.25">
      <c r="A46" s="11">
        <v>103</v>
      </c>
      <c r="B46" s="12" t="s">
        <v>696</v>
      </c>
      <c r="C46" s="13">
        <v>2</v>
      </c>
      <c r="D46" s="38">
        <f t="shared" si="5"/>
        <v>4.7616780153326035E-5</v>
      </c>
      <c r="E46" s="13">
        <v>3</v>
      </c>
      <c r="F46" s="38">
        <f t="shared" si="6"/>
        <v>6.7887126337942111E-5</v>
      </c>
      <c r="G46" s="13">
        <v>4</v>
      </c>
      <c r="H46" s="38">
        <f t="shared" si="2"/>
        <v>0</v>
      </c>
      <c r="I46" s="13"/>
      <c r="J46" s="38">
        <f t="shared" si="3"/>
        <v>0</v>
      </c>
      <c r="K46" s="723">
        <f t="shared" si="4"/>
        <v>0</v>
      </c>
    </row>
    <row r="47" spans="1:11" ht="28.2" thickBot="1" x14ac:dyDescent="0.3">
      <c r="A47" s="24">
        <v>109</v>
      </c>
      <c r="B47" s="25" t="s">
        <v>697</v>
      </c>
      <c r="C47" s="18">
        <v>2</v>
      </c>
      <c r="D47" s="39">
        <f t="shared" si="5"/>
        <v>4.7616780153326035E-5</v>
      </c>
      <c r="E47" s="18">
        <v>4</v>
      </c>
      <c r="F47" s="39">
        <f t="shared" si="6"/>
        <v>9.0516168450589481E-5</v>
      </c>
      <c r="G47" s="18">
        <v>7</v>
      </c>
      <c r="H47" s="39">
        <f t="shared" si="2"/>
        <v>0</v>
      </c>
      <c r="I47" s="18">
        <v>6</v>
      </c>
      <c r="J47" s="39">
        <f t="shared" si="3"/>
        <v>0</v>
      </c>
      <c r="K47" s="724">
        <f t="shared" si="4"/>
        <v>0</v>
      </c>
    </row>
    <row r="48" spans="1:11" x14ac:dyDescent="0.25">
      <c r="A48" s="9">
        <v>110</v>
      </c>
      <c r="B48" s="10" t="s">
        <v>698</v>
      </c>
      <c r="C48" s="6">
        <v>202</v>
      </c>
      <c r="D48" s="37">
        <f t="shared" si="5"/>
        <v>4.8092947954859293E-3</v>
      </c>
      <c r="E48" s="6">
        <v>257</v>
      </c>
      <c r="F48" s="37">
        <f t="shared" si="6"/>
        <v>5.8156638229503749E-3</v>
      </c>
      <c r="G48" s="6">
        <v>327</v>
      </c>
      <c r="H48" s="37">
        <f t="shared" si="2"/>
        <v>8.0000000000000002E-3</v>
      </c>
      <c r="I48" s="6">
        <v>270</v>
      </c>
      <c r="J48" s="37">
        <f t="shared" si="3"/>
        <v>7.0000000000000001E-3</v>
      </c>
      <c r="K48" s="722">
        <f t="shared" si="4"/>
        <v>-1E-3</v>
      </c>
    </row>
    <row r="49" spans="1:13" x14ac:dyDescent="0.25">
      <c r="A49" s="11">
        <v>111</v>
      </c>
      <c r="B49" s="12" t="s">
        <v>699</v>
      </c>
      <c r="C49" s="13">
        <v>366</v>
      </c>
      <c r="D49" s="38">
        <f t="shared" si="5"/>
        <v>8.7138707680586638E-3</v>
      </c>
      <c r="E49" s="13">
        <v>585</v>
      </c>
      <c r="F49" s="38">
        <f t="shared" si="6"/>
        <v>1.3237989635898713E-2</v>
      </c>
      <c r="G49" s="13">
        <v>691</v>
      </c>
      <c r="H49" s="38">
        <f t="shared" si="2"/>
        <v>1.6E-2</v>
      </c>
      <c r="I49" s="13">
        <v>693</v>
      </c>
      <c r="J49" s="38">
        <f t="shared" si="3"/>
        <v>1.7000000000000001E-2</v>
      </c>
      <c r="K49" s="723">
        <f t="shared" si="4"/>
        <v>1.0000000000000009E-3</v>
      </c>
    </row>
    <row r="50" spans="1:13" x14ac:dyDescent="0.25">
      <c r="A50" s="11">
        <v>112</v>
      </c>
      <c r="B50" s="12" t="s">
        <v>700</v>
      </c>
      <c r="C50" s="13">
        <v>142</v>
      </c>
      <c r="D50" s="38">
        <f t="shared" si="5"/>
        <v>3.3807913908861483E-3</v>
      </c>
      <c r="E50" s="13">
        <v>260</v>
      </c>
      <c r="F50" s="38">
        <f t="shared" si="6"/>
        <v>5.8835509492883168E-3</v>
      </c>
      <c r="G50" s="13">
        <v>133</v>
      </c>
      <c r="H50" s="38">
        <f t="shared" si="2"/>
        <v>3.0000000000000001E-3</v>
      </c>
      <c r="I50" s="13">
        <v>164</v>
      </c>
      <c r="J50" s="38">
        <f t="shared" si="3"/>
        <v>4.0000000000000001E-3</v>
      </c>
      <c r="K50" s="723">
        <f t="shared" si="4"/>
        <v>1E-3</v>
      </c>
    </row>
    <row r="51" spans="1:13" ht="14.4" thickBot="1" x14ac:dyDescent="0.3">
      <c r="A51" s="16">
        <v>119</v>
      </c>
      <c r="B51" s="17" t="s">
        <v>701</v>
      </c>
      <c r="C51" s="18">
        <v>65</v>
      </c>
      <c r="D51" s="39">
        <f t="shared" si="5"/>
        <v>1.5475453549830961E-3</v>
      </c>
      <c r="E51" s="18">
        <v>66</v>
      </c>
      <c r="F51" s="39">
        <f t="shared" si="6"/>
        <v>1.4935167794347265E-3</v>
      </c>
      <c r="G51" s="18">
        <v>85</v>
      </c>
      <c r="H51" s="39">
        <f t="shared" si="2"/>
        <v>2E-3</v>
      </c>
      <c r="I51" s="18">
        <v>39</v>
      </c>
      <c r="J51" s="39">
        <f t="shared" si="3"/>
        <v>1E-3</v>
      </c>
      <c r="K51" s="724">
        <f t="shared" si="4"/>
        <v>-1E-3</v>
      </c>
    </row>
    <row r="52" spans="1:13" ht="14.4" thickBot="1" x14ac:dyDescent="0.3">
      <c r="A52" s="26">
        <v>120</v>
      </c>
      <c r="B52" s="27" t="s">
        <v>702</v>
      </c>
      <c r="C52" s="23">
        <v>742</v>
      </c>
      <c r="D52" s="37">
        <f t="shared" si="5"/>
        <v>1.7665825436883959E-2</v>
      </c>
      <c r="E52" s="23">
        <v>735</v>
      </c>
      <c r="F52" s="37">
        <f t="shared" si="6"/>
        <v>1.6632345952795818E-2</v>
      </c>
      <c r="G52" s="23">
        <v>481</v>
      </c>
      <c r="H52" s="37">
        <f t="shared" si="2"/>
        <v>1.0999999999999999E-2</v>
      </c>
      <c r="I52" s="23">
        <v>498</v>
      </c>
      <c r="J52" s="37">
        <f t="shared" si="3"/>
        <v>1.2E-2</v>
      </c>
      <c r="K52" s="722">
        <f t="shared" si="4"/>
        <v>1.0000000000000009E-3</v>
      </c>
    </row>
    <row r="53" spans="1:13" ht="28.2" thickBot="1" x14ac:dyDescent="0.3">
      <c r="A53" s="28">
        <v>999</v>
      </c>
      <c r="B53" s="29" t="s">
        <v>703</v>
      </c>
      <c r="C53" s="30">
        <v>2282</v>
      </c>
      <c r="D53" s="37">
        <f t="shared" si="5"/>
        <v>5.4330746154945E-2</v>
      </c>
      <c r="E53" s="30">
        <v>2034</v>
      </c>
      <c r="F53" s="37">
        <f t="shared" si="6"/>
        <v>4.6027471657124751E-2</v>
      </c>
      <c r="G53" s="30">
        <v>1619</v>
      </c>
      <c r="H53" s="37">
        <f t="shared" si="2"/>
        <v>3.6999999999999998E-2</v>
      </c>
      <c r="I53" s="30">
        <v>1564</v>
      </c>
      <c r="J53" s="37">
        <f t="shared" si="3"/>
        <v>3.7999999999999999E-2</v>
      </c>
      <c r="K53" s="722">
        <f t="shared" si="4"/>
        <v>1.0000000000000009E-3</v>
      </c>
    </row>
    <row r="54" spans="1:13" s="34" customFormat="1" ht="14.4" thickBot="1" x14ac:dyDescent="0.3">
      <c r="A54" s="880" t="s">
        <v>648</v>
      </c>
      <c r="B54" s="906"/>
      <c r="C54" s="31">
        <v>42002</v>
      </c>
      <c r="D54" s="40">
        <f t="shared" si="5"/>
        <v>1</v>
      </c>
      <c r="E54" s="31">
        <v>44191</v>
      </c>
      <c r="F54" s="40">
        <f t="shared" si="6"/>
        <v>1</v>
      </c>
      <c r="G54" s="31">
        <v>43550</v>
      </c>
      <c r="H54" s="40">
        <f>G54/$G$54</f>
        <v>1</v>
      </c>
      <c r="I54" s="31">
        <f>SUM(I4:I53)</f>
        <v>41423</v>
      </c>
      <c r="J54" s="40">
        <f>I54/$I$54</f>
        <v>1</v>
      </c>
      <c r="K54" s="773"/>
      <c r="M54" s="1"/>
    </row>
  </sheetData>
  <mergeCells count="9">
    <mergeCell ref="A54:B54"/>
    <mergeCell ref="K2:K3"/>
    <mergeCell ref="A1:K1"/>
    <mergeCell ref="A2:A3"/>
    <mergeCell ref="B2:B3"/>
    <mergeCell ref="C2:D2"/>
    <mergeCell ref="E2:F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sqref="A1:L1"/>
    </sheetView>
  </sheetViews>
  <sheetFormatPr defaultColWidth="9.109375" defaultRowHeight="13.8" x14ac:dyDescent="0.25"/>
  <cols>
    <col min="1" max="1" width="9" style="35" customWidth="1"/>
    <col min="2" max="2" width="40.6640625" style="1" customWidth="1"/>
    <col min="3" max="8" width="9.6640625" style="1" customWidth="1"/>
    <col min="9" max="9" width="6.6640625" style="1" customWidth="1"/>
    <col min="10" max="10" width="7.6640625" style="1" customWidth="1"/>
    <col min="11" max="11" width="10.6640625" style="34" customWidth="1"/>
    <col min="12" max="12" width="10.6640625" style="1" customWidth="1"/>
    <col min="13" max="239" width="11.44140625" style="1" customWidth="1"/>
    <col min="240" max="16384" width="9.109375" style="1"/>
  </cols>
  <sheetData>
    <row r="1" spans="1:12" ht="35.1" customHeight="1" thickBot="1" x14ac:dyDescent="0.3">
      <c r="A1" s="909" t="s">
        <v>918</v>
      </c>
      <c r="B1" s="910"/>
      <c r="C1" s="910"/>
      <c r="D1" s="910"/>
      <c r="E1" s="910"/>
      <c r="F1" s="910"/>
      <c r="G1" s="910"/>
      <c r="H1" s="910"/>
      <c r="I1" s="910"/>
      <c r="J1" s="910"/>
      <c r="K1" s="910"/>
      <c r="L1" s="911"/>
    </row>
    <row r="2" spans="1:12" ht="15" customHeight="1" thickBot="1" x14ac:dyDescent="0.3">
      <c r="A2" s="912" t="s">
        <v>705</v>
      </c>
      <c r="B2" s="914" t="s">
        <v>704</v>
      </c>
      <c r="C2" s="920" t="s">
        <v>465</v>
      </c>
      <c r="D2" s="921"/>
      <c r="E2" s="922"/>
      <c r="F2" s="922"/>
      <c r="G2" s="922"/>
      <c r="H2" s="922"/>
      <c r="I2" s="922"/>
      <c r="J2" s="923"/>
      <c r="K2" s="893" t="s">
        <v>648</v>
      </c>
      <c r="L2" s="894"/>
    </row>
    <row r="3" spans="1:12" ht="14.25" customHeight="1" x14ac:dyDescent="0.25">
      <c r="A3" s="926"/>
      <c r="B3" s="925"/>
      <c r="C3" s="918" t="s">
        <v>651</v>
      </c>
      <c r="D3" s="919"/>
      <c r="E3" s="918" t="s">
        <v>652</v>
      </c>
      <c r="F3" s="919"/>
      <c r="G3" s="918" t="s">
        <v>653</v>
      </c>
      <c r="H3" s="919"/>
      <c r="I3" s="917" t="s">
        <v>654</v>
      </c>
      <c r="J3" s="924"/>
      <c r="K3" s="895"/>
      <c r="L3" s="896"/>
    </row>
    <row r="4" spans="1:12" ht="14.4" thickBot="1" x14ac:dyDescent="0.3">
      <c r="A4" s="927"/>
      <c r="B4" s="915"/>
      <c r="C4" s="172" t="s">
        <v>530</v>
      </c>
      <c r="D4" s="171" t="s">
        <v>531</v>
      </c>
      <c r="E4" s="172" t="s">
        <v>530</v>
      </c>
      <c r="F4" s="173" t="s">
        <v>531</v>
      </c>
      <c r="G4" s="170" t="s">
        <v>530</v>
      </c>
      <c r="H4" s="171" t="s">
        <v>531</v>
      </c>
      <c r="I4" s="172" t="s">
        <v>530</v>
      </c>
      <c r="J4" s="173" t="s">
        <v>531</v>
      </c>
      <c r="K4" s="172" t="s">
        <v>530</v>
      </c>
      <c r="L4" s="173" t="s">
        <v>531</v>
      </c>
    </row>
    <row r="5" spans="1:12" ht="28.2" thickBot="1" x14ac:dyDescent="0.3">
      <c r="A5" s="4">
        <v>0</v>
      </c>
      <c r="B5" s="5" t="s">
        <v>655</v>
      </c>
      <c r="C5" s="215">
        <v>1297</v>
      </c>
      <c r="D5" s="218">
        <f>C5/$C$55</f>
        <v>6.4469629187792032E-2</v>
      </c>
      <c r="E5" s="216">
        <v>319</v>
      </c>
      <c r="F5" s="218">
        <f>E5/$E$55</f>
        <v>1.6736621196222455E-2</v>
      </c>
      <c r="G5" s="251">
        <v>52</v>
      </c>
      <c r="H5" s="218">
        <f>G5/$G$55</f>
        <v>2.3266219239373602E-2</v>
      </c>
      <c r="I5" s="242">
        <v>1</v>
      </c>
      <c r="J5" s="243">
        <f>I5/$I$55</f>
        <v>0.1</v>
      </c>
      <c r="K5" s="219">
        <f>C5+E5+G5+I5</f>
        <v>1669</v>
      </c>
      <c r="L5" s="218">
        <f>K5/$K$55</f>
        <v>4.0291625425488253E-2</v>
      </c>
    </row>
    <row r="6" spans="1:12" x14ac:dyDescent="0.25">
      <c r="A6" s="9">
        <v>10</v>
      </c>
      <c r="B6" s="10" t="s">
        <v>656</v>
      </c>
      <c r="C6" s="221">
        <v>1441</v>
      </c>
      <c r="D6" s="224">
        <f t="shared" ref="D6:D54" si="0">C6/$C$55</f>
        <v>7.1627398349736554E-2</v>
      </c>
      <c r="E6" s="222">
        <v>892</v>
      </c>
      <c r="F6" s="223">
        <f t="shared" ref="F6:F54" si="1">E6/$E$55</f>
        <v>4.6799580272822668E-2</v>
      </c>
      <c r="G6" s="252">
        <v>68</v>
      </c>
      <c r="H6" s="224">
        <f t="shared" ref="H6:H54" si="2">G6/$G$55</f>
        <v>3.0425055928411632E-2</v>
      </c>
      <c r="I6" s="244"/>
      <c r="J6" s="245">
        <f t="shared" ref="J6:J54" si="3">I6/$I$55</f>
        <v>0</v>
      </c>
      <c r="K6" s="225">
        <f t="shared" ref="K6:K54" si="4">C6+E6+G6+I6</f>
        <v>2401</v>
      </c>
      <c r="L6" s="226">
        <f t="shared" ref="L6:L54" si="5">K6/$K$55</f>
        <v>5.7962967433551407E-2</v>
      </c>
    </row>
    <row r="7" spans="1:12" x14ac:dyDescent="0.25">
      <c r="A7" s="11">
        <v>11</v>
      </c>
      <c r="B7" s="12" t="s">
        <v>657</v>
      </c>
      <c r="C7" s="227">
        <v>6565</v>
      </c>
      <c r="D7" s="230">
        <f t="shared" si="0"/>
        <v>0.32632468436226264</v>
      </c>
      <c r="E7" s="228">
        <v>4592</v>
      </c>
      <c r="F7" s="229">
        <f t="shared" si="1"/>
        <v>0.24092339979013641</v>
      </c>
      <c r="G7" s="253">
        <v>264</v>
      </c>
      <c r="H7" s="230">
        <f t="shared" si="2"/>
        <v>0.11812080536912752</v>
      </c>
      <c r="I7" s="246"/>
      <c r="J7" s="247">
        <f t="shared" si="3"/>
        <v>0</v>
      </c>
      <c r="K7" s="231">
        <f t="shared" si="4"/>
        <v>11421</v>
      </c>
      <c r="L7" s="230">
        <f t="shared" si="5"/>
        <v>0.27571638944547716</v>
      </c>
    </row>
    <row r="8" spans="1:12" x14ac:dyDescent="0.25">
      <c r="A8" s="11">
        <v>12</v>
      </c>
      <c r="B8" s="12" t="s">
        <v>658</v>
      </c>
      <c r="C8" s="227">
        <v>1456</v>
      </c>
      <c r="D8" s="230">
        <f t="shared" si="0"/>
        <v>7.2372999304105776E-2</v>
      </c>
      <c r="E8" s="228">
        <v>1215</v>
      </c>
      <c r="F8" s="229">
        <f t="shared" si="1"/>
        <v>6.3746065057712492E-2</v>
      </c>
      <c r="G8" s="253">
        <v>49</v>
      </c>
      <c r="H8" s="230">
        <f t="shared" si="2"/>
        <v>2.1923937360178971E-2</v>
      </c>
      <c r="I8" s="246"/>
      <c r="J8" s="247">
        <f t="shared" si="3"/>
        <v>0</v>
      </c>
      <c r="K8" s="231">
        <f t="shared" si="4"/>
        <v>2720</v>
      </c>
      <c r="L8" s="230">
        <f t="shared" si="5"/>
        <v>6.5664003090070727E-2</v>
      </c>
    </row>
    <row r="9" spans="1:12" ht="28.5" customHeight="1" x14ac:dyDescent="0.25">
      <c r="A9" s="11">
        <v>13</v>
      </c>
      <c r="B9" s="12" t="s">
        <v>659</v>
      </c>
      <c r="C9" s="227">
        <v>61</v>
      </c>
      <c r="D9" s="230">
        <f t="shared" si="0"/>
        <v>3.0321105477681678E-3</v>
      </c>
      <c r="E9" s="228">
        <v>44</v>
      </c>
      <c r="F9" s="229">
        <f t="shared" si="1"/>
        <v>2.3084994753410281E-3</v>
      </c>
      <c r="G9" s="253">
        <v>13</v>
      </c>
      <c r="H9" s="230">
        <f t="shared" si="2"/>
        <v>5.8165548098434005E-3</v>
      </c>
      <c r="I9" s="246">
        <v>1</v>
      </c>
      <c r="J9" s="247">
        <f t="shared" si="3"/>
        <v>0.1</v>
      </c>
      <c r="K9" s="231">
        <f t="shared" si="4"/>
        <v>119</v>
      </c>
      <c r="L9" s="230">
        <f t="shared" si="5"/>
        <v>2.8728001351905944E-3</v>
      </c>
    </row>
    <row r="10" spans="1:12" ht="28.2" thickBot="1" x14ac:dyDescent="0.3">
      <c r="A10" s="16">
        <v>19</v>
      </c>
      <c r="B10" s="17" t="s">
        <v>660</v>
      </c>
      <c r="C10" s="232">
        <v>287</v>
      </c>
      <c r="D10" s="235">
        <f t="shared" si="0"/>
        <v>1.4265831593597773E-2</v>
      </c>
      <c r="E10" s="233">
        <v>180</v>
      </c>
      <c r="F10" s="234">
        <f t="shared" si="1"/>
        <v>9.4438614900314802E-3</v>
      </c>
      <c r="G10" s="254">
        <v>14</v>
      </c>
      <c r="H10" s="235">
        <f t="shared" si="2"/>
        <v>6.2639821029082778E-3</v>
      </c>
      <c r="I10" s="248"/>
      <c r="J10" s="249">
        <f t="shared" si="3"/>
        <v>0</v>
      </c>
      <c r="K10" s="236">
        <f t="shared" si="4"/>
        <v>481</v>
      </c>
      <c r="L10" s="235">
        <f t="shared" si="5"/>
        <v>1.1611906428795596E-2</v>
      </c>
    </row>
    <row r="11" spans="1:12" x14ac:dyDescent="0.25">
      <c r="A11" s="21">
        <v>20</v>
      </c>
      <c r="B11" s="22" t="s">
        <v>661</v>
      </c>
      <c r="C11" s="221">
        <v>210</v>
      </c>
      <c r="D11" s="224">
        <f t="shared" si="0"/>
        <v>1.0438413361169102E-2</v>
      </c>
      <c r="E11" s="222">
        <v>410</v>
      </c>
      <c r="F11" s="223">
        <f t="shared" si="1"/>
        <v>2.1511017838405037E-2</v>
      </c>
      <c r="G11" s="252">
        <v>173</v>
      </c>
      <c r="H11" s="224">
        <f t="shared" si="2"/>
        <v>7.7404921700223714E-2</v>
      </c>
      <c r="I11" s="244"/>
      <c r="J11" s="245">
        <f t="shared" si="3"/>
        <v>0</v>
      </c>
      <c r="K11" s="225">
        <f t="shared" si="4"/>
        <v>793</v>
      </c>
      <c r="L11" s="226">
        <f t="shared" si="5"/>
        <v>1.9143953842068417E-2</v>
      </c>
    </row>
    <row r="12" spans="1:12" x14ac:dyDescent="0.25">
      <c r="A12" s="11">
        <v>21</v>
      </c>
      <c r="B12" s="12" t="s">
        <v>662</v>
      </c>
      <c r="C12" s="227">
        <v>243</v>
      </c>
      <c r="D12" s="230">
        <f t="shared" si="0"/>
        <v>1.2078735460781391E-2</v>
      </c>
      <c r="E12" s="228">
        <v>543</v>
      </c>
      <c r="F12" s="229">
        <f t="shared" si="1"/>
        <v>2.8488982161594963E-2</v>
      </c>
      <c r="G12" s="253">
        <v>140</v>
      </c>
      <c r="H12" s="230">
        <f t="shared" si="2"/>
        <v>6.2639821029082776E-2</v>
      </c>
      <c r="I12" s="246"/>
      <c r="J12" s="247">
        <f t="shared" si="3"/>
        <v>0</v>
      </c>
      <c r="K12" s="231">
        <f t="shared" si="4"/>
        <v>926</v>
      </c>
      <c r="L12" s="230">
        <f t="shared" si="5"/>
        <v>2.2354730463752023E-2</v>
      </c>
    </row>
    <row r="13" spans="1:12" x14ac:dyDescent="0.25">
      <c r="A13" s="11">
        <v>22</v>
      </c>
      <c r="B13" s="12" t="s">
        <v>663</v>
      </c>
      <c r="C13" s="227">
        <v>30</v>
      </c>
      <c r="D13" s="230">
        <f t="shared" si="0"/>
        <v>1.4912019087384432E-3</v>
      </c>
      <c r="E13" s="228">
        <v>81</v>
      </c>
      <c r="F13" s="229">
        <f t="shared" si="1"/>
        <v>4.2497376705141659E-3</v>
      </c>
      <c r="G13" s="253">
        <v>20</v>
      </c>
      <c r="H13" s="230">
        <f t="shared" si="2"/>
        <v>8.948545861297539E-3</v>
      </c>
      <c r="I13" s="246"/>
      <c r="J13" s="247">
        <f t="shared" si="3"/>
        <v>0</v>
      </c>
      <c r="K13" s="231">
        <f t="shared" si="4"/>
        <v>131</v>
      </c>
      <c r="L13" s="230">
        <f t="shared" si="5"/>
        <v>3.1624942664703185E-3</v>
      </c>
    </row>
    <row r="14" spans="1:12" ht="14.4" thickBot="1" x14ac:dyDescent="0.3">
      <c r="A14" s="24">
        <v>29</v>
      </c>
      <c r="B14" s="25" t="s">
        <v>664</v>
      </c>
      <c r="C14" s="232">
        <v>86</v>
      </c>
      <c r="D14" s="235">
        <f t="shared" si="0"/>
        <v>4.2747788050502035E-3</v>
      </c>
      <c r="E14" s="233">
        <v>79</v>
      </c>
      <c r="F14" s="234">
        <f t="shared" si="1"/>
        <v>4.1448058761804829E-3</v>
      </c>
      <c r="G14" s="254">
        <v>20</v>
      </c>
      <c r="H14" s="235">
        <f t="shared" si="2"/>
        <v>8.948545861297539E-3</v>
      </c>
      <c r="I14" s="248"/>
      <c r="J14" s="249">
        <f t="shared" si="3"/>
        <v>0</v>
      </c>
      <c r="K14" s="236">
        <f t="shared" si="4"/>
        <v>185</v>
      </c>
      <c r="L14" s="235">
        <f t="shared" si="5"/>
        <v>4.4661178572290754E-3</v>
      </c>
    </row>
    <row r="15" spans="1:12" ht="27.75" customHeight="1" x14ac:dyDescent="0.25">
      <c r="A15" s="9">
        <v>30</v>
      </c>
      <c r="B15" s="10" t="s">
        <v>665</v>
      </c>
      <c r="C15" s="221">
        <v>1607</v>
      </c>
      <c r="D15" s="224">
        <f t="shared" si="0"/>
        <v>7.9878715578089274E-2</v>
      </c>
      <c r="E15" s="222">
        <v>2374</v>
      </c>
      <c r="F15" s="223">
        <f t="shared" si="1"/>
        <v>0.12455403987408184</v>
      </c>
      <c r="G15" s="252">
        <v>370</v>
      </c>
      <c r="H15" s="224">
        <f t="shared" si="2"/>
        <v>0.16554809843400448</v>
      </c>
      <c r="I15" s="244"/>
      <c r="J15" s="245">
        <f t="shared" si="3"/>
        <v>0</v>
      </c>
      <c r="K15" s="225">
        <f t="shared" si="4"/>
        <v>4351</v>
      </c>
      <c r="L15" s="226">
        <f t="shared" si="5"/>
        <v>0.10503826376650653</v>
      </c>
    </row>
    <row r="16" spans="1:12" x14ac:dyDescent="0.25">
      <c r="A16" s="11">
        <v>31</v>
      </c>
      <c r="B16" s="12" t="s">
        <v>666</v>
      </c>
      <c r="C16" s="227">
        <v>186</v>
      </c>
      <c r="D16" s="230">
        <f t="shared" si="0"/>
        <v>9.2454518341783479E-3</v>
      </c>
      <c r="E16" s="228">
        <v>239</v>
      </c>
      <c r="F16" s="229">
        <f t="shared" si="1"/>
        <v>1.2539349422875131E-2</v>
      </c>
      <c r="G16" s="253">
        <v>55</v>
      </c>
      <c r="H16" s="230">
        <f t="shared" si="2"/>
        <v>2.4608501118568233E-2</v>
      </c>
      <c r="I16" s="246"/>
      <c r="J16" s="247">
        <f t="shared" si="3"/>
        <v>0</v>
      </c>
      <c r="K16" s="231">
        <f t="shared" si="4"/>
        <v>480</v>
      </c>
      <c r="L16" s="230">
        <f t="shared" si="5"/>
        <v>1.1587765251188953E-2</v>
      </c>
    </row>
    <row r="17" spans="1:12" x14ac:dyDescent="0.25">
      <c r="A17" s="11">
        <v>32</v>
      </c>
      <c r="B17" s="12" t="s">
        <v>667</v>
      </c>
      <c r="C17" s="227">
        <v>2516</v>
      </c>
      <c r="D17" s="230">
        <f t="shared" si="0"/>
        <v>0.1250621334128641</v>
      </c>
      <c r="E17" s="228">
        <v>4165</v>
      </c>
      <c r="F17" s="229">
        <f t="shared" si="1"/>
        <v>0.21852046169989506</v>
      </c>
      <c r="G17" s="253">
        <v>435</v>
      </c>
      <c r="H17" s="230">
        <f t="shared" si="2"/>
        <v>0.19463087248322147</v>
      </c>
      <c r="I17" s="246"/>
      <c r="J17" s="247">
        <f t="shared" si="3"/>
        <v>0</v>
      </c>
      <c r="K17" s="231">
        <f t="shared" si="4"/>
        <v>7116</v>
      </c>
      <c r="L17" s="230">
        <f t="shared" si="5"/>
        <v>0.17178861984887622</v>
      </c>
    </row>
    <row r="18" spans="1:12" ht="28.2" thickBot="1" x14ac:dyDescent="0.3">
      <c r="A18" s="16">
        <v>39</v>
      </c>
      <c r="B18" s="17" t="s">
        <v>668</v>
      </c>
      <c r="C18" s="232">
        <v>548</v>
      </c>
      <c r="D18" s="235">
        <f t="shared" si="0"/>
        <v>2.7239288199622229E-2</v>
      </c>
      <c r="E18" s="233">
        <v>789</v>
      </c>
      <c r="F18" s="234">
        <f t="shared" si="1"/>
        <v>4.1395592864637988E-2</v>
      </c>
      <c r="G18" s="254">
        <v>153</v>
      </c>
      <c r="H18" s="235">
        <f t="shared" si="2"/>
        <v>6.8456375838926178E-2</v>
      </c>
      <c r="I18" s="248"/>
      <c r="J18" s="249">
        <f t="shared" si="3"/>
        <v>0</v>
      </c>
      <c r="K18" s="236">
        <f t="shared" si="4"/>
        <v>1490</v>
      </c>
      <c r="L18" s="235">
        <f t="shared" si="5"/>
        <v>3.597035463389904E-2</v>
      </c>
    </row>
    <row r="19" spans="1:12" x14ac:dyDescent="0.25">
      <c r="A19" s="21">
        <v>40</v>
      </c>
      <c r="B19" s="22" t="s">
        <v>669</v>
      </c>
      <c r="C19" s="221">
        <v>3</v>
      </c>
      <c r="D19" s="224">
        <f t="shared" si="0"/>
        <v>1.4912019087384433E-4</v>
      </c>
      <c r="E19" s="222">
        <v>4</v>
      </c>
      <c r="F19" s="223">
        <f t="shared" si="1"/>
        <v>2.098635886673662E-4</v>
      </c>
      <c r="G19" s="252">
        <v>12</v>
      </c>
      <c r="H19" s="224">
        <f t="shared" si="2"/>
        <v>5.3691275167785232E-3</v>
      </c>
      <c r="I19" s="244"/>
      <c r="J19" s="245">
        <f t="shared" si="3"/>
        <v>0</v>
      </c>
      <c r="K19" s="225">
        <f t="shared" si="4"/>
        <v>19</v>
      </c>
      <c r="L19" s="226">
        <f t="shared" si="5"/>
        <v>4.5868237452622939E-4</v>
      </c>
    </row>
    <row r="20" spans="1:12" ht="14.4" thickBot="1" x14ac:dyDescent="0.3">
      <c r="A20" s="24">
        <v>41</v>
      </c>
      <c r="B20" s="25" t="s">
        <v>670</v>
      </c>
      <c r="C20" s="232">
        <v>12</v>
      </c>
      <c r="D20" s="235">
        <f t="shared" si="0"/>
        <v>5.9648076349537731E-4</v>
      </c>
      <c r="E20" s="233">
        <v>9</v>
      </c>
      <c r="F20" s="234">
        <f t="shared" si="1"/>
        <v>4.72193074501574E-4</v>
      </c>
      <c r="G20" s="254">
        <v>2</v>
      </c>
      <c r="H20" s="235">
        <f t="shared" si="2"/>
        <v>8.9485458612975394E-4</v>
      </c>
      <c r="I20" s="248">
        <v>1</v>
      </c>
      <c r="J20" s="249">
        <f t="shared" si="3"/>
        <v>0.1</v>
      </c>
      <c r="K20" s="236">
        <f t="shared" si="4"/>
        <v>24</v>
      </c>
      <c r="L20" s="235">
        <f t="shared" si="5"/>
        <v>5.7938826255944762E-4</v>
      </c>
    </row>
    <row r="21" spans="1:12" x14ac:dyDescent="0.25">
      <c r="A21" s="9">
        <v>50</v>
      </c>
      <c r="B21" s="10" t="s">
        <v>671</v>
      </c>
      <c r="C21" s="221">
        <v>517</v>
      </c>
      <c r="D21" s="224">
        <f t="shared" si="0"/>
        <v>2.5698379560592503E-2</v>
      </c>
      <c r="E21" s="222">
        <v>377</v>
      </c>
      <c r="F21" s="223">
        <f t="shared" si="1"/>
        <v>1.9779643231899267E-2</v>
      </c>
      <c r="G21" s="252">
        <v>72</v>
      </c>
      <c r="H21" s="224">
        <f t="shared" si="2"/>
        <v>3.2214765100671144E-2</v>
      </c>
      <c r="I21" s="244">
        <v>1</v>
      </c>
      <c r="J21" s="245">
        <f t="shared" si="3"/>
        <v>0.1</v>
      </c>
      <c r="K21" s="225">
        <f t="shared" si="4"/>
        <v>967</v>
      </c>
      <c r="L21" s="226">
        <f t="shared" si="5"/>
        <v>2.3344518745624411E-2</v>
      </c>
    </row>
    <row r="22" spans="1:12" x14ac:dyDescent="0.25">
      <c r="A22" s="11">
        <v>51</v>
      </c>
      <c r="B22" s="12" t="s">
        <v>671</v>
      </c>
      <c r="C22" s="227">
        <v>172</v>
      </c>
      <c r="D22" s="230">
        <f t="shared" si="0"/>
        <v>8.549557610100407E-3</v>
      </c>
      <c r="E22" s="228">
        <v>298</v>
      </c>
      <c r="F22" s="229">
        <f t="shared" si="1"/>
        <v>1.5634837355718783E-2</v>
      </c>
      <c r="G22" s="253">
        <v>27</v>
      </c>
      <c r="H22" s="230">
        <f t="shared" si="2"/>
        <v>1.2080536912751677E-2</v>
      </c>
      <c r="I22" s="246">
        <v>1</v>
      </c>
      <c r="J22" s="247">
        <f t="shared" si="3"/>
        <v>0.1</v>
      </c>
      <c r="K22" s="231">
        <f t="shared" si="4"/>
        <v>498</v>
      </c>
      <c r="L22" s="230">
        <f t="shared" si="5"/>
        <v>1.2022306448108538E-2</v>
      </c>
    </row>
    <row r="23" spans="1:12" x14ac:dyDescent="0.25">
      <c r="A23" s="11">
        <v>52</v>
      </c>
      <c r="B23" s="12" t="s">
        <v>672</v>
      </c>
      <c r="C23" s="227">
        <v>533</v>
      </c>
      <c r="D23" s="230">
        <f t="shared" si="0"/>
        <v>2.6493687245253007E-2</v>
      </c>
      <c r="E23" s="228">
        <v>552</v>
      </c>
      <c r="F23" s="229">
        <f t="shared" si="1"/>
        <v>2.8961175236096537E-2</v>
      </c>
      <c r="G23" s="253">
        <v>98</v>
      </c>
      <c r="H23" s="230">
        <f t="shared" si="2"/>
        <v>4.3847874720357942E-2</v>
      </c>
      <c r="I23" s="246"/>
      <c r="J23" s="247">
        <f t="shared" si="3"/>
        <v>0</v>
      </c>
      <c r="K23" s="231">
        <f t="shared" si="4"/>
        <v>1183</v>
      </c>
      <c r="L23" s="230">
        <f t="shared" si="5"/>
        <v>2.855901310865944E-2</v>
      </c>
    </row>
    <row r="24" spans="1:12" ht="41.4" x14ac:dyDescent="0.25">
      <c r="A24" s="11">
        <v>53</v>
      </c>
      <c r="B24" s="12" t="s">
        <v>673</v>
      </c>
      <c r="C24" s="227">
        <v>3</v>
      </c>
      <c r="D24" s="230">
        <f t="shared" si="0"/>
        <v>1.4912019087384433E-4</v>
      </c>
      <c r="E24" s="228">
        <v>2</v>
      </c>
      <c r="F24" s="229">
        <f t="shared" si="1"/>
        <v>1.049317943336831E-4</v>
      </c>
      <c r="G24" s="253"/>
      <c r="H24" s="230">
        <f t="shared" si="2"/>
        <v>0</v>
      </c>
      <c r="I24" s="246">
        <v>2</v>
      </c>
      <c r="J24" s="247">
        <f t="shared" si="3"/>
        <v>0.2</v>
      </c>
      <c r="K24" s="231">
        <f t="shared" si="4"/>
        <v>7</v>
      </c>
      <c r="L24" s="230">
        <f t="shared" si="5"/>
        <v>1.6898824324650555E-4</v>
      </c>
    </row>
    <row r="25" spans="1:12" x14ac:dyDescent="0.25">
      <c r="A25" s="11">
        <v>54</v>
      </c>
      <c r="B25" s="12" t="s">
        <v>674</v>
      </c>
      <c r="C25" s="227">
        <v>11</v>
      </c>
      <c r="D25" s="230">
        <f t="shared" si="0"/>
        <v>5.4677403320409581E-4</v>
      </c>
      <c r="E25" s="228">
        <v>13</v>
      </c>
      <c r="F25" s="229">
        <f t="shared" si="1"/>
        <v>6.8205666316894023E-4</v>
      </c>
      <c r="G25" s="253">
        <v>2</v>
      </c>
      <c r="H25" s="230">
        <f t="shared" si="2"/>
        <v>8.9485458612975394E-4</v>
      </c>
      <c r="I25" s="246"/>
      <c r="J25" s="247">
        <f t="shared" si="3"/>
        <v>0</v>
      </c>
      <c r="K25" s="231">
        <f t="shared" si="4"/>
        <v>26</v>
      </c>
      <c r="L25" s="230">
        <f t="shared" si="5"/>
        <v>6.2767061777273497E-4</v>
      </c>
    </row>
    <row r="26" spans="1:12" ht="28.2" thickBot="1" x14ac:dyDescent="0.3">
      <c r="A26" s="16">
        <v>59</v>
      </c>
      <c r="B26" s="17" t="s">
        <v>675</v>
      </c>
      <c r="C26" s="232">
        <v>72</v>
      </c>
      <c r="D26" s="235">
        <f t="shared" si="0"/>
        <v>3.5788845809722638E-3</v>
      </c>
      <c r="E26" s="233">
        <v>67</v>
      </c>
      <c r="F26" s="234">
        <f t="shared" si="1"/>
        <v>3.5152151101783841E-3</v>
      </c>
      <c r="G26" s="254">
        <v>13</v>
      </c>
      <c r="H26" s="235">
        <f t="shared" si="2"/>
        <v>5.8165548098434005E-3</v>
      </c>
      <c r="I26" s="248"/>
      <c r="J26" s="249">
        <f t="shared" si="3"/>
        <v>0</v>
      </c>
      <c r="K26" s="236">
        <f t="shared" si="4"/>
        <v>152</v>
      </c>
      <c r="L26" s="235">
        <f t="shared" si="5"/>
        <v>3.6694589962098351E-3</v>
      </c>
    </row>
    <row r="27" spans="1:12" ht="27.6" x14ac:dyDescent="0.25">
      <c r="A27" s="21">
        <v>60</v>
      </c>
      <c r="B27" s="22" t="s">
        <v>676</v>
      </c>
      <c r="C27" s="221">
        <v>54</v>
      </c>
      <c r="D27" s="224">
        <f t="shared" si="0"/>
        <v>2.6841634357291978E-3</v>
      </c>
      <c r="E27" s="222">
        <v>69</v>
      </c>
      <c r="F27" s="223">
        <f t="shared" si="1"/>
        <v>3.6201469045120671E-3</v>
      </c>
      <c r="G27" s="252">
        <v>5</v>
      </c>
      <c r="H27" s="224">
        <f t="shared" si="2"/>
        <v>2.2371364653243847E-3</v>
      </c>
      <c r="I27" s="244"/>
      <c r="J27" s="245">
        <f t="shared" si="3"/>
        <v>0</v>
      </c>
      <c r="K27" s="225">
        <f t="shared" si="4"/>
        <v>128</v>
      </c>
      <c r="L27" s="226">
        <f t="shared" si="5"/>
        <v>3.0900707336503873E-3</v>
      </c>
    </row>
    <row r="28" spans="1:12" ht="27.6" x14ac:dyDescent="0.25">
      <c r="A28" s="11">
        <v>61</v>
      </c>
      <c r="B28" s="12" t="s">
        <v>677</v>
      </c>
      <c r="C28" s="227">
        <v>150</v>
      </c>
      <c r="D28" s="230">
        <f t="shared" si="0"/>
        <v>7.4560095436922158E-3</v>
      </c>
      <c r="E28" s="228">
        <v>121</v>
      </c>
      <c r="F28" s="229">
        <f t="shared" si="1"/>
        <v>6.348373557187828E-3</v>
      </c>
      <c r="G28" s="253">
        <v>3</v>
      </c>
      <c r="H28" s="230">
        <f t="shared" si="2"/>
        <v>1.3422818791946308E-3</v>
      </c>
      <c r="I28" s="246"/>
      <c r="J28" s="247">
        <f t="shared" si="3"/>
        <v>0</v>
      </c>
      <c r="K28" s="231">
        <f t="shared" si="4"/>
        <v>274</v>
      </c>
      <c r="L28" s="230">
        <f t="shared" si="5"/>
        <v>6.6146826642203603E-3</v>
      </c>
    </row>
    <row r="29" spans="1:12" x14ac:dyDescent="0.25">
      <c r="A29" s="11">
        <v>62</v>
      </c>
      <c r="B29" s="12" t="s">
        <v>678</v>
      </c>
      <c r="C29" s="227">
        <v>56</v>
      </c>
      <c r="D29" s="230">
        <f t="shared" si="0"/>
        <v>2.7835768963117608E-3</v>
      </c>
      <c r="E29" s="228">
        <v>32</v>
      </c>
      <c r="F29" s="229">
        <f t="shared" si="1"/>
        <v>1.6789087093389296E-3</v>
      </c>
      <c r="G29" s="253"/>
      <c r="H29" s="230">
        <f t="shared" si="2"/>
        <v>0</v>
      </c>
      <c r="I29" s="246"/>
      <c r="J29" s="247">
        <f t="shared" si="3"/>
        <v>0</v>
      </c>
      <c r="K29" s="231">
        <f t="shared" si="4"/>
        <v>88</v>
      </c>
      <c r="L29" s="230">
        <f t="shared" si="5"/>
        <v>2.1244236293846415E-3</v>
      </c>
    </row>
    <row r="30" spans="1:12" x14ac:dyDescent="0.25">
      <c r="A30" s="11">
        <v>63</v>
      </c>
      <c r="B30" s="12" t="s">
        <v>679</v>
      </c>
      <c r="C30" s="227">
        <v>1</v>
      </c>
      <c r="D30" s="230">
        <f t="shared" si="0"/>
        <v>4.9706730291281442E-5</v>
      </c>
      <c r="E30" s="228">
        <v>1</v>
      </c>
      <c r="F30" s="229">
        <f t="shared" si="1"/>
        <v>5.246589716684155E-5</v>
      </c>
      <c r="G30" s="253"/>
      <c r="H30" s="230">
        <f t="shared" si="2"/>
        <v>0</v>
      </c>
      <c r="I30" s="246"/>
      <c r="J30" s="247">
        <f t="shared" si="3"/>
        <v>0</v>
      </c>
      <c r="K30" s="231">
        <f t="shared" si="4"/>
        <v>2</v>
      </c>
      <c r="L30" s="230">
        <f t="shared" si="5"/>
        <v>4.8282355213287301E-5</v>
      </c>
    </row>
    <row r="31" spans="1:12" ht="42" thickBot="1" x14ac:dyDescent="0.3">
      <c r="A31" s="24">
        <v>69</v>
      </c>
      <c r="B31" s="25" t="s">
        <v>680</v>
      </c>
      <c r="C31" s="232">
        <v>24</v>
      </c>
      <c r="D31" s="235">
        <f t="shared" si="0"/>
        <v>1.1929615269907546E-3</v>
      </c>
      <c r="E31" s="233">
        <v>8</v>
      </c>
      <c r="F31" s="234">
        <f t="shared" si="1"/>
        <v>4.197271773347324E-4</v>
      </c>
      <c r="G31" s="254">
        <v>1</v>
      </c>
      <c r="H31" s="235">
        <f t="shared" si="2"/>
        <v>4.4742729306487697E-4</v>
      </c>
      <c r="I31" s="248"/>
      <c r="J31" s="249">
        <f t="shared" si="3"/>
        <v>0</v>
      </c>
      <c r="K31" s="236">
        <f t="shared" si="4"/>
        <v>33</v>
      </c>
      <c r="L31" s="235">
        <f t="shared" si="5"/>
        <v>7.966588610192405E-4</v>
      </c>
    </row>
    <row r="32" spans="1:12" x14ac:dyDescent="0.25">
      <c r="A32" s="9">
        <v>70</v>
      </c>
      <c r="B32" s="10" t="s">
        <v>681</v>
      </c>
      <c r="C32" s="221">
        <v>48</v>
      </c>
      <c r="D32" s="224">
        <f t="shared" si="0"/>
        <v>2.3859230539815092E-3</v>
      </c>
      <c r="E32" s="222">
        <v>27</v>
      </c>
      <c r="F32" s="223">
        <f t="shared" si="1"/>
        <v>1.416579223504722E-3</v>
      </c>
      <c r="G32" s="252"/>
      <c r="H32" s="224">
        <f t="shared" si="2"/>
        <v>0</v>
      </c>
      <c r="I32" s="244"/>
      <c r="J32" s="245">
        <f t="shared" si="3"/>
        <v>0</v>
      </c>
      <c r="K32" s="225">
        <f t="shared" si="4"/>
        <v>75</v>
      </c>
      <c r="L32" s="226">
        <f t="shared" si="5"/>
        <v>1.8105883204982739E-3</v>
      </c>
    </row>
    <row r="33" spans="1:12" x14ac:dyDescent="0.25">
      <c r="A33" s="11">
        <v>71</v>
      </c>
      <c r="B33" s="12" t="s">
        <v>682</v>
      </c>
      <c r="C33" s="227">
        <v>82</v>
      </c>
      <c r="D33" s="230">
        <f t="shared" si="0"/>
        <v>4.0759518838850784E-3</v>
      </c>
      <c r="E33" s="228">
        <v>34</v>
      </c>
      <c r="F33" s="229">
        <f t="shared" si="1"/>
        <v>1.7838405036726128E-3</v>
      </c>
      <c r="G33" s="253">
        <v>1</v>
      </c>
      <c r="H33" s="230">
        <f t="shared" si="2"/>
        <v>4.4742729306487697E-4</v>
      </c>
      <c r="I33" s="246"/>
      <c r="J33" s="247">
        <f t="shared" si="3"/>
        <v>0</v>
      </c>
      <c r="K33" s="231">
        <f t="shared" si="4"/>
        <v>117</v>
      </c>
      <c r="L33" s="230">
        <f t="shared" si="5"/>
        <v>2.8245177799773075E-3</v>
      </c>
    </row>
    <row r="34" spans="1:12" x14ac:dyDescent="0.25">
      <c r="A34" s="11">
        <v>72</v>
      </c>
      <c r="B34" s="12" t="s">
        <v>683</v>
      </c>
      <c r="C34" s="227">
        <v>64</v>
      </c>
      <c r="D34" s="230">
        <f t="shared" si="0"/>
        <v>3.1812307386420123E-3</v>
      </c>
      <c r="E34" s="228">
        <v>24</v>
      </c>
      <c r="F34" s="229">
        <f t="shared" si="1"/>
        <v>1.2591815320041973E-3</v>
      </c>
      <c r="G34" s="253">
        <v>1</v>
      </c>
      <c r="H34" s="230">
        <f t="shared" si="2"/>
        <v>4.4742729306487697E-4</v>
      </c>
      <c r="I34" s="246"/>
      <c r="J34" s="247">
        <f t="shared" si="3"/>
        <v>0</v>
      </c>
      <c r="K34" s="231">
        <f t="shared" si="4"/>
        <v>89</v>
      </c>
      <c r="L34" s="230">
        <f t="shared" si="5"/>
        <v>2.1485648069912849E-3</v>
      </c>
    </row>
    <row r="35" spans="1:12" ht="28.2" thickBot="1" x14ac:dyDescent="0.3">
      <c r="A35" s="16">
        <v>79</v>
      </c>
      <c r="B35" s="17" t="s">
        <v>684</v>
      </c>
      <c r="C35" s="232">
        <v>71</v>
      </c>
      <c r="D35" s="235">
        <f t="shared" si="0"/>
        <v>3.5291778506809823E-3</v>
      </c>
      <c r="E35" s="233">
        <v>26</v>
      </c>
      <c r="F35" s="234">
        <f t="shared" si="1"/>
        <v>1.3641133263378805E-3</v>
      </c>
      <c r="G35" s="254"/>
      <c r="H35" s="235">
        <f t="shared" si="2"/>
        <v>0</v>
      </c>
      <c r="I35" s="248"/>
      <c r="J35" s="249">
        <f t="shared" si="3"/>
        <v>0</v>
      </c>
      <c r="K35" s="236">
        <f t="shared" si="4"/>
        <v>97</v>
      </c>
      <c r="L35" s="235">
        <f t="shared" si="5"/>
        <v>2.3416942278444344E-3</v>
      </c>
    </row>
    <row r="36" spans="1:12" x14ac:dyDescent="0.25">
      <c r="A36" s="21">
        <v>80</v>
      </c>
      <c r="B36" s="22" t="s">
        <v>685</v>
      </c>
      <c r="C36" s="221">
        <v>1</v>
      </c>
      <c r="D36" s="224">
        <f t="shared" si="0"/>
        <v>4.9706730291281442E-5</v>
      </c>
      <c r="E36" s="222">
        <v>1</v>
      </c>
      <c r="F36" s="223">
        <f t="shared" si="1"/>
        <v>5.246589716684155E-5</v>
      </c>
      <c r="G36" s="252"/>
      <c r="H36" s="224">
        <f t="shared" si="2"/>
        <v>0</v>
      </c>
      <c r="I36" s="244"/>
      <c r="J36" s="245">
        <f t="shared" si="3"/>
        <v>0</v>
      </c>
      <c r="K36" s="225">
        <f t="shared" si="4"/>
        <v>2</v>
      </c>
      <c r="L36" s="226">
        <f t="shared" si="5"/>
        <v>4.8282355213287301E-5</v>
      </c>
    </row>
    <row r="37" spans="1:12" x14ac:dyDescent="0.25">
      <c r="A37" s="11">
        <v>81</v>
      </c>
      <c r="B37" s="12" t="s">
        <v>686</v>
      </c>
      <c r="C37" s="227">
        <v>7</v>
      </c>
      <c r="D37" s="230">
        <f t="shared" si="0"/>
        <v>3.479471120389701E-4</v>
      </c>
      <c r="E37" s="228">
        <v>7</v>
      </c>
      <c r="F37" s="229">
        <f t="shared" si="1"/>
        <v>3.6726128016789086E-4</v>
      </c>
      <c r="G37" s="253"/>
      <c r="H37" s="230">
        <f t="shared" si="2"/>
        <v>0</v>
      </c>
      <c r="I37" s="246"/>
      <c r="J37" s="247">
        <f t="shared" si="3"/>
        <v>0</v>
      </c>
      <c r="K37" s="231">
        <f t="shared" si="4"/>
        <v>14</v>
      </c>
      <c r="L37" s="230">
        <f t="shared" si="5"/>
        <v>3.3797648649301111E-4</v>
      </c>
    </row>
    <row r="38" spans="1:12" x14ac:dyDescent="0.25">
      <c r="A38" s="11">
        <v>82</v>
      </c>
      <c r="B38" s="12" t="s">
        <v>687</v>
      </c>
      <c r="C38" s="227"/>
      <c r="D38" s="230">
        <f t="shared" si="0"/>
        <v>0</v>
      </c>
      <c r="E38" s="228"/>
      <c r="F38" s="229">
        <f t="shared" si="1"/>
        <v>0</v>
      </c>
      <c r="G38" s="253"/>
      <c r="H38" s="230">
        <f t="shared" si="2"/>
        <v>0</v>
      </c>
      <c r="I38" s="246"/>
      <c r="J38" s="247">
        <f t="shared" si="3"/>
        <v>0</v>
      </c>
      <c r="K38" s="231">
        <f t="shared" si="4"/>
        <v>0</v>
      </c>
      <c r="L38" s="230">
        <f t="shared" si="5"/>
        <v>0</v>
      </c>
    </row>
    <row r="39" spans="1:12" ht="28.2" thickBot="1" x14ac:dyDescent="0.3">
      <c r="A39" s="24">
        <v>89</v>
      </c>
      <c r="B39" s="25" t="s">
        <v>688</v>
      </c>
      <c r="C39" s="232">
        <v>3</v>
      </c>
      <c r="D39" s="235">
        <f t="shared" si="0"/>
        <v>1.4912019087384433E-4</v>
      </c>
      <c r="E39" s="233">
        <v>1</v>
      </c>
      <c r="F39" s="234">
        <f t="shared" si="1"/>
        <v>5.246589716684155E-5</v>
      </c>
      <c r="G39" s="254"/>
      <c r="H39" s="235">
        <f t="shared" si="2"/>
        <v>0</v>
      </c>
      <c r="I39" s="248"/>
      <c r="J39" s="249">
        <f t="shared" si="3"/>
        <v>0</v>
      </c>
      <c r="K39" s="236">
        <f t="shared" si="4"/>
        <v>4</v>
      </c>
      <c r="L39" s="235">
        <f t="shared" si="5"/>
        <v>9.6564710426574603E-5</v>
      </c>
    </row>
    <row r="40" spans="1:12" ht="27.6" x14ac:dyDescent="0.25">
      <c r="A40" s="9">
        <v>90</v>
      </c>
      <c r="B40" s="10" t="s">
        <v>689</v>
      </c>
      <c r="C40" s="221">
        <v>18</v>
      </c>
      <c r="D40" s="224">
        <f t="shared" si="0"/>
        <v>8.9472114524306596E-4</v>
      </c>
      <c r="E40" s="222">
        <v>9</v>
      </c>
      <c r="F40" s="223">
        <f t="shared" si="1"/>
        <v>4.72193074501574E-4</v>
      </c>
      <c r="G40" s="252">
        <v>2</v>
      </c>
      <c r="H40" s="224">
        <f t="shared" si="2"/>
        <v>8.9485458612975394E-4</v>
      </c>
      <c r="I40" s="244"/>
      <c r="J40" s="245">
        <f t="shared" si="3"/>
        <v>0</v>
      </c>
      <c r="K40" s="225">
        <f t="shared" si="4"/>
        <v>29</v>
      </c>
      <c r="L40" s="226">
        <f t="shared" si="5"/>
        <v>7.000941505926659E-4</v>
      </c>
    </row>
    <row r="41" spans="1:12" x14ac:dyDescent="0.25">
      <c r="A41" s="11">
        <v>91</v>
      </c>
      <c r="B41" s="12" t="s">
        <v>690</v>
      </c>
      <c r="C41" s="227">
        <v>12</v>
      </c>
      <c r="D41" s="230">
        <f t="shared" si="0"/>
        <v>5.9648076349537731E-4</v>
      </c>
      <c r="E41" s="228">
        <v>6</v>
      </c>
      <c r="F41" s="229">
        <f t="shared" si="1"/>
        <v>3.1479538300104932E-4</v>
      </c>
      <c r="G41" s="253">
        <v>4</v>
      </c>
      <c r="H41" s="230">
        <f t="shared" si="2"/>
        <v>1.7897091722595079E-3</v>
      </c>
      <c r="I41" s="246"/>
      <c r="J41" s="247">
        <f t="shared" si="3"/>
        <v>0</v>
      </c>
      <c r="K41" s="231">
        <f t="shared" si="4"/>
        <v>22</v>
      </c>
      <c r="L41" s="230">
        <f t="shared" si="5"/>
        <v>5.3110590734616037E-4</v>
      </c>
    </row>
    <row r="42" spans="1:12" x14ac:dyDescent="0.25">
      <c r="A42" s="11">
        <v>92</v>
      </c>
      <c r="B42" s="12" t="s">
        <v>691</v>
      </c>
      <c r="C42" s="227">
        <v>11</v>
      </c>
      <c r="D42" s="230">
        <f t="shared" si="0"/>
        <v>5.4677403320409581E-4</v>
      </c>
      <c r="E42" s="228">
        <v>2</v>
      </c>
      <c r="F42" s="229">
        <f t="shared" si="1"/>
        <v>1.049317943336831E-4</v>
      </c>
      <c r="G42" s="253"/>
      <c r="H42" s="230">
        <f t="shared" si="2"/>
        <v>0</v>
      </c>
      <c r="I42" s="246"/>
      <c r="J42" s="247">
        <f t="shared" si="3"/>
        <v>0</v>
      </c>
      <c r="K42" s="231">
        <f t="shared" si="4"/>
        <v>13</v>
      </c>
      <c r="L42" s="230">
        <f t="shared" si="5"/>
        <v>3.1383530888636749E-4</v>
      </c>
    </row>
    <row r="43" spans="1:12" ht="28.2" thickBot="1" x14ac:dyDescent="0.3">
      <c r="A43" s="16">
        <v>99</v>
      </c>
      <c r="B43" s="17" t="s">
        <v>692</v>
      </c>
      <c r="C43" s="232">
        <v>12</v>
      </c>
      <c r="D43" s="235">
        <f t="shared" si="0"/>
        <v>5.9648076349537731E-4</v>
      </c>
      <c r="E43" s="233">
        <v>12</v>
      </c>
      <c r="F43" s="234">
        <f t="shared" si="1"/>
        <v>6.2959076600209863E-4</v>
      </c>
      <c r="G43" s="254">
        <v>3</v>
      </c>
      <c r="H43" s="235">
        <f t="shared" si="2"/>
        <v>1.3422818791946308E-3</v>
      </c>
      <c r="I43" s="248"/>
      <c r="J43" s="249">
        <f t="shared" si="3"/>
        <v>0</v>
      </c>
      <c r="K43" s="236">
        <f t="shared" si="4"/>
        <v>27</v>
      </c>
      <c r="L43" s="235">
        <f t="shared" si="5"/>
        <v>6.5181179537937865E-4</v>
      </c>
    </row>
    <row r="44" spans="1:12" ht="27.6" x14ac:dyDescent="0.25">
      <c r="A44" s="21">
        <v>100</v>
      </c>
      <c r="B44" s="22" t="s">
        <v>693</v>
      </c>
      <c r="C44" s="221">
        <v>3</v>
      </c>
      <c r="D44" s="224">
        <f t="shared" si="0"/>
        <v>1.4912019087384433E-4</v>
      </c>
      <c r="E44" s="222">
        <v>6</v>
      </c>
      <c r="F44" s="223">
        <f t="shared" si="1"/>
        <v>3.1479538300104932E-4</v>
      </c>
      <c r="G44" s="252"/>
      <c r="H44" s="224">
        <f t="shared" si="2"/>
        <v>0</v>
      </c>
      <c r="I44" s="244">
        <v>1</v>
      </c>
      <c r="J44" s="245">
        <f t="shared" si="3"/>
        <v>0.1</v>
      </c>
      <c r="K44" s="225">
        <f t="shared" si="4"/>
        <v>10</v>
      </c>
      <c r="L44" s="226">
        <f t="shared" si="5"/>
        <v>2.4141177606643653E-4</v>
      </c>
    </row>
    <row r="45" spans="1:12" x14ac:dyDescent="0.25">
      <c r="A45" s="11">
        <v>101</v>
      </c>
      <c r="B45" s="12" t="s">
        <v>694</v>
      </c>
      <c r="C45" s="227">
        <v>2</v>
      </c>
      <c r="D45" s="230">
        <f t="shared" si="0"/>
        <v>9.9413460582562885E-5</v>
      </c>
      <c r="E45" s="228">
        <v>2</v>
      </c>
      <c r="F45" s="229">
        <f t="shared" si="1"/>
        <v>1.049317943336831E-4</v>
      </c>
      <c r="G45" s="253"/>
      <c r="H45" s="230">
        <f t="shared" si="2"/>
        <v>0</v>
      </c>
      <c r="I45" s="246"/>
      <c r="J45" s="247">
        <f t="shared" si="3"/>
        <v>0</v>
      </c>
      <c r="K45" s="231">
        <f t="shared" si="4"/>
        <v>4</v>
      </c>
      <c r="L45" s="230">
        <f t="shared" si="5"/>
        <v>9.6564710426574603E-5</v>
      </c>
    </row>
    <row r="46" spans="1:12" x14ac:dyDescent="0.25">
      <c r="A46" s="11">
        <v>102</v>
      </c>
      <c r="B46" s="12" t="s">
        <v>695</v>
      </c>
      <c r="C46" s="227"/>
      <c r="D46" s="230">
        <f t="shared" si="0"/>
        <v>0</v>
      </c>
      <c r="E46" s="228">
        <v>2</v>
      </c>
      <c r="F46" s="229">
        <f t="shared" si="1"/>
        <v>1.049317943336831E-4</v>
      </c>
      <c r="G46" s="253"/>
      <c r="H46" s="230">
        <f t="shared" si="2"/>
        <v>0</v>
      </c>
      <c r="I46" s="246"/>
      <c r="J46" s="247">
        <f t="shared" si="3"/>
        <v>0</v>
      </c>
      <c r="K46" s="231">
        <f t="shared" si="4"/>
        <v>2</v>
      </c>
      <c r="L46" s="230">
        <f t="shared" si="5"/>
        <v>4.8282355213287301E-5</v>
      </c>
    </row>
    <row r="47" spans="1:12" x14ac:dyDescent="0.25">
      <c r="A47" s="11">
        <v>103</v>
      </c>
      <c r="B47" s="12" t="s">
        <v>696</v>
      </c>
      <c r="C47" s="227"/>
      <c r="D47" s="230">
        <f t="shared" si="0"/>
        <v>0</v>
      </c>
      <c r="E47" s="228"/>
      <c r="F47" s="229">
        <f t="shared" si="1"/>
        <v>0</v>
      </c>
      <c r="G47" s="253"/>
      <c r="H47" s="230">
        <f t="shared" si="2"/>
        <v>0</v>
      </c>
      <c r="I47" s="246"/>
      <c r="J47" s="247">
        <f t="shared" si="3"/>
        <v>0</v>
      </c>
      <c r="K47" s="231">
        <f t="shared" si="4"/>
        <v>0</v>
      </c>
      <c r="L47" s="230">
        <f t="shared" si="5"/>
        <v>0</v>
      </c>
    </row>
    <row r="48" spans="1:12" ht="42" thickBot="1" x14ac:dyDescent="0.3">
      <c r="A48" s="24">
        <v>109</v>
      </c>
      <c r="B48" s="25" t="s">
        <v>697</v>
      </c>
      <c r="C48" s="232">
        <v>2</v>
      </c>
      <c r="D48" s="235">
        <f t="shared" si="0"/>
        <v>9.9413460582562885E-5</v>
      </c>
      <c r="E48" s="233">
        <v>4</v>
      </c>
      <c r="F48" s="234">
        <f t="shared" si="1"/>
        <v>2.098635886673662E-4</v>
      </c>
      <c r="G48" s="254"/>
      <c r="H48" s="235">
        <f t="shared" si="2"/>
        <v>0</v>
      </c>
      <c r="I48" s="248"/>
      <c r="J48" s="249">
        <f t="shared" si="3"/>
        <v>0</v>
      </c>
      <c r="K48" s="236">
        <f t="shared" si="4"/>
        <v>6</v>
      </c>
      <c r="L48" s="235">
        <f t="shared" si="5"/>
        <v>1.448470656398619E-4</v>
      </c>
    </row>
    <row r="49" spans="1:12" x14ac:dyDescent="0.25">
      <c r="A49" s="9">
        <v>110</v>
      </c>
      <c r="B49" s="10" t="s">
        <v>698</v>
      </c>
      <c r="C49" s="221">
        <v>131</v>
      </c>
      <c r="D49" s="224">
        <f t="shared" si="0"/>
        <v>6.5115816681578682E-3</v>
      </c>
      <c r="E49" s="222">
        <v>128</v>
      </c>
      <c r="F49" s="223">
        <f t="shared" si="1"/>
        <v>6.7156348373557185E-3</v>
      </c>
      <c r="G49" s="252">
        <v>11</v>
      </c>
      <c r="H49" s="224">
        <f t="shared" si="2"/>
        <v>4.9217002237136468E-3</v>
      </c>
      <c r="I49" s="244"/>
      <c r="J49" s="245">
        <f t="shared" si="3"/>
        <v>0</v>
      </c>
      <c r="K49" s="225">
        <f t="shared" si="4"/>
        <v>270</v>
      </c>
      <c r="L49" s="226">
        <f t="shared" si="5"/>
        <v>6.5181179537937865E-3</v>
      </c>
    </row>
    <row r="50" spans="1:12" ht="27.6" x14ac:dyDescent="0.25">
      <c r="A50" s="11">
        <v>111</v>
      </c>
      <c r="B50" s="12" t="s">
        <v>699</v>
      </c>
      <c r="C50" s="227">
        <v>162</v>
      </c>
      <c r="D50" s="230">
        <f t="shared" si="0"/>
        <v>8.0524903071875938E-3</v>
      </c>
      <c r="E50" s="228">
        <v>495</v>
      </c>
      <c r="F50" s="229">
        <f t="shared" si="1"/>
        <v>2.5970619097586568E-2</v>
      </c>
      <c r="G50" s="253">
        <v>36</v>
      </c>
      <c r="H50" s="230">
        <f t="shared" si="2"/>
        <v>1.6107382550335572E-2</v>
      </c>
      <c r="I50" s="246"/>
      <c r="J50" s="247">
        <f t="shared" si="3"/>
        <v>0</v>
      </c>
      <c r="K50" s="231">
        <f t="shared" si="4"/>
        <v>693</v>
      </c>
      <c r="L50" s="230">
        <f t="shared" si="5"/>
        <v>1.6729836081404052E-2</v>
      </c>
    </row>
    <row r="51" spans="1:12" x14ac:dyDescent="0.25">
      <c r="A51" s="11">
        <v>112</v>
      </c>
      <c r="B51" s="12" t="s">
        <v>700</v>
      </c>
      <c r="C51" s="227">
        <v>45</v>
      </c>
      <c r="D51" s="230">
        <f t="shared" si="0"/>
        <v>2.2368028631076647E-3</v>
      </c>
      <c r="E51" s="228">
        <v>114</v>
      </c>
      <c r="F51" s="229">
        <f t="shared" si="1"/>
        <v>5.9811122770199367E-3</v>
      </c>
      <c r="G51" s="253">
        <v>5</v>
      </c>
      <c r="H51" s="230">
        <f t="shared" si="2"/>
        <v>2.2371364653243847E-3</v>
      </c>
      <c r="I51" s="246"/>
      <c r="J51" s="247">
        <f t="shared" si="3"/>
        <v>0</v>
      </c>
      <c r="K51" s="231">
        <f t="shared" si="4"/>
        <v>164</v>
      </c>
      <c r="L51" s="230">
        <f t="shared" si="5"/>
        <v>3.9591531274895588E-3</v>
      </c>
    </row>
    <row r="52" spans="1:12" ht="14.4" thickBot="1" x14ac:dyDescent="0.3">
      <c r="A52" s="16">
        <v>119</v>
      </c>
      <c r="B52" s="17" t="s">
        <v>701</v>
      </c>
      <c r="C52" s="232">
        <v>22</v>
      </c>
      <c r="D52" s="235">
        <f t="shared" si="0"/>
        <v>1.0935480664081916E-3</v>
      </c>
      <c r="E52" s="233">
        <v>16</v>
      </c>
      <c r="F52" s="234">
        <f t="shared" si="1"/>
        <v>8.3945435466946481E-4</v>
      </c>
      <c r="G52" s="254">
        <v>1</v>
      </c>
      <c r="H52" s="235">
        <f t="shared" si="2"/>
        <v>4.4742729306487697E-4</v>
      </c>
      <c r="I52" s="248"/>
      <c r="J52" s="249">
        <f t="shared" si="3"/>
        <v>0</v>
      </c>
      <c r="K52" s="236">
        <f t="shared" si="4"/>
        <v>39</v>
      </c>
      <c r="L52" s="235">
        <f t="shared" si="5"/>
        <v>9.4150592665910246E-4</v>
      </c>
    </row>
    <row r="53" spans="1:12" ht="14.4" thickBot="1" x14ac:dyDescent="0.3">
      <c r="A53" s="26">
        <v>120</v>
      </c>
      <c r="B53" s="27" t="s">
        <v>702</v>
      </c>
      <c r="C53" s="215">
        <v>194</v>
      </c>
      <c r="D53" s="218">
        <f t="shared" si="0"/>
        <v>9.6431056765085999E-3</v>
      </c>
      <c r="E53" s="216">
        <v>262</v>
      </c>
      <c r="F53" s="217">
        <f t="shared" si="1"/>
        <v>1.3746065057712488E-2</v>
      </c>
      <c r="G53" s="251">
        <v>41</v>
      </c>
      <c r="H53" s="218">
        <f t="shared" si="2"/>
        <v>1.8344519015659956E-2</v>
      </c>
      <c r="I53" s="242">
        <v>1</v>
      </c>
      <c r="J53" s="243">
        <f t="shared" si="3"/>
        <v>0.1</v>
      </c>
      <c r="K53" s="219">
        <f t="shared" si="4"/>
        <v>498</v>
      </c>
      <c r="L53" s="220">
        <f t="shared" si="5"/>
        <v>1.2022306448108538E-2</v>
      </c>
    </row>
    <row r="54" spans="1:12" ht="28.2" thickBot="1" x14ac:dyDescent="0.3">
      <c r="A54" s="28">
        <v>999</v>
      </c>
      <c r="B54" s="29" t="s">
        <v>703</v>
      </c>
      <c r="C54" s="215">
        <v>1087</v>
      </c>
      <c r="D54" s="218">
        <f t="shared" si="0"/>
        <v>5.4031215826622923E-2</v>
      </c>
      <c r="E54" s="216">
        <v>407</v>
      </c>
      <c r="F54" s="217">
        <f t="shared" si="1"/>
        <v>2.1353620146904513E-2</v>
      </c>
      <c r="G54" s="251">
        <v>69</v>
      </c>
      <c r="H54" s="218">
        <f t="shared" si="2"/>
        <v>3.087248322147651E-2</v>
      </c>
      <c r="I54" s="242">
        <v>1</v>
      </c>
      <c r="J54" s="243">
        <f t="shared" si="3"/>
        <v>0.1</v>
      </c>
      <c r="K54" s="219">
        <f t="shared" si="4"/>
        <v>1564</v>
      </c>
      <c r="L54" s="220">
        <f t="shared" si="5"/>
        <v>3.7756801776790673E-2</v>
      </c>
    </row>
    <row r="55" spans="1:12" s="34" customFormat="1" ht="21" customHeight="1" thickBot="1" x14ac:dyDescent="0.3">
      <c r="A55" s="880" t="s">
        <v>648</v>
      </c>
      <c r="B55" s="906"/>
      <c r="C55" s="241">
        <f t="shared" ref="C55:L55" si="6">SUM(C5:C54)</f>
        <v>20118</v>
      </c>
      <c r="D55" s="238">
        <f t="shared" si="6"/>
        <v>1</v>
      </c>
      <c r="E55" s="241">
        <f t="shared" si="6"/>
        <v>19060</v>
      </c>
      <c r="F55" s="237">
        <f t="shared" si="6"/>
        <v>0.99999999999999978</v>
      </c>
      <c r="G55" s="241">
        <f t="shared" si="6"/>
        <v>2235</v>
      </c>
      <c r="H55" s="237">
        <f t="shared" si="6"/>
        <v>0.99999999999999989</v>
      </c>
      <c r="I55" s="241">
        <f t="shared" si="6"/>
        <v>10</v>
      </c>
      <c r="J55" s="237">
        <f t="shared" si="6"/>
        <v>0.99999999999999989</v>
      </c>
      <c r="K55" s="239">
        <f t="shared" si="6"/>
        <v>41423</v>
      </c>
      <c r="L55" s="721">
        <f t="shared" si="6"/>
        <v>1</v>
      </c>
    </row>
    <row r="56" spans="1:12" x14ac:dyDescent="0.25">
      <c r="A56" s="493" t="s">
        <v>649</v>
      </c>
      <c r="B56" s="96"/>
    </row>
    <row r="57" spans="1:12" x14ac:dyDescent="0.25">
      <c r="A57" s="109" t="s">
        <v>650</v>
      </c>
      <c r="B57" s="96"/>
      <c r="C57" s="96"/>
      <c r="D57" s="96"/>
    </row>
  </sheetData>
  <mergeCells count="10">
    <mergeCell ref="A55:B55"/>
    <mergeCell ref="A1:L1"/>
    <mergeCell ref="E3:F3"/>
    <mergeCell ref="C2:J2"/>
    <mergeCell ref="K2:L3"/>
    <mergeCell ref="C3:D3"/>
    <mergeCell ref="G3:H3"/>
    <mergeCell ref="I3:J3"/>
    <mergeCell ref="B2:B4"/>
    <mergeCell ref="A2:A4"/>
  </mergeCells>
  <phoneticPr fontId="0" type="noConversion"/>
  <printOptions horizontalCentere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sqref="A1:K1"/>
    </sheetView>
  </sheetViews>
  <sheetFormatPr defaultColWidth="9.109375" defaultRowHeight="13.8" x14ac:dyDescent="0.25"/>
  <cols>
    <col min="1" max="1" width="8.33203125" style="59" customWidth="1"/>
    <col min="2" max="2" width="50.6640625" style="41" customWidth="1"/>
    <col min="3" max="5" width="9" style="41" customWidth="1"/>
    <col min="6" max="10" width="10.109375" style="41" customWidth="1"/>
    <col min="11" max="11" width="24" style="41" customWidth="1"/>
    <col min="12" max="248" width="11.44140625" style="41" customWidth="1"/>
    <col min="249" max="16384" width="9.109375" style="41"/>
  </cols>
  <sheetData>
    <row r="1" spans="1:11" ht="35.1" customHeight="1" thickBot="1" x14ac:dyDescent="0.3">
      <c r="A1" s="928" t="s">
        <v>919</v>
      </c>
      <c r="B1" s="929"/>
      <c r="C1" s="929"/>
      <c r="D1" s="929"/>
      <c r="E1" s="929"/>
      <c r="F1" s="929"/>
      <c r="G1" s="929"/>
      <c r="H1" s="929"/>
      <c r="I1" s="929"/>
      <c r="J1" s="929"/>
      <c r="K1" s="930"/>
    </row>
    <row r="2" spans="1:11" ht="14.25" customHeight="1" x14ac:dyDescent="0.25">
      <c r="A2" s="931" t="s">
        <v>705</v>
      </c>
      <c r="B2" s="933" t="s">
        <v>706</v>
      </c>
      <c r="C2" s="918">
        <v>2007</v>
      </c>
      <c r="D2" s="919"/>
      <c r="E2" s="935">
        <v>2008</v>
      </c>
      <c r="F2" s="936"/>
      <c r="G2" s="918">
        <v>2009</v>
      </c>
      <c r="H2" s="919"/>
      <c r="I2" s="918">
        <v>2011</v>
      </c>
      <c r="J2" s="919"/>
      <c r="K2" s="907" t="s">
        <v>962</v>
      </c>
    </row>
    <row r="3" spans="1:11" ht="23.25" customHeight="1" thickBot="1" x14ac:dyDescent="0.3">
      <c r="A3" s="932"/>
      <c r="B3" s="934"/>
      <c r="C3" s="2" t="s">
        <v>530</v>
      </c>
      <c r="D3" s="42" t="s">
        <v>531</v>
      </c>
      <c r="E3" s="43" t="s">
        <v>530</v>
      </c>
      <c r="F3" s="42" t="s">
        <v>531</v>
      </c>
      <c r="G3" s="2" t="s">
        <v>530</v>
      </c>
      <c r="H3" s="3" t="s">
        <v>531</v>
      </c>
      <c r="I3" s="2" t="s">
        <v>530</v>
      </c>
      <c r="J3" s="3" t="s">
        <v>531</v>
      </c>
      <c r="K3" s="908"/>
    </row>
    <row r="4" spans="1:11" ht="30.75" customHeight="1" thickBot="1" x14ac:dyDescent="0.3">
      <c r="A4" s="44" t="s">
        <v>532</v>
      </c>
      <c r="B4" s="27" t="s">
        <v>707</v>
      </c>
      <c r="C4" s="47">
        <v>1694</v>
      </c>
      <c r="D4" s="46">
        <f t="shared" ref="D4:D44" si="0">C4/$C$45</f>
        <v>4.0331412789867148E-2</v>
      </c>
      <c r="E4" s="47">
        <v>1499</v>
      </c>
      <c r="F4" s="8">
        <f>E4/$E$45</f>
        <v>3.3920934126858412E-2</v>
      </c>
      <c r="G4" s="47">
        <v>1999</v>
      </c>
      <c r="H4" s="8">
        <f>ROUND(G4/$G$45,3)</f>
        <v>4.5999999999999999E-2</v>
      </c>
      <c r="I4" s="47">
        <v>1653</v>
      </c>
      <c r="J4" s="8">
        <f>ROUND(I4/$I$45,3)</f>
        <v>0.04</v>
      </c>
      <c r="K4" s="725">
        <f>J4-H4</f>
        <v>-5.9999999999999984E-3</v>
      </c>
    </row>
    <row r="5" spans="1:11" x14ac:dyDescent="0.25">
      <c r="A5" s="48" t="s">
        <v>533</v>
      </c>
      <c r="B5" s="10" t="s">
        <v>708</v>
      </c>
      <c r="C5" s="47">
        <v>804</v>
      </c>
      <c r="D5" s="49">
        <f t="shared" si="0"/>
        <v>1.9141945621637065E-2</v>
      </c>
      <c r="E5" s="47">
        <v>771</v>
      </c>
      <c r="F5" s="8">
        <f t="shared" ref="F5:F44" si="1">E5/$E$45</f>
        <v>1.7446991468851123E-2</v>
      </c>
      <c r="G5" s="47">
        <v>712</v>
      </c>
      <c r="H5" s="8">
        <f t="shared" ref="H5:H44" si="2">ROUND(G5/$G$45,3)</f>
        <v>1.6E-2</v>
      </c>
      <c r="I5" s="47">
        <v>709</v>
      </c>
      <c r="J5" s="8">
        <f t="shared" ref="J5:J44" si="3">ROUND(I5/$I$45,3)</f>
        <v>1.7000000000000001E-2</v>
      </c>
      <c r="K5" s="725">
        <f t="shared" ref="K5:K44" si="4">J5-H5</f>
        <v>1.0000000000000009E-3</v>
      </c>
    </row>
    <row r="6" spans="1:11" ht="27.6" x14ac:dyDescent="0.25">
      <c r="A6" s="50" t="s">
        <v>534</v>
      </c>
      <c r="B6" s="12" t="s">
        <v>709</v>
      </c>
      <c r="C6" s="51">
        <v>579</v>
      </c>
      <c r="D6" s="15">
        <f t="shared" si="0"/>
        <v>1.3785057854387887E-2</v>
      </c>
      <c r="E6" s="51">
        <v>652</v>
      </c>
      <c r="F6" s="15">
        <f t="shared" si="1"/>
        <v>1.4754135457446086E-2</v>
      </c>
      <c r="G6" s="51">
        <v>649</v>
      </c>
      <c r="H6" s="15">
        <f t="shared" si="2"/>
        <v>1.4999999999999999E-2</v>
      </c>
      <c r="I6" s="51">
        <v>591</v>
      </c>
      <c r="J6" s="15">
        <f t="shared" si="3"/>
        <v>1.4E-2</v>
      </c>
      <c r="K6" s="726">
        <f t="shared" si="4"/>
        <v>-9.9999999999999915E-4</v>
      </c>
    </row>
    <row r="7" spans="1:11" x14ac:dyDescent="0.25">
      <c r="A7" s="50" t="s">
        <v>746</v>
      </c>
      <c r="B7" s="12" t="s">
        <v>710</v>
      </c>
      <c r="C7" s="51">
        <v>1081</v>
      </c>
      <c r="D7" s="15">
        <f t="shared" si="0"/>
        <v>2.5736869672872722E-2</v>
      </c>
      <c r="E7" s="51">
        <v>1168</v>
      </c>
      <c r="F7" s="15">
        <f t="shared" si="1"/>
        <v>2.6430721187572129E-2</v>
      </c>
      <c r="G7" s="51">
        <v>1220</v>
      </c>
      <c r="H7" s="15">
        <f t="shared" si="2"/>
        <v>2.8000000000000001E-2</v>
      </c>
      <c r="I7" s="51">
        <v>1156</v>
      </c>
      <c r="J7" s="15">
        <f t="shared" si="3"/>
        <v>2.8000000000000001E-2</v>
      </c>
      <c r="K7" s="726">
        <f t="shared" si="4"/>
        <v>0</v>
      </c>
    </row>
    <row r="8" spans="1:11" x14ac:dyDescent="0.25">
      <c r="A8" s="50" t="s">
        <v>747</v>
      </c>
      <c r="B8" s="12" t="s">
        <v>711</v>
      </c>
      <c r="C8" s="51">
        <v>2226</v>
      </c>
      <c r="D8" s="15">
        <f t="shared" si="0"/>
        <v>5.2997476310651874E-2</v>
      </c>
      <c r="E8" s="51">
        <v>2259</v>
      </c>
      <c r="F8" s="15">
        <f t="shared" si="1"/>
        <v>5.1119006132470411E-2</v>
      </c>
      <c r="G8" s="51">
        <v>2094</v>
      </c>
      <c r="H8" s="15">
        <f t="shared" si="2"/>
        <v>4.8000000000000001E-2</v>
      </c>
      <c r="I8" s="51">
        <v>2059</v>
      </c>
      <c r="J8" s="15">
        <f t="shared" si="3"/>
        <v>0.05</v>
      </c>
      <c r="K8" s="726">
        <f t="shared" si="4"/>
        <v>2.0000000000000018E-3</v>
      </c>
    </row>
    <row r="9" spans="1:11" x14ac:dyDescent="0.25">
      <c r="A9" s="50" t="s">
        <v>748</v>
      </c>
      <c r="B9" s="12" t="s">
        <v>712</v>
      </c>
      <c r="C9" s="51">
        <v>109</v>
      </c>
      <c r="D9" s="15">
        <f t="shared" si="0"/>
        <v>2.5951145183562689E-3</v>
      </c>
      <c r="E9" s="51">
        <v>148</v>
      </c>
      <c r="F9" s="15">
        <f t="shared" si="1"/>
        <v>3.3490982326718111E-3</v>
      </c>
      <c r="G9" s="51">
        <v>133</v>
      </c>
      <c r="H9" s="15">
        <f t="shared" si="2"/>
        <v>3.0000000000000001E-3</v>
      </c>
      <c r="I9" s="51">
        <v>149</v>
      </c>
      <c r="J9" s="15">
        <f t="shared" si="3"/>
        <v>4.0000000000000001E-3</v>
      </c>
      <c r="K9" s="726">
        <f t="shared" si="4"/>
        <v>1E-3</v>
      </c>
    </row>
    <row r="10" spans="1:11" x14ac:dyDescent="0.25">
      <c r="A10" s="50" t="s">
        <v>749</v>
      </c>
      <c r="B10" s="12" t="s">
        <v>713</v>
      </c>
      <c r="C10" s="51">
        <v>243</v>
      </c>
      <c r="D10" s="15">
        <f t="shared" si="0"/>
        <v>5.7854387886291129E-3</v>
      </c>
      <c r="E10" s="51">
        <v>232</v>
      </c>
      <c r="F10" s="15">
        <f t="shared" si="1"/>
        <v>5.2499377701341905E-3</v>
      </c>
      <c r="G10" s="51">
        <v>280</v>
      </c>
      <c r="H10" s="15">
        <f t="shared" si="2"/>
        <v>6.0000000000000001E-3</v>
      </c>
      <c r="I10" s="51">
        <v>233</v>
      </c>
      <c r="J10" s="15">
        <f t="shared" si="3"/>
        <v>6.0000000000000001E-3</v>
      </c>
      <c r="K10" s="726">
        <f t="shared" si="4"/>
        <v>0</v>
      </c>
    </row>
    <row r="11" spans="1:11" x14ac:dyDescent="0.25">
      <c r="A11" s="50" t="s">
        <v>750</v>
      </c>
      <c r="B11" s="12" t="s">
        <v>714</v>
      </c>
      <c r="C11" s="51">
        <v>179</v>
      </c>
      <c r="D11" s="15">
        <f t="shared" si="0"/>
        <v>4.26170182372268E-3</v>
      </c>
      <c r="E11" s="51">
        <v>149</v>
      </c>
      <c r="F11" s="15">
        <f t="shared" si="1"/>
        <v>3.3717272747844584E-3</v>
      </c>
      <c r="G11" s="51">
        <v>190</v>
      </c>
      <c r="H11" s="15">
        <f t="shared" si="2"/>
        <v>4.0000000000000001E-3</v>
      </c>
      <c r="I11" s="51">
        <v>167</v>
      </c>
      <c r="J11" s="15">
        <f t="shared" si="3"/>
        <v>4.0000000000000001E-3</v>
      </c>
      <c r="K11" s="726">
        <f t="shared" si="4"/>
        <v>0</v>
      </c>
    </row>
    <row r="12" spans="1:11" ht="27" customHeight="1" thickBot="1" x14ac:dyDescent="0.3">
      <c r="A12" s="52" t="s">
        <v>751</v>
      </c>
      <c r="B12" s="17" t="s">
        <v>715</v>
      </c>
      <c r="C12" s="53">
        <v>250</v>
      </c>
      <c r="D12" s="20">
        <f t="shared" si="0"/>
        <v>5.9520975191657537E-3</v>
      </c>
      <c r="E12" s="53">
        <v>277</v>
      </c>
      <c r="F12" s="20">
        <f t="shared" si="1"/>
        <v>6.2682446652033222E-3</v>
      </c>
      <c r="G12" s="53">
        <v>239</v>
      </c>
      <c r="H12" s="20">
        <f t="shared" si="2"/>
        <v>5.0000000000000001E-3</v>
      </c>
      <c r="I12" s="53">
        <v>241</v>
      </c>
      <c r="J12" s="20">
        <f t="shared" si="3"/>
        <v>6.0000000000000001E-3</v>
      </c>
      <c r="K12" s="727">
        <f t="shared" si="4"/>
        <v>1E-3</v>
      </c>
    </row>
    <row r="13" spans="1:11" ht="27.6" x14ac:dyDescent="0.25">
      <c r="A13" s="54" t="s">
        <v>752</v>
      </c>
      <c r="B13" s="22" t="s">
        <v>716</v>
      </c>
      <c r="C13" s="45">
        <v>388</v>
      </c>
      <c r="D13" s="55">
        <f t="shared" si="0"/>
        <v>9.237655349745251E-3</v>
      </c>
      <c r="E13" s="45">
        <v>407</v>
      </c>
      <c r="F13" s="8">
        <f t="shared" si="1"/>
        <v>9.2100201398474801E-3</v>
      </c>
      <c r="G13" s="45">
        <v>431</v>
      </c>
      <c r="H13" s="8">
        <f t="shared" si="2"/>
        <v>0.01</v>
      </c>
      <c r="I13" s="45">
        <v>424</v>
      </c>
      <c r="J13" s="8">
        <f t="shared" si="3"/>
        <v>0.01</v>
      </c>
      <c r="K13" s="725">
        <f t="shared" si="4"/>
        <v>0</v>
      </c>
    </row>
    <row r="14" spans="1:11" ht="27.6" x14ac:dyDescent="0.25">
      <c r="A14" s="50" t="s">
        <v>753</v>
      </c>
      <c r="B14" s="12" t="s">
        <v>716</v>
      </c>
      <c r="C14" s="51">
        <v>227</v>
      </c>
      <c r="D14" s="15">
        <f t="shared" si="0"/>
        <v>5.4045045474025045E-3</v>
      </c>
      <c r="E14" s="51">
        <v>271</v>
      </c>
      <c r="F14" s="15">
        <f t="shared" si="1"/>
        <v>6.1324704125274377E-3</v>
      </c>
      <c r="G14" s="51">
        <v>341</v>
      </c>
      <c r="H14" s="15">
        <f t="shared" si="2"/>
        <v>8.0000000000000002E-3</v>
      </c>
      <c r="I14" s="51">
        <v>360</v>
      </c>
      <c r="J14" s="15">
        <f t="shared" si="3"/>
        <v>8.9999999999999993E-3</v>
      </c>
      <c r="K14" s="726">
        <f t="shared" si="4"/>
        <v>9.9999999999999915E-4</v>
      </c>
    </row>
    <row r="15" spans="1:11" ht="14.4" thickBot="1" x14ac:dyDescent="0.3">
      <c r="A15" s="56" t="s">
        <v>754</v>
      </c>
      <c r="B15" s="25" t="s">
        <v>717</v>
      </c>
      <c r="C15" s="53">
        <v>217</v>
      </c>
      <c r="D15" s="20">
        <f t="shared" si="0"/>
        <v>5.1664206466358747E-3</v>
      </c>
      <c r="E15" s="53">
        <v>111</v>
      </c>
      <c r="F15" s="20">
        <f t="shared" si="1"/>
        <v>2.5118236745038584E-3</v>
      </c>
      <c r="G15" s="53">
        <v>127</v>
      </c>
      <c r="H15" s="20">
        <f t="shared" si="2"/>
        <v>3.0000000000000001E-3</v>
      </c>
      <c r="I15" s="53">
        <v>143</v>
      </c>
      <c r="J15" s="20">
        <f t="shared" si="3"/>
        <v>3.0000000000000001E-3</v>
      </c>
      <c r="K15" s="727">
        <f t="shared" si="4"/>
        <v>0</v>
      </c>
    </row>
    <row r="16" spans="1:11" ht="27.6" x14ac:dyDescent="0.25">
      <c r="A16" s="48" t="s">
        <v>755</v>
      </c>
      <c r="B16" s="10" t="s">
        <v>718</v>
      </c>
      <c r="C16" s="45">
        <v>1657</v>
      </c>
      <c r="D16" s="55">
        <f t="shared" si="0"/>
        <v>3.9450502357030619E-2</v>
      </c>
      <c r="E16" s="45">
        <v>1568</v>
      </c>
      <c r="F16" s="55">
        <f t="shared" si="1"/>
        <v>3.5482338032631081E-2</v>
      </c>
      <c r="G16" s="45">
        <v>1409</v>
      </c>
      <c r="H16" s="55">
        <f t="shared" si="2"/>
        <v>3.2000000000000001E-2</v>
      </c>
      <c r="I16" s="45">
        <v>1345</v>
      </c>
      <c r="J16" s="55">
        <f t="shared" si="3"/>
        <v>3.2000000000000001E-2</v>
      </c>
      <c r="K16" s="728">
        <f t="shared" si="4"/>
        <v>0</v>
      </c>
    </row>
    <row r="17" spans="1:11" ht="27.6" x14ac:dyDescent="0.25">
      <c r="A17" s="50" t="s">
        <v>756</v>
      </c>
      <c r="B17" s="12" t="s">
        <v>718</v>
      </c>
      <c r="C17" s="51">
        <v>1487</v>
      </c>
      <c r="D17" s="15">
        <f t="shared" si="0"/>
        <v>3.5403076043997908E-2</v>
      </c>
      <c r="E17" s="51">
        <v>1695</v>
      </c>
      <c r="F17" s="15">
        <f t="shared" si="1"/>
        <v>3.8356226380937296E-2</v>
      </c>
      <c r="G17" s="51">
        <v>1661</v>
      </c>
      <c r="H17" s="15">
        <f t="shared" si="2"/>
        <v>3.7999999999999999E-2</v>
      </c>
      <c r="I17" s="51">
        <v>1206</v>
      </c>
      <c r="J17" s="15">
        <f t="shared" si="3"/>
        <v>2.9000000000000001E-2</v>
      </c>
      <c r="K17" s="726">
        <f t="shared" si="4"/>
        <v>-8.9999999999999976E-3</v>
      </c>
    </row>
    <row r="18" spans="1:11" ht="14.4" thickBot="1" x14ac:dyDescent="0.3">
      <c r="A18" s="52" t="s">
        <v>757</v>
      </c>
      <c r="B18" s="17" t="s">
        <v>719</v>
      </c>
      <c r="C18" s="53">
        <v>399</v>
      </c>
      <c r="D18" s="20">
        <f t="shared" si="0"/>
        <v>9.4995476405885428E-3</v>
      </c>
      <c r="E18" s="53">
        <v>419</v>
      </c>
      <c r="F18" s="20">
        <f t="shared" si="1"/>
        <v>9.4815686451992492E-3</v>
      </c>
      <c r="G18" s="53">
        <v>472</v>
      </c>
      <c r="H18" s="20">
        <f t="shared" si="2"/>
        <v>1.0999999999999999E-2</v>
      </c>
      <c r="I18" s="53">
        <v>561</v>
      </c>
      <c r="J18" s="20">
        <f t="shared" si="3"/>
        <v>1.4E-2</v>
      </c>
      <c r="K18" s="727">
        <f t="shared" si="4"/>
        <v>3.0000000000000009E-3</v>
      </c>
    </row>
    <row r="19" spans="1:11" x14ac:dyDescent="0.25">
      <c r="A19" s="54" t="s">
        <v>758</v>
      </c>
      <c r="B19" s="22" t="s">
        <v>720</v>
      </c>
      <c r="C19" s="45">
        <v>59</v>
      </c>
      <c r="D19" s="55">
        <f t="shared" si="0"/>
        <v>1.404695014523118E-3</v>
      </c>
      <c r="E19" s="45">
        <v>68</v>
      </c>
      <c r="F19" s="8">
        <f t="shared" si="1"/>
        <v>1.5387748636600212E-3</v>
      </c>
      <c r="G19" s="45">
        <v>62</v>
      </c>
      <c r="H19" s="8">
        <f t="shared" si="2"/>
        <v>1E-3</v>
      </c>
      <c r="I19" s="45">
        <v>56</v>
      </c>
      <c r="J19" s="8">
        <f t="shared" si="3"/>
        <v>1E-3</v>
      </c>
      <c r="K19" s="725">
        <f t="shared" si="4"/>
        <v>0</v>
      </c>
    </row>
    <row r="20" spans="1:11" ht="27.6" x14ac:dyDescent="0.25">
      <c r="A20" s="50" t="s">
        <v>759</v>
      </c>
      <c r="B20" s="12" t="s">
        <v>721</v>
      </c>
      <c r="C20" s="51">
        <v>1056</v>
      </c>
      <c r="D20" s="15">
        <f t="shared" si="0"/>
        <v>2.5141659920956145E-2</v>
      </c>
      <c r="E20" s="51">
        <v>1049</v>
      </c>
      <c r="F20" s="15">
        <f t="shared" si="1"/>
        <v>2.3737865176167092E-2</v>
      </c>
      <c r="G20" s="51">
        <v>1117</v>
      </c>
      <c r="H20" s="15">
        <f t="shared" si="2"/>
        <v>2.5999999999999999E-2</v>
      </c>
      <c r="I20" s="51">
        <v>1026</v>
      </c>
      <c r="J20" s="15">
        <f t="shared" si="3"/>
        <v>2.5000000000000001E-2</v>
      </c>
      <c r="K20" s="726">
        <f t="shared" si="4"/>
        <v>-9.9999999999999742E-4</v>
      </c>
    </row>
    <row r="21" spans="1:11" x14ac:dyDescent="0.25">
      <c r="A21" s="50" t="s">
        <v>760</v>
      </c>
      <c r="B21" s="12" t="s">
        <v>722</v>
      </c>
      <c r="C21" s="51">
        <v>153</v>
      </c>
      <c r="D21" s="15">
        <f t="shared" si="0"/>
        <v>3.6426836817294414E-3</v>
      </c>
      <c r="E21" s="51">
        <v>170</v>
      </c>
      <c r="F21" s="15">
        <f t="shared" si="1"/>
        <v>3.8469371591500533E-3</v>
      </c>
      <c r="G21" s="51">
        <v>121</v>
      </c>
      <c r="H21" s="15">
        <f t="shared" si="2"/>
        <v>3.0000000000000001E-3</v>
      </c>
      <c r="I21" s="51">
        <v>110</v>
      </c>
      <c r="J21" s="15">
        <f t="shared" si="3"/>
        <v>3.0000000000000001E-3</v>
      </c>
      <c r="K21" s="726">
        <f t="shared" si="4"/>
        <v>0</v>
      </c>
    </row>
    <row r="22" spans="1:11" x14ac:dyDescent="0.25">
      <c r="A22" s="50" t="s">
        <v>761</v>
      </c>
      <c r="B22" s="57" t="s">
        <v>723</v>
      </c>
      <c r="C22" s="51">
        <v>270</v>
      </c>
      <c r="D22" s="15">
        <f t="shared" si="0"/>
        <v>6.4282653206990141E-3</v>
      </c>
      <c r="E22" s="51">
        <v>262</v>
      </c>
      <c r="F22" s="15">
        <f t="shared" si="1"/>
        <v>5.9288090335136113E-3</v>
      </c>
      <c r="G22" s="51">
        <v>225</v>
      </c>
      <c r="H22" s="15">
        <f t="shared" si="2"/>
        <v>5.0000000000000001E-3</v>
      </c>
      <c r="I22" s="51">
        <v>181</v>
      </c>
      <c r="J22" s="15">
        <f t="shared" si="3"/>
        <v>4.0000000000000001E-3</v>
      </c>
      <c r="K22" s="726">
        <f t="shared" si="4"/>
        <v>-1E-3</v>
      </c>
    </row>
    <row r="23" spans="1:11" x14ac:dyDescent="0.25">
      <c r="A23" s="50" t="s">
        <v>762</v>
      </c>
      <c r="B23" s="12" t="s">
        <v>724</v>
      </c>
      <c r="C23" s="51">
        <v>71</v>
      </c>
      <c r="D23" s="15">
        <f t="shared" si="0"/>
        <v>1.6903956954430741E-3</v>
      </c>
      <c r="E23" s="51">
        <v>71</v>
      </c>
      <c r="F23" s="15">
        <f t="shared" si="1"/>
        <v>1.6066619899979633E-3</v>
      </c>
      <c r="G23" s="51">
        <v>63</v>
      </c>
      <c r="H23" s="15">
        <f t="shared" si="2"/>
        <v>1E-3</v>
      </c>
      <c r="I23" s="51">
        <v>32</v>
      </c>
      <c r="J23" s="15">
        <f t="shared" si="3"/>
        <v>1E-3</v>
      </c>
      <c r="K23" s="726">
        <f t="shared" si="4"/>
        <v>0</v>
      </c>
    </row>
    <row r="24" spans="1:11" ht="14.4" thickBot="1" x14ac:dyDescent="0.3">
      <c r="A24" s="56" t="s">
        <v>763</v>
      </c>
      <c r="B24" s="25" t="s">
        <v>725</v>
      </c>
      <c r="C24" s="53">
        <v>55</v>
      </c>
      <c r="D24" s="20">
        <f t="shared" si="0"/>
        <v>1.3094614542164659E-3</v>
      </c>
      <c r="E24" s="53">
        <v>59</v>
      </c>
      <c r="F24" s="20">
        <f t="shared" si="1"/>
        <v>1.3351134846461949E-3</v>
      </c>
      <c r="G24" s="53">
        <v>63</v>
      </c>
      <c r="H24" s="20">
        <f t="shared" si="2"/>
        <v>1E-3</v>
      </c>
      <c r="I24" s="53">
        <v>64</v>
      </c>
      <c r="J24" s="20">
        <f t="shared" si="3"/>
        <v>2E-3</v>
      </c>
      <c r="K24" s="727">
        <f t="shared" si="4"/>
        <v>1E-3</v>
      </c>
    </row>
    <row r="25" spans="1:11" x14ac:dyDescent="0.25">
      <c r="A25" s="48" t="s">
        <v>764</v>
      </c>
      <c r="B25" s="10" t="s">
        <v>726</v>
      </c>
      <c r="C25" s="45">
        <v>79</v>
      </c>
      <c r="D25" s="55">
        <f t="shared" si="0"/>
        <v>1.8808628160563784E-3</v>
      </c>
      <c r="E25" s="45">
        <v>71</v>
      </c>
      <c r="F25" s="55">
        <f t="shared" si="1"/>
        <v>1.6066619899979633E-3</v>
      </c>
      <c r="G25" s="45">
        <v>86</v>
      </c>
      <c r="H25" s="55">
        <f t="shared" si="2"/>
        <v>2E-3</v>
      </c>
      <c r="I25" s="45">
        <v>80</v>
      </c>
      <c r="J25" s="55">
        <f t="shared" si="3"/>
        <v>2E-3</v>
      </c>
      <c r="K25" s="728">
        <f t="shared" si="4"/>
        <v>0</v>
      </c>
    </row>
    <row r="26" spans="1:11" x14ac:dyDescent="0.25">
      <c r="A26" s="50" t="s">
        <v>765</v>
      </c>
      <c r="B26" s="12" t="s">
        <v>727</v>
      </c>
      <c r="C26" s="51">
        <v>1463</v>
      </c>
      <c r="D26" s="15">
        <f t="shared" si="0"/>
        <v>3.483167468215799E-2</v>
      </c>
      <c r="E26" s="51">
        <v>1652</v>
      </c>
      <c r="F26" s="15">
        <f t="shared" si="1"/>
        <v>3.7383177570093455E-2</v>
      </c>
      <c r="G26" s="51">
        <v>1617</v>
      </c>
      <c r="H26" s="15">
        <f t="shared" si="2"/>
        <v>3.6999999999999998E-2</v>
      </c>
      <c r="I26" s="51">
        <v>1591</v>
      </c>
      <c r="J26" s="15">
        <f t="shared" si="3"/>
        <v>3.7999999999999999E-2</v>
      </c>
      <c r="K26" s="726">
        <f t="shared" si="4"/>
        <v>1.0000000000000009E-3</v>
      </c>
    </row>
    <row r="27" spans="1:11" x14ac:dyDescent="0.25">
      <c r="A27" s="50" t="s">
        <v>766</v>
      </c>
      <c r="B27" s="12" t="s">
        <v>728</v>
      </c>
      <c r="C27" s="51">
        <v>2061</v>
      </c>
      <c r="D27" s="15">
        <f t="shared" si="0"/>
        <v>4.9069091948002477E-2</v>
      </c>
      <c r="E27" s="51">
        <v>2081</v>
      </c>
      <c r="F27" s="15">
        <f t="shared" si="1"/>
        <v>4.7091036636419177E-2</v>
      </c>
      <c r="G27" s="51">
        <v>2159</v>
      </c>
      <c r="H27" s="15">
        <f t="shared" si="2"/>
        <v>0.05</v>
      </c>
      <c r="I27" s="51">
        <v>2003</v>
      </c>
      <c r="J27" s="15">
        <f t="shared" si="3"/>
        <v>4.8000000000000001E-2</v>
      </c>
      <c r="K27" s="726">
        <f t="shared" si="4"/>
        <v>-2.0000000000000018E-3</v>
      </c>
    </row>
    <row r="28" spans="1:11" x14ac:dyDescent="0.25">
      <c r="A28" s="50" t="s">
        <v>767</v>
      </c>
      <c r="B28" s="12" t="s">
        <v>729</v>
      </c>
      <c r="C28" s="51">
        <v>2342</v>
      </c>
      <c r="D28" s="15">
        <f t="shared" si="0"/>
        <v>5.5759249559544782E-2</v>
      </c>
      <c r="E28" s="51">
        <v>2512</v>
      </c>
      <c r="F28" s="15">
        <f t="shared" si="1"/>
        <v>5.6844153786970199E-2</v>
      </c>
      <c r="G28" s="51">
        <v>2570</v>
      </c>
      <c r="H28" s="15">
        <f t="shared" si="2"/>
        <v>5.8999999999999997E-2</v>
      </c>
      <c r="I28" s="51">
        <v>2396</v>
      </c>
      <c r="J28" s="15">
        <f t="shared" si="3"/>
        <v>5.8000000000000003E-2</v>
      </c>
      <c r="K28" s="726">
        <f t="shared" si="4"/>
        <v>-9.9999999999999395E-4</v>
      </c>
    </row>
    <row r="29" spans="1:11" x14ac:dyDescent="0.25">
      <c r="A29" s="50" t="s">
        <v>768</v>
      </c>
      <c r="B29" s="12" t="s">
        <v>730</v>
      </c>
      <c r="C29" s="51">
        <v>6147</v>
      </c>
      <c r="D29" s="15">
        <f t="shared" si="0"/>
        <v>0.14635017380124757</v>
      </c>
      <c r="E29" s="51">
        <v>6440</v>
      </c>
      <c r="F29" s="15">
        <f t="shared" si="1"/>
        <v>0.14573103120544909</v>
      </c>
      <c r="G29" s="51">
        <v>6111</v>
      </c>
      <c r="H29" s="15">
        <f t="shared" si="2"/>
        <v>0.14000000000000001</v>
      </c>
      <c r="I29" s="51">
        <v>5709</v>
      </c>
      <c r="J29" s="15">
        <f t="shared" si="3"/>
        <v>0.13800000000000001</v>
      </c>
      <c r="K29" s="726">
        <f t="shared" si="4"/>
        <v>-2.0000000000000018E-3</v>
      </c>
    </row>
    <row r="30" spans="1:11" x14ac:dyDescent="0.25">
      <c r="A30" s="11">
        <v>55</v>
      </c>
      <c r="B30" s="12" t="s">
        <v>731</v>
      </c>
      <c r="C30" s="51">
        <v>1422</v>
      </c>
      <c r="D30" s="15">
        <f t="shared" si="0"/>
        <v>3.3855530689014812E-2</v>
      </c>
      <c r="E30" s="51">
        <v>1573</v>
      </c>
      <c r="F30" s="15">
        <f t="shared" si="1"/>
        <v>3.5595483243194316E-2</v>
      </c>
      <c r="G30" s="51">
        <v>1618</v>
      </c>
      <c r="H30" s="15">
        <f t="shared" si="2"/>
        <v>3.6999999999999998E-2</v>
      </c>
      <c r="I30" s="51">
        <v>1473</v>
      </c>
      <c r="J30" s="15">
        <f t="shared" si="3"/>
        <v>3.5999999999999997E-2</v>
      </c>
      <c r="K30" s="726">
        <f t="shared" si="4"/>
        <v>-1.0000000000000009E-3</v>
      </c>
    </row>
    <row r="31" spans="1:11" x14ac:dyDescent="0.25">
      <c r="A31" s="50" t="s">
        <v>769</v>
      </c>
      <c r="B31" s="12" t="s">
        <v>732</v>
      </c>
      <c r="C31" s="51">
        <v>203</v>
      </c>
      <c r="D31" s="15">
        <f t="shared" si="0"/>
        <v>4.8331031855625923E-3</v>
      </c>
      <c r="E31" s="51">
        <v>207</v>
      </c>
      <c r="F31" s="15">
        <f t="shared" si="1"/>
        <v>4.684211717318006E-3</v>
      </c>
      <c r="G31" s="51">
        <v>217</v>
      </c>
      <c r="H31" s="15">
        <f t="shared" si="2"/>
        <v>5.0000000000000001E-3</v>
      </c>
      <c r="I31" s="51">
        <v>256</v>
      </c>
      <c r="J31" s="15">
        <f t="shared" si="3"/>
        <v>6.0000000000000001E-3</v>
      </c>
      <c r="K31" s="726">
        <f t="shared" si="4"/>
        <v>1E-3</v>
      </c>
    </row>
    <row r="32" spans="1:11" ht="30.75" customHeight="1" thickBot="1" x14ac:dyDescent="0.3">
      <c r="A32" s="52" t="s">
        <v>770</v>
      </c>
      <c r="B32" s="17" t="s">
        <v>733</v>
      </c>
      <c r="C32" s="53">
        <v>26</v>
      </c>
      <c r="D32" s="20">
        <f t="shared" si="0"/>
        <v>6.1901814199323839E-4</v>
      </c>
      <c r="E32" s="53">
        <v>42</v>
      </c>
      <c r="F32" s="20">
        <f t="shared" si="1"/>
        <v>9.5041976873118958E-4</v>
      </c>
      <c r="G32" s="53">
        <v>33</v>
      </c>
      <c r="H32" s="20">
        <f t="shared" si="2"/>
        <v>1E-3</v>
      </c>
      <c r="I32" s="53">
        <v>50</v>
      </c>
      <c r="J32" s="20">
        <f t="shared" si="3"/>
        <v>1E-3</v>
      </c>
      <c r="K32" s="727">
        <f t="shared" si="4"/>
        <v>0</v>
      </c>
    </row>
    <row r="33" spans="1:11" ht="33" customHeight="1" x14ac:dyDescent="0.25">
      <c r="A33" s="54" t="s">
        <v>771</v>
      </c>
      <c r="B33" s="22" t="s">
        <v>734</v>
      </c>
      <c r="C33" s="45">
        <v>171</v>
      </c>
      <c r="D33" s="55">
        <f t="shared" si="0"/>
        <v>4.0712347031093754E-3</v>
      </c>
      <c r="E33" s="45">
        <v>157</v>
      </c>
      <c r="F33" s="8">
        <f t="shared" si="1"/>
        <v>3.5527596116856374E-3</v>
      </c>
      <c r="G33" s="45">
        <v>167</v>
      </c>
      <c r="H33" s="8">
        <f t="shared" si="2"/>
        <v>4.0000000000000001E-3</v>
      </c>
      <c r="I33" s="45">
        <v>170</v>
      </c>
      <c r="J33" s="8">
        <f t="shared" si="3"/>
        <v>4.0000000000000001E-3</v>
      </c>
      <c r="K33" s="725">
        <f t="shared" si="4"/>
        <v>0</v>
      </c>
    </row>
    <row r="34" spans="1:11" x14ac:dyDescent="0.25">
      <c r="A34" s="50" t="s">
        <v>772</v>
      </c>
      <c r="B34" s="12" t="s">
        <v>735</v>
      </c>
      <c r="C34" s="51">
        <v>266</v>
      </c>
      <c r="D34" s="15">
        <f t="shared" si="0"/>
        <v>6.3330317603923622E-3</v>
      </c>
      <c r="E34" s="51">
        <v>280</v>
      </c>
      <c r="F34" s="15">
        <f t="shared" si="1"/>
        <v>6.336131791541264E-3</v>
      </c>
      <c r="G34" s="51">
        <v>290</v>
      </c>
      <c r="H34" s="15">
        <f t="shared" si="2"/>
        <v>7.0000000000000001E-3</v>
      </c>
      <c r="I34" s="51">
        <v>265</v>
      </c>
      <c r="J34" s="15">
        <f t="shared" si="3"/>
        <v>6.0000000000000001E-3</v>
      </c>
      <c r="K34" s="726">
        <f t="shared" si="4"/>
        <v>-1E-3</v>
      </c>
    </row>
    <row r="35" spans="1:11" x14ac:dyDescent="0.25">
      <c r="A35" s="50" t="s">
        <v>773</v>
      </c>
      <c r="B35" s="12" t="s">
        <v>736</v>
      </c>
      <c r="C35" s="51">
        <v>5083</v>
      </c>
      <c r="D35" s="15">
        <f t="shared" si="0"/>
        <v>0.12101804675967812</v>
      </c>
      <c r="E35" s="51">
        <v>5682</v>
      </c>
      <c r="F35" s="15">
        <f t="shared" si="1"/>
        <v>0.12857821728406238</v>
      </c>
      <c r="G35" s="51">
        <v>5535</v>
      </c>
      <c r="H35" s="15">
        <f t="shared" si="2"/>
        <v>0.127</v>
      </c>
      <c r="I35" s="51">
        <v>5089</v>
      </c>
      <c r="J35" s="15">
        <f t="shared" si="3"/>
        <v>0.123</v>
      </c>
      <c r="K35" s="726">
        <f t="shared" si="4"/>
        <v>-4.0000000000000036E-3</v>
      </c>
    </row>
    <row r="36" spans="1:11" x14ac:dyDescent="0.25">
      <c r="A36" s="50" t="s">
        <v>774</v>
      </c>
      <c r="B36" s="12" t="s">
        <v>737</v>
      </c>
      <c r="C36" s="51">
        <v>3124</v>
      </c>
      <c r="D36" s="15">
        <f t="shared" si="0"/>
        <v>7.4377410599495264E-2</v>
      </c>
      <c r="E36" s="51">
        <v>3173</v>
      </c>
      <c r="F36" s="15">
        <f t="shared" si="1"/>
        <v>7.1801950623430116E-2</v>
      </c>
      <c r="G36" s="51">
        <v>3210</v>
      </c>
      <c r="H36" s="15">
        <f t="shared" si="2"/>
        <v>7.3999999999999996E-2</v>
      </c>
      <c r="I36" s="51">
        <v>3326</v>
      </c>
      <c r="J36" s="15">
        <f t="shared" si="3"/>
        <v>0.08</v>
      </c>
      <c r="K36" s="726">
        <f t="shared" si="4"/>
        <v>6.0000000000000053E-3</v>
      </c>
    </row>
    <row r="37" spans="1:11" x14ac:dyDescent="0.25">
      <c r="A37" s="50" t="s">
        <v>775</v>
      </c>
      <c r="B37" s="12" t="s">
        <v>738</v>
      </c>
      <c r="C37" s="51">
        <v>2241</v>
      </c>
      <c r="D37" s="15">
        <f t="shared" si="0"/>
        <v>5.3354602161801816E-2</v>
      </c>
      <c r="E37" s="51">
        <v>2363</v>
      </c>
      <c r="F37" s="15">
        <f t="shared" si="1"/>
        <v>5.3472426512185742E-2</v>
      </c>
      <c r="G37" s="51">
        <v>2447</v>
      </c>
      <c r="H37" s="15">
        <f t="shared" si="2"/>
        <v>5.6000000000000001E-2</v>
      </c>
      <c r="I37" s="51">
        <v>2308</v>
      </c>
      <c r="J37" s="15">
        <f t="shared" si="3"/>
        <v>5.6000000000000001E-2</v>
      </c>
      <c r="K37" s="726">
        <f t="shared" si="4"/>
        <v>0</v>
      </c>
    </row>
    <row r="38" spans="1:11" x14ac:dyDescent="0.25">
      <c r="A38" s="50" t="s">
        <v>776</v>
      </c>
      <c r="B38" s="12" t="s">
        <v>739</v>
      </c>
      <c r="C38" s="51">
        <v>664</v>
      </c>
      <c r="D38" s="15">
        <f t="shared" si="0"/>
        <v>1.5808771010904242E-2</v>
      </c>
      <c r="E38" s="51">
        <v>695</v>
      </c>
      <c r="F38" s="15">
        <f t="shared" si="1"/>
        <v>1.5727184268289923E-2</v>
      </c>
      <c r="G38" s="51">
        <v>687</v>
      </c>
      <c r="H38" s="15">
        <f t="shared" si="2"/>
        <v>1.6E-2</v>
      </c>
      <c r="I38" s="51">
        <v>683</v>
      </c>
      <c r="J38" s="15">
        <f t="shared" si="3"/>
        <v>1.6E-2</v>
      </c>
      <c r="K38" s="726">
        <f t="shared" si="4"/>
        <v>0</v>
      </c>
    </row>
    <row r="39" spans="1:11" x14ac:dyDescent="0.25">
      <c r="A39" s="50" t="s">
        <v>777</v>
      </c>
      <c r="B39" s="12" t="s">
        <v>740</v>
      </c>
      <c r="C39" s="51">
        <v>185</v>
      </c>
      <c r="D39" s="15">
        <f t="shared" si="0"/>
        <v>4.4045521641826579E-3</v>
      </c>
      <c r="E39" s="51">
        <v>154</v>
      </c>
      <c r="F39" s="15">
        <f t="shared" si="1"/>
        <v>3.4848724853476952E-3</v>
      </c>
      <c r="G39" s="51">
        <v>159</v>
      </c>
      <c r="H39" s="15">
        <f t="shared" si="2"/>
        <v>4.0000000000000001E-3</v>
      </c>
      <c r="I39" s="51">
        <v>218</v>
      </c>
      <c r="J39" s="15">
        <f t="shared" si="3"/>
        <v>5.0000000000000001E-3</v>
      </c>
      <c r="K39" s="726">
        <f t="shared" si="4"/>
        <v>1E-3</v>
      </c>
    </row>
    <row r="40" spans="1:11" ht="27.75" customHeight="1" thickBot="1" x14ac:dyDescent="0.3">
      <c r="A40" s="56" t="s">
        <v>778</v>
      </c>
      <c r="B40" s="25" t="s">
        <v>741</v>
      </c>
      <c r="C40" s="53">
        <v>161</v>
      </c>
      <c r="D40" s="20">
        <f t="shared" si="0"/>
        <v>3.8331508023427456E-3</v>
      </c>
      <c r="E40" s="53">
        <v>226</v>
      </c>
      <c r="F40" s="20">
        <f t="shared" si="1"/>
        <v>5.1141635174583059E-3</v>
      </c>
      <c r="G40" s="53">
        <v>184</v>
      </c>
      <c r="H40" s="20">
        <f t="shared" si="2"/>
        <v>4.0000000000000001E-3</v>
      </c>
      <c r="I40" s="53">
        <v>250</v>
      </c>
      <c r="J40" s="20">
        <f t="shared" si="3"/>
        <v>6.0000000000000001E-3</v>
      </c>
      <c r="K40" s="727">
        <f t="shared" si="4"/>
        <v>2E-3</v>
      </c>
    </row>
    <row r="41" spans="1:11" ht="27.6" x14ac:dyDescent="0.25">
      <c r="A41" s="48" t="s">
        <v>779</v>
      </c>
      <c r="B41" s="10" t="s">
        <v>742</v>
      </c>
      <c r="C41" s="45">
        <v>154</v>
      </c>
      <c r="D41" s="55">
        <f t="shared" si="0"/>
        <v>3.6664920718061044E-3</v>
      </c>
      <c r="E41" s="45">
        <v>116</v>
      </c>
      <c r="F41" s="8">
        <f t="shared" si="1"/>
        <v>2.6249688850670952E-3</v>
      </c>
      <c r="G41" s="45">
        <v>131</v>
      </c>
      <c r="H41" s="8">
        <f t="shared" si="2"/>
        <v>3.0000000000000001E-3</v>
      </c>
      <c r="I41" s="45">
        <v>127</v>
      </c>
      <c r="J41" s="8">
        <f t="shared" si="3"/>
        <v>3.0000000000000001E-3</v>
      </c>
      <c r="K41" s="725">
        <f t="shared" si="4"/>
        <v>0</v>
      </c>
    </row>
    <row r="42" spans="1:11" x14ac:dyDescent="0.25">
      <c r="A42" s="50" t="s">
        <v>780</v>
      </c>
      <c r="B42" s="12" t="s">
        <v>743</v>
      </c>
      <c r="C42" s="51">
        <v>331</v>
      </c>
      <c r="D42" s="15">
        <f t="shared" si="0"/>
        <v>7.8805771153754589E-3</v>
      </c>
      <c r="E42" s="51">
        <v>782</v>
      </c>
      <c r="F42" s="15">
        <f t="shared" si="1"/>
        <v>1.7695910932090244E-2</v>
      </c>
      <c r="G42" s="51">
        <v>394</v>
      </c>
      <c r="H42" s="15">
        <f t="shared" si="2"/>
        <v>8.9999999999999993E-3</v>
      </c>
      <c r="I42" s="51">
        <v>381</v>
      </c>
      <c r="J42" s="15">
        <f t="shared" si="3"/>
        <v>8.9999999999999993E-3</v>
      </c>
      <c r="K42" s="726">
        <f t="shared" si="4"/>
        <v>0</v>
      </c>
    </row>
    <row r="43" spans="1:11" ht="14.4" thickBot="1" x14ac:dyDescent="0.3">
      <c r="A43" s="52" t="s">
        <v>781</v>
      </c>
      <c r="B43" s="17" t="s">
        <v>744</v>
      </c>
      <c r="C43" s="53">
        <v>2077</v>
      </c>
      <c r="D43" s="20">
        <f t="shared" si="0"/>
        <v>4.9450026189229085E-2</v>
      </c>
      <c r="E43" s="53">
        <v>2094</v>
      </c>
      <c r="F43" s="20">
        <f t="shared" si="1"/>
        <v>4.7385214183883598E-2</v>
      </c>
      <c r="G43" s="53">
        <v>1764</v>
      </c>
      <c r="H43" s="20">
        <f t="shared" si="2"/>
        <v>4.1000000000000002E-2</v>
      </c>
      <c r="I43" s="53">
        <v>2047</v>
      </c>
      <c r="J43" s="20">
        <f t="shared" si="3"/>
        <v>4.9000000000000002E-2</v>
      </c>
      <c r="K43" s="727">
        <f t="shared" si="4"/>
        <v>8.0000000000000002E-3</v>
      </c>
    </row>
    <row r="44" spans="1:11" ht="28.5" customHeight="1" thickBot="1" x14ac:dyDescent="0.3">
      <c r="A44" s="54" t="s">
        <v>782</v>
      </c>
      <c r="B44" s="22" t="s">
        <v>745</v>
      </c>
      <c r="C44" s="45">
        <v>598</v>
      </c>
      <c r="D44" s="55">
        <f t="shared" si="0"/>
        <v>1.4237417265844484E-2</v>
      </c>
      <c r="E44" s="45">
        <v>586</v>
      </c>
      <c r="F44" s="8">
        <f t="shared" si="1"/>
        <v>1.3260618678011359E-2</v>
      </c>
      <c r="G44" s="45">
        <v>563</v>
      </c>
      <c r="H44" s="8">
        <f t="shared" si="2"/>
        <v>1.2999999999999999E-2</v>
      </c>
      <c r="I44" s="45">
        <v>535</v>
      </c>
      <c r="J44" s="8">
        <f t="shared" si="3"/>
        <v>1.2999999999999999E-2</v>
      </c>
      <c r="K44" s="725">
        <f t="shared" si="4"/>
        <v>0</v>
      </c>
    </row>
    <row r="45" spans="1:11" ht="14.4" thickBot="1" x14ac:dyDescent="0.3">
      <c r="A45" s="880" t="s">
        <v>648</v>
      </c>
      <c r="B45" s="887"/>
      <c r="C45" s="58">
        <f t="shared" ref="C45:J45" si="5">SUM(C4:C44)</f>
        <v>42002</v>
      </c>
      <c r="D45" s="33">
        <f t="shared" si="5"/>
        <v>0.99999999999999989</v>
      </c>
      <c r="E45" s="58">
        <f t="shared" si="5"/>
        <v>44191</v>
      </c>
      <c r="F45" s="33">
        <f t="shared" si="5"/>
        <v>1.0000000000000002</v>
      </c>
      <c r="G45" s="58">
        <f t="shared" si="5"/>
        <v>43550</v>
      </c>
      <c r="H45" s="33">
        <f t="shared" si="5"/>
        <v>0.99900000000000022</v>
      </c>
      <c r="I45" s="58">
        <f t="shared" si="5"/>
        <v>41423</v>
      </c>
      <c r="J45" s="33">
        <f t="shared" si="5"/>
        <v>0.99900000000000022</v>
      </c>
      <c r="K45" s="774"/>
    </row>
  </sheetData>
  <mergeCells count="9">
    <mergeCell ref="A45:B45"/>
    <mergeCell ref="A1:K1"/>
    <mergeCell ref="A2:A3"/>
    <mergeCell ref="B2:B3"/>
    <mergeCell ref="C2:D2"/>
    <mergeCell ref="E2:F2"/>
    <mergeCell ref="K2:K3"/>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Normal="100" workbookViewId="0">
      <selection sqref="A1:L1"/>
    </sheetView>
  </sheetViews>
  <sheetFormatPr defaultColWidth="9.109375" defaultRowHeight="13.8" x14ac:dyDescent="0.25"/>
  <cols>
    <col min="1" max="1" width="9" style="59" customWidth="1"/>
    <col min="2" max="2" width="40.6640625" style="41" customWidth="1"/>
    <col min="3" max="8" width="9" style="41" customWidth="1"/>
    <col min="9" max="9" width="6.6640625" style="41" customWidth="1"/>
    <col min="10" max="10" width="8" style="41" customWidth="1"/>
    <col min="11" max="11" width="9" style="181" customWidth="1"/>
    <col min="12" max="12" width="10.109375" style="41" customWidth="1"/>
    <col min="13" max="239" width="11.44140625" style="41" customWidth="1"/>
    <col min="240" max="16384" width="9.109375" style="41"/>
  </cols>
  <sheetData>
    <row r="1" spans="1:15" ht="35.1" customHeight="1" thickBot="1" x14ac:dyDescent="0.3">
      <c r="A1" s="880" t="s">
        <v>920</v>
      </c>
      <c r="B1" s="886"/>
      <c r="C1" s="886"/>
      <c r="D1" s="886"/>
      <c r="E1" s="886"/>
      <c r="F1" s="886"/>
      <c r="G1" s="886"/>
      <c r="H1" s="886"/>
      <c r="I1" s="886"/>
      <c r="J1" s="886"/>
      <c r="K1" s="886"/>
      <c r="L1" s="887"/>
    </row>
    <row r="2" spans="1:15" ht="15" customHeight="1" thickBot="1" x14ac:dyDescent="0.3">
      <c r="A2" s="944" t="s">
        <v>705</v>
      </c>
      <c r="B2" s="945" t="s">
        <v>706</v>
      </c>
      <c r="C2" s="938" t="s">
        <v>465</v>
      </c>
      <c r="D2" s="939"/>
      <c r="E2" s="940"/>
      <c r="F2" s="940"/>
      <c r="G2" s="940"/>
      <c r="H2" s="940"/>
      <c r="I2" s="940"/>
      <c r="J2" s="941"/>
      <c r="K2" s="893" t="s">
        <v>648</v>
      </c>
      <c r="L2" s="894"/>
    </row>
    <row r="3" spans="1:15" ht="14.25" customHeight="1" x14ac:dyDescent="0.25">
      <c r="A3" s="926"/>
      <c r="B3" s="946"/>
      <c r="C3" s="937" t="s">
        <v>651</v>
      </c>
      <c r="D3" s="933"/>
      <c r="E3" s="937" t="s">
        <v>652</v>
      </c>
      <c r="F3" s="942"/>
      <c r="G3" s="943" t="s">
        <v>653</v>
      </c>
      <c r="H3" s="933"/>
      <c r="I3" s="937" t="s">
        <v>654</v>
      </c>
      <c r="J3" s="942"/>
      <c r="K3" s="895"/>
      <c r="L3" s="896"/>
    </row>
    <row r="4" spans="1:15" ht="14.4" thickBot="1" x14ac:dyDescent="0.3">
      <c r="A4" s="927"/>
      <c r="B4" s="947"/>
      <c r="C4" s="172" t="s">
        <v>530</v>
      </c>
      <c r="D4" s="171" t="s">
        <v>531</v>
      </c>
      <c r="E4" s="172" t="s">
        <v>530</v>
      </c>
      <c r="F4" s="173" t="s">
        <v>531</v>
      </c>
      <c r="G4" s="170" t="s">
        <v>530</v>
      </c>
      <c r="H4" s="171" t="s">
        <v>531</v>
      </c>
      <c r="I4" s="172" t="s">
        <v>530</v>
      </c>
      <c r="J4" s="173" t="s">
        <v>531</v>
      </c>
      <c r="K4" s="172" t="s">
        <v>530</v>
      </c>
      <c r="L4" s="173" t="s">
        <v>531</v>
      </c>
    </row>
    <row r="5" spans="1:15" ht="28.2" thickBot="1" x14ac:dyDescent="0.3">
      <c r="A5" s="44" t="s">
        <v>532</v>
      </c>
      <c r="B5" s="27" t="s">
        <v>707</v>
      </c>
      <c r="C5" s="215">
        <v>1111</v>
      </c>
      <c r="D5" s="218">
        <f>C5/$C$46</f>
        <v>5.5224177353613679E-2</v>
      </c>
      <c r="E5" s="216">
        <v>502</v>
      </c>
      <c r="F5" s="218">
        <f>E5/$E$46</f>
        <v>2.6337880377754461E-2</v>
      </c>
      <c r="G5" s="251">
        <v>38</v>
      </c>
      <c r="H5" s="218">
        <f>G5/$G$46</f>
        <v>1.7002237136465325E-2</v>
      </c>
      <c r="I5" s="242">
        <v>2</v>
      </c>
      <c r="J5" s="218">
        <f>I5/$I$46</f>
        <v>0.2</v>
      </c>
      <c r="K5" s="219">
        <f>C5+E5+G5+I5</f>
        <v>1653</v>
      </c>
      <c r="L5" s="218">
        <f>K5/$K$46</f>
        <v>3.9905366583781958E-2</v>
      </c>
      <c r="O5" s="865"/>
    </row>
    <row r="6" spans="1:15" x14ac:dyDescent="0.25">
      <c r="A6" s="48" t="s">
        <v>533</v>
      </c>
      <c r="B6" s="10" t="s">
        <v>708</v>
      </c>
      <c r="C6" s="221">
        <v>422</v>
      </c>
      <c r="D6" s="224">
        <f t="shared" ref="D6:D45" si="0">C6/$C$46</f>
        <v>2.0976240182920769E-2</v>
      </c>
      <c r="E6" s="222">
        <v>266</v>
      </c>
      <c r="F6" s="223">
        <f t="shared" ref="F6:F45" si="1">E6/$E$46</f>
        <v>1.3955928646379854E-2</v>
      </c>
      <c r="G6" s="252">
        <v>20</v>
      </c>
      <c r="H6" s="224">
        <f t="shared" ref="H6:H45" si="2">G6/$G$46</f>
        <v>8.948545861297539E-3</v>
      </c>
      <c r="I6" s="244">
        <v>1</v>
      </c>
      <c r="J6" s="245">
        <f t="shared" ref="J6:J45" si="3">I6/$I$46</f>
        <v>0.1</v>
      </c>
      <c r="K6" s="225">
        <f t="shared" ref="K6:K45" si="4">C6+E6+G6+I6</f>
        <v>709</v>
      </c>
      <c r="L6" s="226">
        <f t="shared" ref="L6:L45" si="5">K6/$K$46</f>
        <v>1.711609492311035E-2</v>
      </c>
      <c r="O6" s="865"/>
    </row>
    <row r="7" spans="1:15" ht="27.6" x14ac:dyDescent="0.25">
      <c r="A7" s="50" t="s">
        <v>534</v>
      </c>
      <c r="B7" s="12" t="s">
        <v>709</v>
      </c>
      <c r="C7" s="227">
        <v>234</v>
      </c>
      <c r="D7" s="230">
        <f t="shared" si="0"/>
        <v>1.1631374888159856E-2</v>
      </c>
      <c r="E7" s="228">
        <v>337</v>
      </c>
      <c r="F7" s="229">
        <f t="shared" si="1"/>
        <v>1.7681007345225604E-2</v>
      </c>
      <c r="G7" s="253">
        <v>19</v>
      </c>
      <c r="H7" s="230">
        <f t="shared" si="2"/>
        <v>8.5011185682326625E-3</v>
      </c>
      <c r="I7" s="246">
        <v>1</v>
      </c>
      <c r="J7" s="247">
        <f t="shared" si="3"/>
        <v>0.1</v>
      </c>
      <c r="K7" s="231">
        <f t="shared" si="4"/>
        <v>591</v>
      </c>
      <c r="L7" s="255">
        <f t="shared" si="5"/>
        <v>1.4267435965526399E-2</v>
      </c>
      <c r="O7" s="865"/>
    </row>
    <row r="8" spans="1:15" x14ac:dyDescent="0.25">
      <c r="A8" s="50" t="s">
        <v>746</v>
      </c>
      <c r="B8" s="12" t="s">
        <v>710</v>
      </c>
      <c r="C8" s="227">
        <v>800</v>
      </c>
      <c r="D8" s="230">
        <f t="shared" si="0"/>
        <v>3.9765384233025149E-2</v>
      </c>
      <c r="E8" s="228">
        <v>343</v>
      </c>
      <c r="F8" s="229">
        <f t="shared" si="1"/>
        <v>1.7995802728226654E-2</v>
      </c>
      <c r="G8" s="253">
        <v>13</v>
      </c>
      <c r="H8" s="230">
        <f t="shared" si="2"/>
        <v>5.8165548098434005E-3</v>
      </c>
      <c r="I8" s="246"/>
      <c r="J8" s="247">
        <f t="shared" si="3"/>
        <v>0</v>
      </c>
      <c r="K8" s="231">
        <f t="shared" si="4"/>
        <v>1156</v>
      </c>
      <c r="L8" s="255">
        <f t="shared" si="5"/>
        <v>2.7907201313280061E-2</v>
      </c>
      <c r="O8" s="865"/>
    </row>
    <row r="9" spans="1:15" x14ac:dyDescent="0.25">
      <c r="A9" s="50" t="s">
        <v>747</v>
      </c>
      <c r="B9" s="12" t="s">
        <v>711</v>
      </c>
      <c r="C9" s="227">
        <v>1417</v>
      </c>
      <c r="D9" s="230">
        <f t="shared" si="0"/>
        <v>7.0434436822745805E-2</v>
      </c>
      <c r="E9" s="228">
        <v>630</v>
      </c>
      <c r="F9" s="229">
        <f t="shared" si="1"/>
        <v>3.3053515215110178E-2</v>
      </c>
      <c r="G9" s="253">
        <v>12</v>
      </c>
      <c r="H9" s="230">
        <f t="shared" si="2"/>
        <v>5.3691275167785232E-3</v>
      </c>
      <c r="I9" s="246"/>
      <c r="J9" s="247">
        <f t="shared" si="3"/>
        <v>0</v>
      </c>
      <c r="K9" s="231">
        <f t="shared" si="4"/>
        <v>2059</v>
      </c>
      <c r="L9" s="255">
        <f t="shared" si="5"/>
        <v>4.9706684692079277E-2</v>
      </c>
      <c r="O9" s="865"/>
    </row>
    <row r="10" spans="1:15" x14ac:dyDescent="0.25">
      <c r="A10" s="50" t="s">
        <v>748</v>
      </c>
      <c r="B10" s="12" t="s">
        <v>712</v>
      </c>
      <c r="C10" s="227">
        <v>98</v>
      </c>
      <c r="D10" s="230">
        <f t="shared" si="0"/>
        <v>4.8712595685455815E-3</v>
      </c>
      <c r="E10" s="228">
        <v>41</v>
      </c>
      <c r="F10" s="229">
        <f t="shared" si="1"/>
        <v>2.1511017838405037E-3</v>
      </c>
      <c r="G10" s="253">
        <v>10</v>
      </c>
      <c r="H10" s="230">
        <f t="shared" si="2"/>
        <v>4.4742729306487695E-3</v>
      </c>
      <c r="I10" s="246"/>
      <c r="J10" s="247">
        <f t="shared" si="3"/>
        <v>0</v>
      </c>
      <c r="K10" s="231">
        <f t="shared" si="4"/>
        <v>149</v>
      </c>
      <c r="L10" s="255">
        <f t="shared" si="5"/>
        <v>3.5970354633899043E-3</v>
      </c>
      <c r="O10" s="865"/>
    </row>
    <row r="11" spans="1:15" x14ac:dyDescent="0.25">
      <c r="A11" s="50" t="s">
        <v>749</v>
      </c>
      <c r="B11" s="12" t="s">
        <v>713</v>
      </c>
      <c r="C11" s="227">
        <v>209</v>
      </c>
      <c r="D11" s="230">
        <f t="shared" si="0"/>
        <v>1.0388706630877821E-2</v>
      </c>
      <c r="E11" s="228">
        <v>24</v>
      </c>
      <c r="F11" s="229">
        <f t="shared" si="1"/>
        <v>1.2591815320041973E-3</v>
      </c>
      <c r="G11" s="253"/>
      <c r="H11" s="230">
        <f t="shared" si="2"/>
        <v>0</v>
      </c>
      <c r="I11" s="246"/>
      <c r="J11" s="247">
        <f t="shared" si="3"/>
        <v>0</v>
      </c>
      <c r="K11" s="231">
        <f t="shared" si="4"/>
        <v>233</v>
      </c>
      <c r="L11" s="255">
        <f t="shared" si="5"/>
        <v>5.6248943823479711E-3</v>
      </c>
      <c r="O11" s="865"/>
    </row>
    <row r="12" spans="1:15" x14ac:dyDescent="0.25">
      <c r="A12" s="50" t="s">
        <v>750</v>
      </c>
      <c r="B12" s="12" t="s">
        <v>714</v>
      </c>
      <c r="C12" s="227">
        <v>89</v>
      </c>
      <c r="D12" s="230">
        <f t="shared" si="0"/>
        <v>4.423898995924048E-3</v>
      </c>
      <c r="E12" s="228">
        <v>64</v>
      </c>
      <c r="F12" s="229">
        <f t="shared" si="1"/>
        <v>3.3578174186778592E-3</v>
      </c>
      <c r="G12" s="253">
        <v>14</v>
      </c>
      <c r="H12" s="230">
        <f t="shared" si="2"/>
        <v>6.2639821029082778E-3</v>
      </c>
      <c r="I12" s="246"/>
      <c r="J12" s="247">
        <f t="shared" si="3"/>
        <v>0</v>
      </c>
      <c r="K12" s="231">
        <f t="shared" si="4"/>
        <v>167</v>
      </c>
      <c r="L12" s="255">
        <f t="shared" si="5"/>
        <v>4.0315766603094896E-3</v>
      </c>
      <c r="O12" s="865"/>
    </row>
    <row r="13" spans="1:15" ht="28.5" customHeight="1" thickBot="1" x14ac:dyDescent="0.3">
      <c r="A13" s="52" t="s">
        <v>751</v>
      </c>
      <c r="B13" s="17" t="s">
        <v>715</v>
      </c>
      <c r="C13" s="256">
        <v>157</v>
      </c>
      <c r="D13" s="257">
        <f t="shared" si="0"/>
        <v>7.8039566557311863E-3</v>
      </c>
      <c r="E13" s="258">
        <v>79</v>
      </c>
      <c r="F13" s="259">
        <f t="shared" si="1"/>
        <v>4.1448058761804829E-3</v>
      </c>
      <c r="G13" s="260">
        <v>5</v>
      </c>
      <c r="H13" s="257">
        <f t="shared" si="2"/>
        <v>2.2371364653243847E-3</v>
      </c>
      <c r="I13" s="261"/>
      <c r="J13" s="262">
        <f t="shared" si="3"/>
        <v>0</v>
      </c>
      <c r="K13" s="263">
        <f t="shared" si="4"/>
        <v>241</v>
      </c>
      <c r="L13" s="264">
        <f t="shared" si="5"/>
        <v>5.8180238032011205E-3</v>
      </c>
      <c r="O13" s="865"/>
    </row>
    <row r="14" spans="1:15" ht="27.6" x14ac:dyDescent="0.25">
      <c r="A14" s="54" t="s">
        <v>752</v>
      </c>
      <c r="B14" s="22" t="s">
        <v>716</v>
      </c>
      <c r="C14" s="265">
        <v>198</v>
      </c>
      <c r="D14" s="266">
        <f t="shared" si="0"/>
        <v>9.8419325976737242E-3</v>
      </c>
      <c r="E14" s="267">
        <v>197</v>
      </c>
      <c r="F14" s="268">
        <f t="shared" si="1"/>
        <v>1.0335781741867786E-2</v>
      </c>
      <c r="G14" s="269">
        <v>29</v>
      </c>
      <c r="H14" s="266">
        <f t="shared" si="2"/>
        <v>1.2975391498881432E-2</v>
      </c>
      <c r="I14" s="270"/>
      <c r="J14" s="271">
        <f t="shared" si="3"/>
        <v>0</v>
      </c>
      <c r="K14" s="272">
        <f t="shared" si="4"/>
        <v>424</v>
      </c>
      <c r="L14" s="273">
        <f t="shared" si="5"/>
        <v>1.0235859305216909E-2</v>
      </c>
      <c r="O14" s="865"/>
    </row>
    <row r="15" spans="1:15" ht="27.6" x14ac:dyDescent="0.25">
      <c r="A15" s="50" t="s">
        <v>753</v>
      </c>
      <c r="B15" s="12" t="s">
        <v>716</v>
      </c>
      <c r="C15" s="227">
        <v>151</v>
      </c>
      <c r="D15" s="230">
        <f t="shared" si="0"/>
        <v>7.5057162739834973E-3</v>
      </c>
      <c r="E15" s="228">
        <v>189</v>
      </c>
      <c r="F15" s="229">
        <f t="shared" si="1"/>
        <v>9.9160545645330528E-3</v>
      </c>
      <c r="G15" s="253">
        <v>20</v>
      </c>
      <c r="H15" s="230">
        <f t="shared" si="2"/>
        <v>8.948545861297539E-3</v>
      </c>
      <c r="I15" s="246"/>
      <c r="J15" s="247">
        <f t="shared" si="3"/>
        <v>0</v>
      </c>
      <c r="K15" s="231">
        <f t="shared" si="4"/>
        <v>360</v>
      </c>
      <c r="L15" s="255">
        <f t="shared" si="5"/>
        <v>8.6908239383917153E-3</v>
      </c>
      <c r="O15" s="865"/>
    </row>
    <row r="16" spans="1:15" ht="30.75" customHeight="1" thickBot="1" x14ac:dyDescent="0.3">
      <c r="A16" s="56" t="s">
        <v>754</v>
      </c>
      <c r="B16" s="25" t="s">
        <v>717</v>
      </c>
      <c r="C16" s="256">
        <v>69</v>
      </c>
      <c r="D16" s="257">
        <f t="shared" si="0"/>
        <v>3.4297643900984194E-3</v>
      </c>
      <c r="E16" s="258">
        <v>68</v>
      </c>
      <c r="F16" s="259">
        <f t="shared" si="1"/>
        <v>3.5676810073452256E-3</v>
      </c>
      <c r="G16" s="260">
        <v>6</v>
      </c>
      <c r="H16" s="257">
        <f t="shared" si="2"/>
        <v>2.6845637583892616E-3</v>
      </c>
      <c r="I16" s="261"/>
      <c r="J16" s="262">
        <f t="shared" si="3"/>
        <v>0</v>
      </c>
      <c r="K16" s="263">
        <f t="shared" si="4"/>
        <v>143</v>
      </c>
      <c r="L16" s="264">
        <f t="shared" si="5"/>
        <v>3.4521883977500422E-3</v>
      </c>
      <c r="O16" s="865"/>
    </row>
    <row r="17" spans="1:15" ht="27.6" x14ac:dyDescent="0.25">
      <c r="A17" s="48" t="s">
        <v>755</v>
      </c>
      <c r="B17" s="10" t="s">
        <v>718</v>
      </c>
      <c r="C17" s="265">
        <v>449</v>
      </c>
      <c r="D17" s="266">
        <f t="shared" si="0"/>
        <v>2.2318321900785365E-2</v>
      </c>
      <c r="E17" s="267">
        <v>764</v>
      </c>
      <c r="F17" s="268">
        <f t="shared" si="1"/>
        <v>4.0083945435466943E-2</v>
      </c>
      <c r="G17" s="269">
        <v>132</v>
      </c>
      <c r="H17" s="266">
        <f t="shared" si="2"/>
        <v>5.9060402684563758E-2</v>
      </c>
      <c r="I17" s="270"/>
      <c r="J17" s="271">
        <f t="shared" si="3"/>
        <v>0</v>
      </c>
      <c r="K17" s="272">
        <f t="shared" si="4"/>
        <v>1345</v>
      </c>
      <c r="L17" s="273">
        <f t="shared" si="5"/>
        <v>3.2469883880935711E-2</v>
      </c>
      <c r="O17" s="865"/>
    </row>
    <row r="18" spans="1:15" ht="27.6" x14ac:dyDescent="0.25">
      <c r="A18" s="50" t="s">
        <v>756</v>
      </c>
      <c r="B18" s="12" t="s">
        <v>718</v>
      </c>
      <c r="C18" s="227">
        <v>355</v>
      </c>
      <c r="D18" s="230">
        <f t="shared" si="0"/>
        <v>1.764588925340491E-2</v>
      </c>
      <c r="E18" s="228">
        <v>774</v>
      </c>
      <c r="F18" s="229">
        <f t="shared" si="1"/>
        <v>4.060860440713536E-2</v>
      </c>
      <c r="G18" s="253">
        <v>77</v>
      </c>
      <c r="H18" s="230">
        <f t="shared" si="2"/>
        <v>3.4451901565995528E-2</v>
      </c>
      <c r="I18" s="246"/>
      <c r="J18" s="247">
        <f t="shared" si="3"/>
        <v>0</v>
      </c>
      <c r="K18" s="231">
        <f t="shared" si="4"/>
        <v>1206</v>
      </c>
      <c r="L18" s="255">
        <f t="shared" si="5"/>
        <v>2.9114260193612244E-2</v>
      </c>
      <c r="O18" s="865"/>
    </row>
    <row r="19" spans="1:15" ht="29.25" customHeight="1" thickBot="1" x14ac:dyDescent="0.3">
      <c r="A19" s="52" t="s">
        <v>757</v>
      </c>
      <c r="B19" s="17" t="s">
        <v>719</v>
      </c>
      <c r="C19" s="256">
        <v>210</v>
      </c>
      <c r="D19" s="257">
        <f t="shared" si="0"/>
        <v>1.0438413361169102E-2</v>
      </c>
      <c r="E19" s="258">
        <v>319</v>
      </c>
      <c r="F19" s="259">
        <f t="shared" si="1"/>
        <v>1.6736621196222455E-2</v>
      </c>
      <c r="G19" s="260">
        <v>32</v>
      </c>
      <c r="H19" s="257">
        <f t="shared" si="2"/>
        <v>1.4317673378076063E-2</v>
      </c>
      <c r="I19" s="261"/>
      <c r="J19" s="262">
        <f t="shared" si="3"/>
        <v>0</v>
      </c>
      <c r="K19" s="263">
        <f t="shared" si="4"/>
        <v>561</v>
      </c>
      <c r="L19" s="264">
        <f t="shared" si="5"/>
        <v>1.3543200637327089E-2</v>
      </c>
      <c r="O19" s="865"/>
    </row>
    <row r="20" spans="1:15" ht="27.6" x14ac:dyDescent="0.25">
      <c r="A20" s="54" t="s">
        <v>758</v>
      </c>
      <c r="B20" s="22" t="s">
        <v>720</v>
      </c>
      <c r="C20" s="265">
        <v>15</v>
      </c>
      <c r="D20" s="266">
        <f t="shared" si="0"/>
        <v>7.4560095436922158E-4</v>
      </c>
      <c r="E20" s="267">
        <v>36</v>
      </c>
      <c r="F20" s="268">
        <f t="shared" si="1"/>
        <v>1.888772298006296E-3</v>
      </c>
      <c r="G20" s="269">
        <v>5</v>
      </c>
      <c r="H20" s="266">
        <f t="shared" si="2"/>
        <v>2.2371364653243847E-3</v>
      </c>
      <c r="I20" s="270"/>
      <c r="J20" s="271">
        <f t="shared" si="3"/>
        <v>0</v>
      </c>
      <c r="K20" s="272">
        <f t="shared" si="4"/>
        <v>56</v>
      </c>
      <c r="L20" s="273">
        <f t="shared" si="5"/>
        <v>1.3519059459720444E-3</v>
      </c>
      <c r="O20" s="865"/>
    </row>
    <row r="21" spans="1:15" ht="27.6" x14ac:dyDescent="0.25">
      <c r="A21" s="50" t="s">
        <v>759</v>
      </c>
      <c r="B21" s="12" t="s">
        <v>721</v>
      </c>
      <c r="C21" s="227">
        <v>403</v>
      </c>
      <c r="D21" s="230">
        <f t="shared" si="0"/>
        <v>2.0031812307386421E-2</v>
      </c>
      <c r="E21" s="228">
        <v>584</v>
      </c>
      <c r="F21" s="229">
        <f t="shared" si="1"/>
        <v>3.0640083945435468E-2</v>
      </c>
      <c r="G21" s="253">
        <v>39</v>
      </c>
      <c r="H21" s="230">
        <f t="shared" si="2"/>
        <v>1.74496644295302E-2</v>
      </c>
      <c r="I21" s="246"/>
      <c r="J21" s="247">
        <f t="shared" si="3"/>
        <v>0</v>
      </c>
      <c r="K21" s="231">
        <f t="shared" si="4"/>
        <v>1026</v>
      </c>
      <c r="L21" s="255">
        <f t="shared" si="5"/>
        <v>2.4768848224416388E-2</v>
      </c>
      <c r="O21" s="865"/>
    </row>
    <row r="22" spans="1:15" x14ac:dyDescent="0.25">
      <c r="A22" s="50" t="s">
        <v>760</v>
      </c>
      <c r="B22" s="12" t="s">
        <v>722</v>
      </c>
      <c r="C22" s="227">
        <v>67</v>
      </c>
      <c r="D22" s="230">
        <f t="shared" si="0"/>
        <v>3.3303509295158564E-3</v>
      </c>
      <c r="E22" s="228">
        <v>39</v>
      </c>
      <c r="F22" s="229">
        <f t="shared" si="1"/>
        <v>2.0461699895068207E-3</v>
      </c>
      <c r="G22" s="253">
        <v>3</v>
      </c>
      <c r="H22" s="230">
        <f t="shared" si="2"/>
        <v>1.3422818791946308E-3</v>
      </c>
      <c r="I22" s="246">
        <v>1</v>
      </c>
      <c r="J22" s="247">
        <f t="shared" si="3"/>
        <v>0.1</v>
      </c>
      <c r="K22" s="231">
        <f t="shared" si="4"/>
        <v>110</v>
      </c>
      <c r="L22" s="255">
        <f t="shared" si="5"/>
        <v>2.6555295367308015E-3</v>
      </c>
      <c r="O22" s="865"/>
    </row>
    <row r="23" spans="1:15" x14ac:dyDescent="0.25">
      <c r="A23" s="50" t="s">
        <v>761</v>
      </c>
      <c r="B23" s="57" t="s">
        <v>723</v>
      </c>
      <c r="C23" s="227">
        <v>81</v>
      </c>
      <c r="D23" s="230">
        <f t="shared" si="0"/>
        <v>4.0262451535937969E-3</v>
      </c>
      <c r="E23" s="228">
        <v>92</v>
      </c>
      <c r="F23" s="229">
        <f t="shared" si="1"/>
        <v>4.8268625393494231E-3</v>
      </c>
      <c r="G23" s="253">
        <v>8</v>
      </c>
      <c r="H23" s="230">
        <f t="shared" si="2"/>
        <v>3.5794183445190158E-3</v>
      </c>
      <c r="I23" s="246"/>
      <c r="J23" s="247">
        <f t="shared" si="3"/>
        <v>0</v>
      </c>
      <c r="K23" s="231">
        <f t="shared" si="4"/>
        <v>181</v>
      </c>
      <c r="L23" s="255">
        <f t="shared" si="5"/>
        <v>4.3695531468025007E-3</v>
      </c>
      <c r="O23" s="865"/>
    </row>
    <row r="24" spans="1:15" x14ac:dyDescent="0.25">
      <c r="A24" s="50" t="s">
        <v>762</v>
      </c>
      <c r="B24" s="12" t="s">
        <v>724</v>
      </c>
      <c r="C24" s="227">
        <v>13</v>
      </c>
      <c r="D24" s="230">
        <f t="shared" si="0"/>
        <v>6.461874937866587E-4</v>
      </c>
      <c r="E24" s="228">
        <v>18</v>
      </c>
      <c r="F24" s="229">
        <f t="shared" si="1"/>
        <v>9.44386149003148E-4</v>
      </c>
      <c r="G24" s="253">
        <v>1</v>
      </c>
      <c r="H24" s="230">
        <f t="shared" si="2"/>
        <v>4.4742729306487697E-4</v>
      </c>
      <c r="I24" s="246"/>
      <c r="J24" s="247">
        <f t="shared" si="3"/>
        <v>0</v>
      </c>
      <c r="K24" s="231">
        <f t="shared" si="4"/>
        <v>32</v>
      </c>
      <c r="L24" s="255">
        <f t="shared" si="5"/>
        <v>7.7251768341259682E-4</v>
      </c>
      <c r="O24" s="865"/>
    </row>
    <row r="25" spans="1:15" ht="28.5" customHeight="1" thickBot="1" x14ac:dyDescent="0.3">
      <c r="A25" s="56" t="s">
        <v>763</v>
      </c>
      <c r="B25" s="25" t="s">
        <v>725</v>
      </c>
      <c r="C25" s="256">
        <v>28</v>
      </c>
      <c r="D25" s="257">
        <f t="shared" si="0"/>
        <v>1.3917884481558804E-3</v>
      </c>
      <c r="E25" s="258">
        <v>34</v>
      </c>
      <c r="F25" s="259">
        <f t="shared" si="1"/>
        <v>1.7838405036726128E-3</v>
      </c>
      <c r="G25" s="260">
        <v>2</v>
      </c>
      <c r="H25" s="257">
        <f t="shared" si="2"/>
        <v>8.9485458612975394E-4</v>
      </c>
      <c r="I25" s="261"/>
      <c r="J25" s="262">
        <f t="shared" si="3"/>
        <v>0</v>
      </c>
      <c r="K25" s="263">
        <f t="shared" si="4"/>
        <v>64</v>
      </c>
      <c r="L25" s="264">
        <f t="shared" si="5"/>
        <v>1.5450353668251936E-3</v>
      </c>
      <c r="O25" s="865"/>
    </row>
    <row r="26" spans="1:15" ht="27.6" x14ac:dyDescent="0.25">
      <c r="A26" s="48" t="s">
        <v>764</v>
      </c>
      <c r="B26" s="10" t="s">
        <v>726</v>
      </c>
      <c r="C26" s="265">
        <v>30</v>
      </c>
      <c r="D26" s="266">
        <f t="shared" si="0"/>
        <v>1.4912019087384432E-3</v>
      </c>
      <c r="E26" s="267">
        <v>45</v>
      </c>
      <c r="F26" s="268">
        <f t="shared" si="1"/>
        <v>2.3609653725078701E-3</v>
      </c>
      <c r="G26" s="269">
        <v>5</v>
      </c>
      <c r="H26" s="266">
        <f t="shared" si="2"/>
        <v>2.2371364653243847E-3</v>
      </c>
      <c r="I26" s="270"/>
      <c r="J26" s="271">
        <f t="shared" si="3"/>
        <v>0</v>
      </c>
      <c r="K26" s="272">
        <f t="shared" si="4"/>
        <v>80</v>
      </c>
      <c r="L26" s="273">
        <f t="shared" si="5"/>
        <v>1.9312942085314923E-3</v>
      </c>
      <c r="O26" s="865"/>
    </row>
    <row r="27" spans="1:15" x14ac:dyDescent="0.25">
      <c r="A27" s="50" t="s">
        <v>765</v>
      </c>
      <c r="B27" s="12" t="s">
        <v>727</v>
      </c>
      <c r="C27" s="227">
        <v>584</v>
      </c>
      <c r="D27" s="230">
        <f t="shared" si="0"/>
        <v>2.9028730490108359E-2</v>
      </c>
      <c r="E27" s="228">
        <v>825</v>
      </c>
      <c r="F27" s="229">
        <f t="shared" si="1"/>
        <v>4.3284365162644278E-2</v>
      </c>
      <c r="G27" s="253">
        <v>182</v>
      </c>
      <c r="H27" s="230">
        <f t="shared" si="2"/>
        <v>8.1431767337807603E-2</v>
      </c>
      <c r="I27" s="246"/>
      <c r="J27" s="247">
        <f t="shared" si="3"/>
        <v>0</v>
      </c>
      <c r="K27" s="231">
        <f t="shared" si="4"/>
        <v>1591</v>
      </c>
      <c r="L27" s="255">
        <f t="shared" si="5"/>
        <v>3.8408613572170049E-2</v>
      </c>
      <c r="O27" s="865"/>
    </row>
    <row r="28" spans="1:15" x14ac:dyDescent="0.25">
      <c r="A28" s="50" t="s">
        <v>766</v>
      </c>
      <c r="B28" s="12" t="s">
        <v>728</v>
      </c>
      <c r="C28" s="227">
        <v>966</v>
      </c>
      <c r="D28" s="230">
        <f t="shared" si="0"/>
        <v>4.8016701461377868E-2</v>
      </c>
      <c r="E28" s="228">
        <v>895</v>
      </c>
      <c r="F28" s="229">
        <f t="shared" si="1"/>
        <v>4.6956977964323188E-2</v>
      </c>
      <c r="G28" s="253">
        <v>142</v>
      </c>
      <c r="H28" s="230">
        <f t="shared" si="2"/>
        <v>6.3534675615212532E-2</v>
      </c>
      <c r="I28" s="246"/>
      <c r="J28" s="247">
        <f t="shared" si="3"/>
        <v>0</v>
      </c>
      <c r="K28" s="231">
        <f t="shared" si="4"/>
        <v>2003</v>
      </c>
      <c r="L28" s="255">
        <f t="shared" si="5"/>
        <v>4.8354778746107233E-2</v>
      </c>
      <c r="O28" s="865"/>
    </row>
    <row r="29" spans="1:15" x14ac:dyDescent="0.25">
      <c r="A29" s="50" t="s">
        <v>767</v>
      </c>
      <c r="B29" s="12" t="s">
        <v>729</v>
      </c>
      <c r="C29" s="227">
        <v>1308</v>
      </c>
      <c r="D29" s="230">
        <f t="shared" si="0"/>
        <v>6.5016403220996125E-2</v>
      </c>
      <c r="E29" s="228">
        <v>1004</v>
      </c>
      <c r="F29" s="229">
        <f t="shared" si="1"/>
        <v>5.2675760755508921E-2</v>
      </c>
      <c r="G29" s="253">
        <v>84</v>
      </c>
      <c r="H29" s="230">
        <f t="shared" si="2"/>
        <v>3.7583892617449662E-2</v>
      </c>
      <c r="I29" s="246"/>
      <c r="J29" s="247">
        <f t="shared" si="3"/>
        <v>0</v>
      </c>
      <c r="K29" s="231">
        <f t="shared" si="4"/>
        <v>2396</v>
      </c>
      <c r="L29" s="255">
        <f t="shared" si="5"/>
        <v>5.7842261545518192E-2</v>
      </c>
      <c r="O29" s="865"/>
    </row>
    <row r="30" spans="1:15" x14ac:dyDescent="0.25">
      <c r="A30" s="50" t="s">
        <v>768</v>
      </c>
      <c r="B30" s="12" t="s">
        <v>730</v>
      </c>
      <c r="C30" s="227">
        <v>3399</v>
      </c>
      <c r="D30" s="230">
        <f t="shared" si="0"/>
        <v>0.16895317626006562</v>
      </c>
      <c r="E30" s="228">
        <v>2099</v>
      </c>
      <c r="F30" s="229">
        <f t="shared" si="1"/>
        <v>0.11012591815320041</v>
      </c>
      <c r="G30" s="253">
        <v>211</v>
      </c>
      <c r="H30" s="230">
        <f t="shared" si="2"/>
        <v>9.4407158836689042E-2</v>
      </c>
      <c r="I30" s="246"/>
      <c r="J30" s="247">
        <f t="shared" si="3"/>
        <v>0</v>
      </c>
      <c r="K30" s="231">
        <f t="shared" si="4"/>
        <v>5709</v>
      </c>
      <c r="L30" s="255">
        <f t="shared" si="5"/>
        <v>0.13782198295632861</v>
      </c>
      <c r="O30" s="865"/>
    </row>
    <row r="31" spans="1:15" x14ac:dyDescent="0.25">
      <c r="A31" s="11">
        <v>55</v>
      </c>
      <c r="B31" s="12" t="s">
        <v>731</v>
      </c>
      <c r="C31" s="227">
        <v>641</v>
      </c>
      <c r="D31" s="230">
        <f t="shared" si="0"/>
        <v>3.1862014116711405E-2</v>
      </c>
      <c r="E31" s="228">
        <v>698</v>
      </c>
      <c r="F31" s="229">
        <f t="shared" si="1"/>
        <v>3.6621196222455403E-2</v>
      </c>
      <c r="G31" s="253">
        <v>134</v>
      </c>
      <c r="H31" s="230">
        <f t="shared" si="2"/>
        <v>5.9955257270693514E-2</v>
      </c>
      <c r="I31" s="246"/>
      <c r="J31" s="247">
        <f t="shared" si="3"/>
        <v>0</v>
      </c>
      <c r="K31" s="231">
        <f t="shared" si="4"/>
        <v>1473</v>
      </c>
      <c r="L31" s="255">
        <f t="shared" si="5"/>
        <v>3.5559954614586102E-2</v>
      </c>
      <c r="O31" s="865"/>
    </row>
    <row r="32" spans="1:15" ht="27.6" x14ac:dyDescent="0.25">
      <c r="A32" s="50" t="s">
        <v>769</v>
      </c>
      <c r="B32" s="12" t="s">
        <v>732</v>
      </c>
      <c r="C32" s="227">
        <v>129</v>
      </c>
      <c r="D32" s="230">
        <f t="shared" si="0"/>
        <v>6.4121682075753061E-3</v>
      </c>
      <c r="E32" s="228">
        <v>106</v>
      </c>
      <c r="F32" s="229">
        <f t="shared" si="1"/>
        <v>5.5613850996852048E-3</v>
      </c>
      <c r="G32" s="253">
        <v>21</v>
      </c>
      <c r="H32" s="230">
        <f t="shared" si="2"/>
        <v>9.3959731543624154E-3</v>
      </c>
      <c r="I32" s="246"/>
      <c r="J32" s="247">
        <f t="shared" si="3"/>
        <v>0</v>
      </c>
      <c r="K32" s="231">
        <f t="shared" si="4"/>
        <v>256</v>
      </c>
      <c r="L32" s="255">
        <f t="shared" si="5"/>
        <v>6.1801414673007746E-3</v>
      </c>
      <c r="O32" s="865"/>
    </row>
    <row r="33" spans="1:15" ht="14.4" thickBot="1" x14ac:dyDescent="0.3">
      <c r="A33" s="52" t="s">
        <v>770</v>
      </c>
      <c r="B33" s="17" t="s">
        <v>733</v>
      </c>
      <c r="C33" s="256">
        <v>20</v>
      </c>
      <c r="D33" s="257">
        <f t="shared" si="0"/>
        <v>9.9413460582562885E-4</v>
      </c>
      <c r="E33" s="258">
        <v>27</v>
      </c>
      <c r="F33" s="259">
        <f t="shared" si="1"/>
        <v>1.416579223504722E-3</v>
      </c>
      <c r="G33" s="260">
        <v>3</v>
      </c>
      <c r="H33" s="257">
        <f t="shared" si="2"/>
        <v>1.3422818791946308E-3</v>
      </c>
      <c r="I33" s="261"/>
      <c r="J33" s="262">
        <f t="shared" si="3"/>
        <v>0</v>
      </c>
      <c r="K33" s="263">
        <f t="shared" si="4"/>
        <v>50</v>
      </c>
      <c r="L33" s="264">
        <f t="shared" si="5"/>
        <v>1.2070588803321826E-3</v>
      </c>
      <c r="O33" s="865"/>
    </row>
    <row r="34" spans="1:15" ht="27.6" x14ac:dyDescent="0.25">
      <c r="A34" s="54" t="s">
        <v>771</v>
      </c>
      <c r="B34" s="22" t="s">
        <v>734</v>
      </c>
      <c r="C34" s="265">
        <v>72</v>
      </c>
      <c r="D34" s="266">
        <f t="shared" si="0"/>
        <v>3.5788845809722638E-3</v>
      </c>
      <c r="E34" s="267">
        <v>96</v>
      </c>
      <c r="F34" s="268">
        <f t="shared" si="1"/>
        <v>5.0367261280167891E-3</v>
      </c>
      <c r="G34" s="269">
        <v>2</v>
      </c>
      <c r="H34" s="266">
        <f t="shared" si="2"/>
        <v>8.9485458612975394E-4</v>
      </c>
      <c r="I34" s="270"/>
      <c r="J34" s="271">
        <f t="shared" si="3"/>
        <v>0</v>
      </c>
      <c r="K34" s="272">
        <f t="shared" si="4"/>
        <v>170</v>
      </c>
      <c r="L34" s="273">
        <f t="shared" si="5"/>
        <v>4.1040001931294205E-3</v>
      </c>
      <c r="O34" s="865"/>
    </row>
    <row r="35" spans="1:15" x14ac:dyDescent="0.25">
      <c r="A35" s="50" t="s">
        <v>772</v>
      </c>
      <c r="B35" s="12" t="s">
        <v>735</v>
      </c>
      <c r="C35" s="227">
        <v>102</v>
      </c>
      <c r="D35" s="230">
        <f t="shared" si="0"/>
        <v>5.0700864897107066E-3</v>
      </c>
      <c r="E35" s="228">
        <v>141</v>
      </c>
      <c r="F35" s="229">
        <f t="shared" si="1"/>
        <v>7.3976915005246587E-3</v>
      </c>
      <c r="G35" s="253">
        <v>22</v>
      </c>
      <c r="H35" s="230">
        <f t="shared" si="2"/>
        <v>9.8434004474272935E-3</v>
      </c>
      <c r="I35" s="246"/>
      <c r="J35" s="247">
        <f t="shared" si="3"/>
        <v>0</v>
      </c>
      <c r="K35" s="231">
        <f t="shared" si="4"/>
        <v>265</v>
      </c>
      <c r="L35" s="255">
        <f t="shared" si="5"/>
        <v>6.3974120657605679E-3</v>
      </c>
      <c r="O35" s="865"/>
    </row>
    <row r="36" spans="1:15" x14ac:dyDescent="0.25">
      <c r="A36" s="50" t="s">
        <v>773</v>
      </c>
      <c r="B36" s="12" t="s">
        <v>736</v>
      </c>
      <c r="C36" s="227">
        <v>2176</v>
      </c>
      <c r="D36" s="230">
        <f t="shared" si="0"/>
        <v>0.10816184511382841</v>
      </c>
      <c r="E36" s="228">
        <v>2498</v>
      </c>
      <c r="F36" s="229">
        <f t="shared" si="1"/>
        <v>0.13105981112277021</v>
      </c>
      <c r="G36" s="253">
        <v>415</v>
      </c>
      <c r="H36" s="230">
        <f t="shared" si="2"/>
        <v>0.18568232662192394</v>
      </c>
      <c r="I36" s="246"/>
      <c r="J36" s="247">
        <f t="shared" si="3"/>
        <v>0</v>
      </c>
      <c r="K36" s="231">
        <f t="shared" si="4"/>
        <v>5089</v>
      </c>
      <c r="L36" s="255">
        <f t="shared" si="5"/>
        <v>0.12285445284020954</v>
      </c>
      <c r="O36" s="865"/>
    </row>
    <row r="37" spans="1:15" x14ac:dyDescent="0.25">
      <c r="A37" s="50" t="s">
        <v>774</v>
      </c>
      <c r="B37" s="12" t="s">
        <v>737</v>
      </c>
      <c r="C37" s="227">
        <v>1105</v>
      </c>
      <c r="D37" s="230">
        <f t="shared" si="0"/>
        <v>5.4925936971865992E-2</v>
      </c>
      <c r="E37" s="228">
        <v>2026</v>
      </c>
      <c r="F37" s="229">
        <f t="shared" si="1"/>
        <v>0.10629590766002099</v>
      </c>
      <c r="G37" s="253">
        <v>195</v>
      </c>
      <c r="H37" s="230">
        <f t="shared" si="2"/>
        <v>8.7248322147651006E-2</v>
      </c>
      <c r="I37" s="246"/>
      <c r="J37" s="247">
        <f t="shared" si="3"/>
        <v>0</v>
      </c>
      <c r="K37" s="231">
        <f t="shared" si="4"/>
        <v>3326</v>
      </c>
      <c r="L37" s="255">
        <f t="shared" si="5"/>
        <v>8.029355671969679E-2</v>
      </c>
      <c r="O37" s="865"/>
    </row>
    <row r="38" spans="1:15" x14ac:dyDescent="0.25">
      <c r="A38" s="50" t="s">
        <v>775</v>
      </c>
      <c r="B38" s="12" t="s">
        <v>738</v>
      </c>
      <c r="C38" s="227">
        <v>904</v>
      </c>
      <c r="D38" s="230">
        <f t="shared" si="0"/>
        <v>4.4934884183318424E-2</v>
      </c>
      <c r="E38" s="228">
        <v>1276</v>
      </c>
      <c r="F38" s="229">
        <f t="shared" si="1"/>
        <v>6.694648478488982E-2</v>
      </c>
      <c r="G38" s="253">
        <v>128</v>
      </c>
      <c r="H38" s="230">
        <f t="shared" si="2"/>
        <v>5.7270693512304252E-2</v>
      </c>
      <c r="I38" s="246"/>
      <c r="J38" s="247">
        <f t="shared" si="3"/>
        <v>0</v>
      </c>
      <c r="K38" s="231">
        <f t="shared" si="4"/>
        <v>2308</v>
      </c>
      <c r="L38" s="255">
        <f t="shared" si="5"/>
        <v>5.571783791613355E-2</v>
      </c>
      <c r="O38" s="865"/>
    </row>
    <row r="39" spans="1:15" x14ac:dyDescent="0.25">
      <c r="A39" s="50" t="s">
        <v>776</v>
      </c>
      <c r="B39" s="12" t="s">
        <v>739</v>
      </c>
      <c r="C39" s="227">
        <v>350</v>
      </c>
      <c r="D39" s="230">
        <f t="shared" si="0"/>
        <v>1.7397355601948505E-2</v>
      </c>
      <c r="E39" s="228">
        <v>315</v>
      </c>
      <c r="F39" s="229">
        <f t="shared" si="1"/>
        <v>1.6526757607555089E-2</v>
      </c>
      <c r="G39" s="253">
        <v>18</v>
      </c>
      <c r="H39" s="230">
        <f t="shared" si="2"/>
        <v>8.0536912751677861E-3</v>
      </c>
      <c r="I39" s="246"/>
      <c r="J39" s="247">
        <f t="shared" si="3"/>
        <v>0</v>
      </c>
      <c r="K39" s="231">
        <f t="shared" si="4"/>
        <v>683</v>
      </c>
      <c r="L39" s="255">
        <f t="shared" si="5"/>
        <v>1.6488424305337614E-2</v>
      </c>
      <c r="O39" s="865"/>
    </row>
    <row r="40" spans="1:15" ht="27.6" x14ac:dyDescent="0.25">
      <c r="A40" s="50" t="s">
        <v>777</v>
      </c>
      <c r="B40" s="12" t="s">
        <v>740</v>
      </c>
      <c r="C40" s="227">
        <v>95</v>
      </c>
      <c r="D40" s="230">
        <f t="shared" si="0"/>
        <v>4.722139377671737E-3</v>
      </c>
      <c r="E40" s="228">
        <v>106</v>
      </c>
      <c r="F40" s="229">
        <f t="shared" si="1"/>
        <v>5.5613850996852048E-3</v>
      </c>
      <c r="G40" s="253">
        <v>16</v>
      </c>
      <c r="H40" s="230">
        <f t="shared" si="2"/>
        <v>7.1588366890380315E-3</v>
      </c>
      <c r="I40" s="246">
        <v>1</v>
      </c>
      <c r="J40" s="247">
        <f t="shared" si="3"/>
        <v>0.1</v>
      </c>
      <c r="K40" s="231">
        <f t="shared" si="4"/>
        <v>218</v>
      </c>
      <c r="L40" s="255">
        <f t="shared" si="5"/>
        <v>5.2627767182483161E-3</v>
      </c>
      <c r="O40" s="865"/>
    </row>
    <row r="41" spans="1:15" ht="14.4" thickBot="1" x14ac:dyDescent="0.3">
      <c r="A41" s="56" t="s">
        <v>778</v>
      </c>
      <c r="B41" s="25" t="s">
        <v>741</v>
      </c>
      <c r="C41" s="256">
        <v>116</v>
      </c>
      <c r="D41" s="257">
        <f t="shared" si="0"/>
        <v>5.7659807137886467E-3</v>
      </c>
      <c r="E41" s="258">
        <v>116</v>
      </c>
      <c r="F41" s="259">
        <f t="shared" si="1"/>
        <v>6.0860440713536197E-3</v>
      </c>
      <c r="G41" s="260">
        <v>18</v>
      </c>
      <c r="H41" s="257">
        <f t="shared" si="2"/>
        <v>8.0536912751677861E-3</v>
      </c>
      <c r="I41" s="261"/>
      <c r="J41" s="262">
        <f t="shared" si="3"/>
        <v>0</v>
      </c>
      <c r="K41" s="263">
        <f t="shared" si="4"/>
        <v>250</v>
      </c>
      <c r="L41" s="264">
        <f t="shared" si="5"/>
        <v>6.0352944016609129E-3</v>
      </c>
      <c r="O41" s="865"/>
    </row>
    <row r="42" spans="1:15" ht="27.6" x14ac:dyDescent="0.25">
      <c r="A42" s="48" t="s">
        <v>779</v>
      </c>
      <c r="B42" s="10" t="s">
        <v>742</v>
      </c>
      <c r="C42" s="265">
        <v>62</v>
      </c>
      <c r="D42" s="266">
        <f t="shared" si="0"/>
        <v>3.0818172780594493E-3</v>
      </c>
      <c r="E42" s="267">
        <v>53</v>
      </c>
      <c r="F42" s="268">
        <f t="shared" si="1"/>
        <v>2.7806925498426024E-3</v>
      </c>
      <c r="G42" s="269">
        <v>11</v>
      </c>
      <c r="H42" s="266">
        <f t="shared" si="2"/>
        <v>4.9217002237136468E-3</v>
      </c>
      <c r="I42" s="270">
        <v>1</v>
      </c>
      <c r="J42" s="271">
        <f t="shared" si="3"/>
        <v>0.1</v>
      </c>
      <c r="K42" s="272">
        <f t="shared" si="4"/>
        <v>127</v>
      </c>
      <c r="L42" s="273">
        <f t="shared" si="5"/>
        <v>3.0659295560437438E-3</v>
      </c>
      <c r="O42" s="865"/>
    </row>
    <row r="43" spans="1:15" ht="27.6" x14ac:dyDescent="0.25">
      <c r="A43" s="50" t="s">
        <v>780</v>
      </c>
      <c r="B43" s="12" t="s">
        <v>743</v>
      </c>
      <c r="C43" s="227">
        <v>144</v>
      </c>
      <c r="D43" s="230">
        <f t="shared" si="0"/>
        <v>7.1577691619445277E-3</v>
      </c>
      <c r="E43" s="228">
        <v>221</v>
      </c>
      <c r="F43" s="229">
        <f t="shared" si="1"/>
        <v>1.1594963273871984E-2</v>
      </c>
      <c r="G43" s="253">
        <v>15</v>
      </c>
      <c r="H43" s="230">
        <f t="shared" si="2"/>
        <v>6.7114093959731542E-3</v>
      </c>
      <c r="I43" s="246">
        <v>1</v>
      </c>
      <c r="J43" s="247">
        <f t="shared" si="3"/>
        <v>0.1</v>
      </c>
      <c r="K43" s="231">
        <f t="shared" si="4"/>
        <v>381</v>
      </c>
      <c r="L43" s="255">
        <f t="shared" si="5"/>
        <v>9.197788668131231E-3</v>
      </c>
      <c r="O43" s="865"/>
    </row>
    <row r="44" spans="1:15" ht="29.25" customHeight="1" thickBot="1" x14ac:dyDescent="0.3">
      <c r="A44" s="52" t="s">
        <v>781</v>
      </c>
      <c r="B44" s="17" t="s">
        <v>744</v>
      </c>
      <c r="C44" s="256">
        <v>960</v>
      </c>
      <c r="D44" s="257">
        <f t="shared" si="0"/>
        <v>4.7718461079630181E-2</v>
      </c>
      <c r="E44" s="258">
        <v>979</v>
      </c>
      <c r="F44" s="259">
        <f t="shared" si="1"/>
        <v>5.1364113326337883E-2</v>
      </c>
      <c r="G44" s="260">
        <v>106</v>
      </c>
      <c r="H44" s="257">
        <f t="shared" si="2"/>
        <v>4.742729306487696E-2</v>
      </c>
      <c r="I44" s="261">
        <v>2</v>
      </c>
      <c r="J44" s="262">
        <f t="shared" si="3"/>
        <v>0.2</v>
      </c>
      <c r="K44" s="263">
        <f t="shared" si="4"/>
        <v>2047</v>
      </c>
      <c r="L44" s="264">
        <f t="shared" si="5"/>
        <v>4.9416990560799554E-2</v>
      </c>
      <c r="O44" s="865"/>
    </row>
    <row r="45" spans="1:15" ht="30" customHeight="1" thickBot="1" x14ac:dyDescent="0.3">
      <c r="A45" s="54" t="s">
        <v>782</v>
      </c>
      <c r="B45" s="22" t="s">
        <v>745</v>
      </c>
      <c r="C45" s="221">
        <v>379</v>
      </c>
      <c r="D45" s="224">
        <f t="shared" si="0"/>
        <v>1.8838850780395665E-2</v>
      </c>
      <c r="E45" s="222">
        <v>134</v>
      </c>
      <c r="F45" s="223">
        <f t="shared" si="1"/>
        <v>7.0304302203567683E-3</v>
      </c>
      <c r="G45" s="252">
        <v>22</v>
      </c>
      <c r="H45" s="224">
        <f t="shared" si="2"/>
        <v>9.8434004474272935E-3</v>
      </c>
      <c r="I45" s="244"/>
      <c r="J45" s="245">
        <f t="shared" si="3"/>
        <v>0</v>
      </c>
      <c r="K45" s="225">
        <f t="shared" si="4"/>
        <v>535</v>
      </c>
      <c r="L45" s="226">
        <f t="shared" si="5"/>
        <v>1.2915530019554354E-2</v>
      </c>
      <c r="O45" s="865"/>
    </row>
    <row r="46" spans="1:15" ht="14.4" thickBot="1" x14ac:dyDescent="0.3">
      <c r="A46" s="880" t="s">
        <v>648</v>
      </c>
      <c r="B46" s="887"/>
      <c r="C46" s="274">
        <f t="shared" ref="C46:L46" si="6">SUM(C5:C45)</f>
        <v>20118</v>
      </c>
      <c r="D46" s="32">
        <f t="shared" si="6"/>
        <v>1.0000000000000002</v>
      </c>
      <c r="E46" s="274">
        <f t="shared" si="6"/>
        <v>19060</v>
      </c>
      <c r="F46" s="32">
        <f t="shared" si="6"/>
        <v>0.99999999999999978</v>
      </c>
      <c r="G46" s="274">
        <f t="shared" si="6"/>
        <v>2235</v>
      </c>
      <c r="H46" s="32">
        <f t="shared" si="6"/>
        <v>0.99999999999999989</v>
      </c>
      <c r="I46" s="274">
        <f t="shared" si="6"/>
        <v>10</v>
      </c>
      <c r="J46" s="32">
        <f t="shared" si="6"/>
        <v>1</v>
      </c>
      <c r="K46" s="274">
        <f t="shared" si="6"/>
        <v>41423</v>
      </c>
      <c r="L46" s="32">
        <f t="shared" si="6"/>
        <v>1</v>
      </c>
    </row>
    <row r="47" spans="1:15" x14ac:dyDescent="0.25">
      <c r="A47" s="493" t="s">
        <v>649</v>
      </c>
    </row>
    <row r="48" spans="1:15" x14ac:dyDescent="0.25">
      <c r="A48" s="109" t="s">
        <v>650</v>
      </c>
    </row>
  </sheetData>
  <mergeCells count="10">
    <mergeCell ref="A46:B46"/>
    <mergeCell ref="A1:L1"/>
    <mergeCell ref="C3:D3"/>
    <mergeCell ref="C2:J2"/>
    <mergeCell ref="K2:L3"/>
    <mergeCell ref="E3:F3"/>
    <mergeCell ref="G3:H3"/>
    <mergeCell ref="I3:J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election sqref="A1:J1"/>
    </sheetView>
  </sheetViews>
  <sheetFormatPr defaultColWidth="9.109375" defaultRowHeight="13.8" x14ac:dyDescent="0.25"/>
  <cols>
    <col min="1" max="1" width="20.33203125" style="96" customWidth="1"/>
    <col min="2" max="2" width="9.109375" style="96" customWidth="1"/>
    <col min="3" max="3" width="10" style="96" bestFit="1" customWidth="1"/>
    <col min="4" max="4" width="9.109375" style="96" customWidth="1"/>
    <col min="5" max="5" width="10" style="96" bestFit="1" customWidth="1"/>
    <col min="6" max="6" width="9.88671875" style="96" customWidth="1"/>
    <col min="7" max="7" width="10" style="96" bestFit="1" customWidth="1"/>
    <col min="8" max="9" width="9.109375" style="96" customWidth="1"/>
    <col min="10" max="10" width="12.5546875" style="96" customWidth="1"/>
    <col min="11" max="229" width="11.44140625" style="96" customWidth="1"/>
    <col min="230" max="16384" width="9.109375" style="96"/>
  </cols>
  <sheetData>
    <row r="1" spans="1:11" ht="35.1" customHeight="1" thickBot="1" x14ac:dyDescent="0.3">
      <c r="A1" s="948" t="s">
        <v>921</v>
      </c>
      <c r="B1" s="965"/>
      <c r="C1" s="965"/>
      <c r="D1" s="965"/>
      <c r="E1" s="965"/>
      <c r="F1" s="965"/>
      <c r="G1" s="965"/>
      <c r="H1" s="965"/>
      <c r="I1" s="965"/>
      <c r="J1" s="966"/>
    </row>
    <row r="2" spans="1:11" ht="15" customHeight="1" thickBot="1" x14ac:dyDescent="0.3">
      <c r="A2" s="954" t="s">
        <v>277</v>
      </c>
      <c r="B2" s="948" t="s">
        <v>465</v>
      </c>
      <c r="C2" s="970"/>
      <c r="D2" s="970"/>
      <c r="E2" s="970"/>
      <c r="F2" s="970"/>
      <c r="G2" s="970"/>
      <c r="H2" s="971"/>
      <c r="I2" s="957" t="s">
        <v>648</v>
      </c>
      <c r="J2" s="967"/>
    </row>
    <row r="3" spans="1:11" ht="15" customHeight="1" x14ac:dyDescent="0.25">
      <c r="A3" s="955"/>
      <c r="B3" s="169" t="s">
        <v>651</v>
      </c>
      <c r="C3" s="607"/>
      <c r="D3" s="169" t="s">
        <v>652</v>
      </c>
      <c r="E3" s="605"/>
      <c r="F3" s="606" t="s">
        <v>653</v>
      </c>
      <c r="G3" s="607"/>
      <c r="H3" s="169" t="s">
        <v>654</v>
      </c>
      <c r="I3" s="968"/>
      <c r="J3" s="969"/>
    </row>
    <row r="4" spans="1:11" ht="14.4" thickBot="1" x14ac:dyDescent="0.3">
      <c r="A4" s="956"/>
      <c r="B4" s="133" t="s">
        <v>530</v>
      </c>
      <c r="C4" s="132" t="s">
        <v>531</v>
      </c>
      <c r="D4" s="133" t="s">
        <v>530</v>
      </c>
      <c r="E4" s="134" t="s">
        <v>531</v>
      </c>
      <c r="F4" s="43" t="s">
        <v>530</v>
      </c>
      <c r="G4" s="132" t="s">
        <v>531</v>
      </c>
      <c r="H4" s="133" t="s">
        <v>530</v>
      </c>
      <c r="I4" s="168" t="s">
        <v>530</v>
      </c>
      <c r="J4" s="182" t="s">
        <v>531</v>
      </c>
    </row>
    <row r="5" spans="1:11" s="732" customFormat="1" x14ac:dyDescent="0.25">
      <c r="A5" s="183" t="s">
        <v>278</v>
      </c>
      <c r="B5" s="729">
        <v>10846</v>
      </c>
      <c r="C5" s="65">
        <f>B5/$B$8</f>
        <v>0.53911919673923847</v>
      </c>
      <c r="D5" s="730">
        <v>11141</v>
      </c>
      <c r="E5" s="65">
        <f>D5/$D$8</f>
        <v>0.58452256033578176</v>
      </c>
      <c r="F5" s="730">
        <v>1417</v>
      </c>
      <c r="G5" s="65">
        <f>F5/$F$8</f>
        <v>0.63400447427293061</v>
      </c>
      <c r="H5" s="731">
        <v>9</v>
      </c>
      <c r="I5" s="184">
        <f>B5+D5+F5+H5</f>
        <v>23413</v>
      </c>
      <c r="J5" s="65">
        <f>I5/$I$8</f>
        <v>0.56521739130434778</v>
      </c>
    </row>
    <row r="6" spans="1:11" s="732" customFormat="1" x14ac:dyDescent="0.25">
      <c r="A6" s="185" t="s">
        <v>279</v>
      </c>
      <c r="B6" s="733">
        <v>9255</v>
      </c>
      <c r="C6" s="68">
        <f t="shared" ref="C6:C7" si="0">B6/$B$8</f>
        <v>0.4600357888458097</v>
      </c>
      <c r="D6" s="734">
        <v>7911</v>
      </c>
      <c r="E6" s="68">
        <f t="shared" ref="E6:E7" si="1">D6/$D$8</f>
        <v>0.4150577124868835</v>
      </c>
      <c r="F6" s="734">
        <v>818</v>
      </c>
      <c r="G6" s="68">
        <f t="shared" ref="G6:G7" si="2">F6/$F$8</f>
        <v>0.36599552572706934</v>
      </c>
      <c r="H6" s="735">
        <v>1</v>
      </c>
      <c r="I6" s="191">
        <f t="shared" ref="I6:I7" si="3">B6+D6+F6+H6</f>
        <v>17985</v>
      </c>
      <c r="J6" s="68">
        <f t="shared" ref="J6:J7" si="4">I6/$I$8</f>
        <v>0.4341790792554861</v>
      </c>
    </row>
    <row r="7" spans="1:11" s="732" customFormat="1" ht="14.4" thickBot="1" x14ac:dyDescent="0.3">
      <c r="A7" s="623" t="s">
        <v>285</v>
      </c>
      <c r="B7" s="736">
        <v>17</v>
      </c>
      <c r="C7" s="94">
        <f t="shared" si="0"/>
        <v>8.4501441495178446E-4</v>
      </c>
      <c r="D7" s="737">
        <v>8</v>
      </c>
      <c r="E7" s="94">
        <f t="shared" si="1"/>
        <v>4.197271773347324E-4</v>
      </c>
      <c r="F7" s="737"/>
      <c r="G7" s="94">
        <f t="shared" si="2"/>
        <v>0</v>
      </c>
      <c r="H7" s="738"/>
      <c r="I7" s="624">
        <f t="shared" si="3"/>
        <v>25</v>
      </c>
      <c r="J7" s="94">
        <f t="shared" si="4"/>
        <v>6.0352944016609129E-4</v>
      </c>
    </row>
    <row r="8" spans="1:11" s="732" customFormat="1" ht="14.4" thickBot="1" x14ac:dyDescent="0.3">
      <c r="A8" s="72" t="s">
        <v>648</v>
      </c>
      <c r="B8" s="73">
        <f t="shared" ref="B8:J8" si="5">SUM(B5:B7)</f>
        <v>20118</v>
      </c>
      <c r="C8" s="186">
        <f t="shared" si="5"/>
        <v>0.99999999999999989</v>
      </c>
      <c r="D8" s="73">
        <f t="shared" si="5"/>
        <v>19060</v>
      </c>
      <c r="E8" s="186">
        <f t="shared" si="5"/>
        <v>1</v>
      </c>
      <c r="F8" s="73">
        <f t="shared" si="5"/>
        <v>2235</v>
      </c>
      <c r="G8" s="186">
        <f t="shared" si="5"/>
        <v>1</v>
      </c>
      <c r="H8" s="73">
        <f t="shared" si="5"/>
        <v>10</v>
      </c>
      <c r="I8" s="73">
        <f t="shared" si="5"/>
        <v>41423</v>
      </c>
      <c r="J8" s="186">
        <f t="shared" si="5"/>
        <v>1</v>
      </c>
    </row>
    <row r="9" spans="1:11" s="732" customFormat="1" x14ac:dyDescent="0.25">
      <c r="A9" s="739" t="s">
        <v>649</v>
      </c>
      <c r="B9" s="1"/>
      <c r="C9" s="1"/>
      <c r="D9" s="1"/>
      <c r="E9" s="1"/>
      <c r="F9" s="1"/>
      <c r="G9" s="1"/>
      <c r="H9" s="1"/>
      <c r="I9" s="1"/>
      <c r="J9" s="1"/>
      <c r="K9" s="1"/>
    </row>
    <row r="10" spans="1:11" s="732" customFormat="1" x14ac:dyDescent="0.25">
      <c r="A10" s="740" t="s">
        <v>650</v>
      </c>
      <c r="B10" s="1"/>
      <c r="C10" s="1"/>
      <c r="D10" s="1"/>
      <c r="E10" s="1"/>
      <c r="F10" s="1"/>
      <c r="G10" s="1"/>
      <c r="H10" s="1"/>
      <c r="I10" s="1"/>
      <c r="J10" s="1"/>
      <c r="K10" s="1"/>
    </row>
    <row r="11" spans="1:11" x14ac:dyDescent="0.25">
      <c r="A11" s="609"/>
      <c r="B11" s="610"/>
    </row>
    <row r="12" spans="1:11" x14ac:dyDescent="0.25">
      <c r="A12" s="105"/>
    </row>
    <row r="13" spans="1:11" x14ac:dyDescent="0.25">
      <c r="A13" s="105"/>
    </row>
    <row r="14" spans="1:11" ht="14.4" thickBot="1" x14ac:dyDescent="0.3"/>
    <row r="15" spans="1:11" ht="35.1" customHeight="1" thickBot="1" x14ac:dyDescent="0.3">
      <c r="A15" s="948" t="s">
        <v>922</v>
      </c>
      <c r="B15" s="951"/>
      <c r="C15" s="951"/>
      <c r="D15" s="951"/>
      <c r="E15" s="951"/>
      <c r="F15" s="951"/>
      <c r="G15" s="952"/>
      <c r="H15" s="952"/>
      <c r="I15" s="952"/>
      <c r="J15" s="953"/>
    </row>
    <row r="16" spans="1:11" ht="21.75" customHeight="1" x14ac:dyDescent="0.25">
      <c r="A16" s="955" t="s">
        <v>280</v>
      </c>
      <c r="B16" s="961">
        <v>2007</v>
      </c>
      <c r="C16" s="962"/>
      <c r="D16" s="961">
        <v>2008</v>
      </c>
      <c r="E16" s="962"/>
      <c r="F16" s="961">
        <v>2009</v>
      </c>
      <c r="G16" s="962"/>
      <c r="H16" s="917">
        <v>2011</v>
      </c>
      <c r="I16" s="924"/>
      <c r="J16" s="907" t="s">
        <v>962</v>
      </c>
    </row>
    <row r="17" spans="1:10" ht="21" customHeight="1" thickBot="1" x14ac:dyDescent="0.3">
      <c r="A17" s="956"/>
      <c r="B17" s="97" t="s">
        <v>530</v>
      </c>
      <c r="C17" s="98" t="s">
        <v>531</v>
      </c>
      <c r="D17" s="2" t="s">
        <v>530</v>
      </c>
      <c r="E17" s="42" t="s">
        <v>531</v>
      </c>
      <c r="F17" s="2" t="s">
        <v>530</v>
      </c>
      <c r="G17" s="42" t="s">
        <v>531</v>
      </c>
      <c r="H17" s="2" t="s">
        <v>530</v>
      </c>
      <c r="I17" s="42" t="s">
        <v>531</v>
      </c>
      <c r="J17" s="908"/>
    </row>
    <row r="18" spans="1:10" x14ac:dyDescent="0.25">
      <c r="A18" s="187" t="s">
        <v>281</v>
      </c>
      <c r="B18" s="64">
        <v>391</v>
      </c>
      <c r="C18" s="188">
        <f>B18/$B$25</f>
        <v>9.309080519975239E-3</v>
      </c>
      <c r="D18" s="64">
        <v>449</v>
      </c>
      <c r="E18" s="188">
        <f t="shared" ref="E18:E24" si="6">D18/$D$25</f>
        <v>1.0160439908578669E-2</v>
      </c>
      <c r="F18" s="64">
        <v>315</v>
      </c>
      <c r="G18" s="188">
        <f>ROUND(F18/$F$25,3)</f>
        <v>7.0000000000000001E-3</v>
      </c>
      <c r="H18" s="64">
        <v>338</v>
      </c>
      <c r="I18" s="188">
        <f>ROUND(H18/$H$25,3)</f>
        <v>8.0000000000000002E-3</v>
      </c>
      <c r="J18" s="188">
        <f>I18-G18</f>
        <v>1E-3</v>
      </c>
    </row>
    <row r="19" spans="1:10" x14ac:dyDescent="0.25">
      <c r="A19" s="190" t="s">
        <v>282</v>
      </c>
      <c r="B19" s="67">
        <v>7602</v>
      </c>
      <c r="C19" s="158">
        <f t="shared" ref="C19:C24" si="7">B19/$B$25</f>
        <v>0.18099138136279225</v>
      </c>
      <c r="D19" s="67">
        <v>7837</v>
      </c>
      <c r="E19" s="158">
        <f t="shared" si="6"/>
        <v>0.17734380303681746</v>
      </c>
      <c r="F19" s="67">
        <v>7537</v>
      </c>
      <c r="G19" s="158">
        <f t="shared" ref="G19:G24" si="8">ROUND(F19/$F$25,3)</f>
        <v>0.17299999999999999</v>
      </c>
      <c r="H19" s="67">
        <v>7457</v>
      </c>
      <c r="I19" s="158">
        <f t="shared" ref="I19:I24" si="9">ROUND(H19/$H$25,3)</f>
        <v>0.18</v>
      </c>
      <c r="J19" s="158">
        <f t="shared" ref="J19:J24" si="10">I19-G19</f>
        <v>7.0000000000000062E-3</v>
      </c>
    </row>
    <row r="20" spans="1:10" x14ac:dyDescent="0.25">
      <c r="A20" s="190" t="s">
        <v>283</v>
      </c>
      <c r="B20" s="67">
        <v>11084</v>
      </c>
      <c r="C20" s="158">
        <f t="shared" si="7"/>
        <v>0.26389219560973287</v>
      </c>
      <c r="D20" s="67">
        <v>11356</v>
      </c>
      <c r="E20" s="158">
        <f t="shared" si="6"/>
        <v>0.25697540223122356</v>
      </c>
      <c r="F20" s="67">
        <v>11191</v>
      </c>
      <c r="G20" s="158">
        <f t="shared" si="8"/>
        <v>0.25700000000000001</v>
      </c>
      <c r="H20" s="67">
        <v>10680</v>
      </c>
      <c r="I20" s="158">
        <f t="shared" si="9"/>
        <v>0.25800000000000001</v>
      </c>
      <c r="J20" s="158">
        <f t="shared" si="10"/>
        <v>1.0000000000000009E-3</v>
      </c>
    </row>
    <row r="21" spans="1:10" x14ac:dyDescent="0.25">
      <c r="A21" s="190" t="s">
        <v>284</v>
      </c>
      <c r="B21" s="67">
        <v>12845</v>
      </c>
      <c r="C21" s="158">
        <f t="shared" si="7"/>
        <v>0.30581877053473644</v>
      </c>
      <c r="D21" s="67">
        <v>13502</v>
      </c>
      <c r="E21" s="158">
        <f t="shared" si="6"/>
        <v>0.3055373266049648</v>
      </c>
      <c r="F21" s="67">
        <v>12626</v>
      </c>
      <c r="G21" s="158">
        <f t="shared" si="8"/>
        <v>0.28999999999999998</v>
      </c>
      <c r="H21" s="67">
        <v>11864</v>
      </c>
      <c r="I21" s="158">
        <f t="shared" si="9"/>
        <v>0.28599999999999998</v>
      </c>
      <c r="J21" s="158">
        <f t="shared" si="10"/>
        <v>-4.0000000000000036E-3</v>
      </c>
    </row>
    <row r="22" spans="1:10" x14ac:dyDescent="0.25">
      <c r="A22" s="190" t="s">
        <v>327</v>
      </c>
      <c r="B22" s="67">
        <v>9363</v>
      </c>
      <c r="C22" s="158">
        <f t="shared" si="7"/>
        <v>0.22291795628779582</v>
      </c>
      <c r="D22" s="67">
        <v>10321</v>
      </c>
      <c r="E22" s="158">
        <f t="shared" si="6"/>
        <v>0.23355434364463351</v>
      </c>
      <c r="F22" s="67">
        <v>10885</v>
      </c>
      <c r="G22" s="158">
        <f t="shared" si="8"/>
        <v>0.25</v>
      </c>
      <c r="H22" s="67">
        <v>10293</v>
      </c>
      <c r="I22" s="158">
        <f t="shared" si="9"/>
        <v>0.248</v>
      </c>
      <c r="J22" s="158">
        <f t="shared" si="10"/>
        <v>-2.0000000000000018E-3</v>
      </c>
    </row>
    <row r="23" spans="1:10" x14ac:dyDescent="0.25">
      <c r="A23" s="190" t="s">
        <v>286</v>
      </c>
      <c r="B23" s="67">
        <v>691</v>
      </c>
      <c r="C23" s="158">
        <f>B23/$B$25</f>
        <v>1.6451597542974143E-2</v>
      </c>
      <c r="D23" s="67">
        <v>670</v>
      </c>
      <c r="E23" s="158">
        <f t="shared" si="6"/>
        <v>1.5161458215473739E-2</v>
      </c>
      <c r="F23" s="67">
        <v>950</v>
      </c>
      <c r="G23" s="158">
        <f t="shared" si="8"/>
        <v>2.1999999999999999E-2</v>
      </c>
      <c r="H23" s="67">
        <v>771</v>
      </c>
      <c r="I23" s="158">
        <f t="shared" si="9"/>
        <v>1.9E-2</v>
      </c>
      <c r="J23" s="158">
        <f t="shared" si="10"/>
        <v>-2.9999999999999992E-3</v>
      </c>
    </row>
    <row r="24" spans="1:10" ht="14.4" thickBot="1" x14ac:dyDescent="0.3">
      <c r="A24" s="743" t="s">
        <v>285</v>
      </c>
      <c r="B24" s="70">
        <v>26</v>
      </c>
      <c r="C24" s="159">
        <f t="shared" si="7"/>
        <v>6.1901814199323839E-4</v>
      </c>
      <c r="D24" s="70">
        <v>56</v>
      </c>
      <c r="E24" s="159">
        <f t="shared" si="6"/>
        <v>1.2672263583082528E-3</v>
      </c>
      <c r="F24" s="70">
        <v>46</v>
      </c>
      <c r="G24" s="159">
        <f t="shared" si="8"/>
        <v>1E-3</v>
      </c>
      <c r="H24" s="70">
        <v>20</v>
      </c>
      <c r="I24" s="159">
        <f t="shared" si="9"/>
        <v>0</v>
      </c>
      <c r="J24" s="159">
        <f t="shared" si="10"/>
        <v>-1E-3</v>
      </c>
    </row>
    <row r="25" spans="1:10" ht="14.4" thickBot="1" x14ac:dyDescent="0.3">
      <c r="A25" s="180" t="s">
        <v>648</v>
      </c>
      <c r="B25" s="104">
        <f t="shared" ref="B25:I25" si="11">SUM(B18:B24)</f>
        <v>42002</v>
      </c>
      <c r="C25" s="162">
        <f t="shared" si="11"/>
        <v>1</v>
      </c>
      <c r="D25" s="104">
        <f t="shared" si="11"/>
        <v>44191</v>
      </c>
      <c r="E25" s="162">
        <f t="shared" si="11"/>
        <v>1</v>
      </c>
      <c r="F25" s="104">
        <f t="shared" si="11"/>
        <v>43550</v>
      </c>
      <c r="G25" s="162">
        <f t="shared" si="11"/>
        <v>1</v>
      </c>
      <c r="H25" s="104">
        <f t="shared" si="11"/>
        <v>41423</v>
      </c>
      <c r="I25" s="162">
        <f t="shared" si="11"/>
        <v>0.999</v>
      </c>
      <c r="J25" s="775"/>
    </row>
    <row r="26" spans="1:10" x14ac:dyDescent="0.25">
      <c r="A26" s="195"/>
      <c r="B26" s="196"/>
      <c r="C26" s="197"/>
      <c r="D26" s="196"/>
      <c r="E26" s="197"/>
      <c r="F26" s="198"/>
    </row>
    <row r="28" spans="1:10" ht="14.4" thickBot="1" x14ac:dyDescent="0.3"/>
    <row r="29" spans="1:10" ht="35.1" customHeight="1" thickBot="1" x14ac:dyDescent="0.3">
      <c r="A29" s="948" t="s">
        <v>923</v>
      </c>
      <c r="B29" s="949"/>
      <c r="C29" s="949"/>
      <c r="D29" s="949"/>
      <c r="E29" s="949"/>
      <c r="F29" s="949"/>
      <c r="G29" s="949"/>
      <c r="H29" s="949"/>
      <c r="I29" s="949"/>
      <c r="J29" s="950"/>
    </row>
    <row r="30" spans="1:10" ht="15" customHeight="1" thickBot="1" x14ac:dyDescent="0.3">
      <c r="A30" s="907" t="s">
        <v>280</v>
      </c>
      <c r="B30" s="948" t="s">
        <v>466</v>
      </c>
      <c r="C30" s="949"/>
      <c r="D30" s="949"/>
      <c r="E30" s="949"/>
      <c r="F30" s="949"/>
      <c r="G30" s="949"/>
      <c r="H30" s="950"/>
      <c r="I30" s="957" t="s">
        <v>648</v>
      </c>
      <c r="J30" s="958"/>
    </row>
    <row r="31" spans="1:10" ht="15" customHeight="1" x14ac:dyDescent="0.25">
      <c r="A31" s="963"/>
      <c r="B31" s="961" t="s">
        <v>651</v>
      </c>
      <c r="C31" s="960"/>
      <c r="D31" s="961" t="s">
        <v>652</v>
      </c>
      <c r="E31" s="960"/>
      <c r="F31" s="961" t="s">
        <v>653</v>
      </c>
      <c r="G31" s="960"/>
      <c r="H31" s="154" t="s">
        <v>654</v>
      </c>
      <c r="I31" s="959"/>
      <c r="J31" s="960"/>
    </row>
    <row r="32" spans="1:10" ht="14.4" thickBot="1" x14ac:dyDescent="0.3">
      <c r="A32" s="964"/>
      <c r="B32" s="43" t="s">
        <v>530</v>
      </c>
      <c r="C32" s="132" t="s">
        <v>531</v>
      </c>
      <c r="D32" s="133" t="s">
        <v>530</v>
      </c>
      <c r="E32" s="134" t="s">
        <v>531</v>
      </c>
      <c r="F32" s="43" t="s">
        <v>530</v>
      </c>
      <c r="G32" s="132" t="s">
        <v>531</v>
      </c>
      <c r="H32" s="133" t="s">
        <v>530</v>
      </c>
      <c r="I32" s="133" t="s">
        <v>530</v>
      </c>
      <c r="J32" s="134" t="s">
        <v>531</v>
      </c>
    </row>
    <row r="33" spans="1:16" s="732" customFormat="1" x14ac:dyDescent="0.25">
      <c r="A33" s="187" t="s">
        <v>281</v>
      </c>
      <c r="B33" s="729">
        <v>191</v>
      </c>
      <c r="C33" s="188">
        <f>B33/$B$40</f>
        <v>9.4939854856347546E-3</v>
      </c>
      <c r="D33" s="730">
        <v>137</v>
      </c>
      <c r="E33" s="188">
        <f>D33/$D$40</f>
        <v>7.1878279118572927E-3</v>
      </c>
      <c r="F33" s="730">
        <v>10</v>
      </c>
      <c r="G33" s="188">
        <f>F33/$F$40</f>
        <v>4.4742729306487695E-3</v>
      </c>
      <c r="H33" s="741"/>
      <c r="I33" s="184">
        <f>B33+D33+F33+H33</f>
        <v>338</v>
      </c>
      <c r="J33" s="188">
        <f>I33/$I$40</f>
        <v>8.1597180310455548E-3</v>
      </c>
      <c r="L33" s="96"/>
      <c r="M33" s="96"/>
      <c r="N33" s="96"/>
      <c r="O33" s="96"/>
      <c r="P33" s="96"/>
    </row>
    <row r="34" spans="1:16" s="732" customFormat="1" x14ac:dyDescent="0.25">
      <c r="A34" s="190" t="s">
        <v>282</v>
      </c>
      <c r="B34" s="733">
        <v>4037</v>
      </c>
      <c r="C34" s="158">
        <f t="shared" ref="C34:C39" si="12">B34/$B$40</f>
        <v>0.20066607018590318</v>
      </c>
      <c r="D34" s="734">
        <v>3169</v>
      </c>
      <c r="E34" s="158">
        <f t="shared" ref="E34:E39" si="13">D34/$D$40</f>
        <v>0.16626442812172088</v>
      </c>
      <c r="F34" s="734">
        <v>250</v>
      </c>
      <c r="G34" s="158">
        <f t="shared" ref="G34:G39" si="14">F34/$F$40</f>
        <v>0.11185682326621924</v>
      </c>
      <c r="H34" s="742">
        <v>1</v>
      </c>
      <c r="I34" s="191">
        <f t="shared" ref="I34:I39" si="15">B34+D34+F34+H34</f>
        <v>7457</v>
      </c>
      <c r="J34" s="158">
        <f t="shared" ref="J34:J39" si="16">I34/$I$40</f>
        <v>0.1800207614127417</v>
      </c>
      <c r="L34" s="96"/>
      <c r="M34" s="96"/>
      <c r="N34" s="96"/>
      <c r="O34" s="96"/>
      <c r="P34" s="96"/>
    </row>
    <row r="35" spans="1:16" s="732" customFormat="1" x14ac:dyDescent="0.25">
      <c r="A35" s="190" t="s">
        <v>283</v>
      </c>
      <c r="B35" s="733">
        <v>5292</v>
      </c>
      <c r="C35" s="158">
        <f t="shared" si="12"/>
        <v>0.26304801670146138</v>
      </c>
      <c r="D35" s="734">
        <v>4837</v>
      </c>
      <c r="E35" s="158">
        <f t="shared" si="13"/>
        <v>0.25377754459601259</v>
      </c>
      <c r="F35" s="734">
        <v>548</v>
      </c>
      <c r="G35" s="158">
        <f t="shared" si="14"/>
        <v>0.24519015659955257</v>
      </c>
      <c r="H35" s="742">
        <v>3</v>
      </c>
      <c r="I35" s="191">
        <f t="shared" si="15"/>
        <v>10680</v>
      </c>
      <c r="J35" s="158">
        <f t="shared" si="16"/>
        <v>0.25782777683895419</v>
      </c>
      <c r="L35" s="96"/>
      <c r="M35" s="96"/>
      <c r="N35" s="96"/>
      <c r="O35" s="96"/>
      <c r="P35" s="96"/>
    </row>
    <row r="36" spans="1:16" s="732" customFormat="1" x14ac:dyDescent="0.25">
      <c r="A36" s="190" t="s">
        <v>284</v>
      </c>
      <c r="B36" s="733">
        <v>5422</v>
      </c>
      <c r="C36" s="158">
        <f t="shared" si="12"/>
        <v>0.26950989163932798</v>
      </c>
      <c r="D36" s="734">
        <v>5702</v>
      </c>
      <c r="E36" s="158">
        <f t="shared" si="13"/>
        <v>0.29916054564533051</v>
      </c>
      <c r="F36" s="734">
        <v>738</v>
      </c>
      <c r="G36" s="158">
        <f t="shared" si="14"/>
        <v>0.3302013422818792</v>
      </c>
      <c r="H36" s="742">
        <v>2</v>
      </c>
      <c r="I36" s="191">
        <f t="shared" si="15"/>
        <v>11864</v>
      </c>
      <c r="J36" s="158">
        <f t="shared" si="16"/>
        <v>0.28641093112522031</v>
      </c>
      <c r="L36" s="96"/>
      <c r="M36" s="96"/>
      <c r="N36" s="96"/>
      <c r="O36" s="96"/>
      <c r="P36" s="96"/>
    </row>
    <row r="37" spans="1:16" s="732" customFormat="1" x14ac:dyDescent="0.25">
      <c r="A37" s="190" t="s">
        <v>327</v>
      </c>
      <c r="B37" s="733">
        <v>4779</v>
      </c>
      <c r="C37" s="158">
        <f t="shared" si="12"/>
        <v>0.237548464062034</v>
      </c>
      <c r="D37" s="734">
        <v>4872</v>
      </c>
      <c r="E37" s="158">
        <f t="shared" si="13"/>
        <v>0.25561385099685202</v>
      </c>
      <c r="F37" s="734">
        <v>638</v>
      </c>
      <c r="G37" s="158">
        <f t="shared" si="14"/>
        <v>0.28545861297539149</v>
      </c>
      <c r="H37" s="742">
        <v>4</v>
      </c>
      <c r="I37" s="191">
        <f t="shared" si="15"/>
        <v>10293</v>
      </c>
      <c r="J37" s="158">
        <f t="shared" si="16"/>
        <v>0.2484851411051831</v>
      </c>
      <c r="L37" s="96"/>
      <c r="M37" s="96"/>
      <c r="N37" s="96"/>
      <c r="O37" s="96"/>
      <c r="P37" s="96"/>
    </row>
    <row r="38" spans="1:16" s="732" customFormat="1" x14ac:dyDescent="0.25">
      <c r="A38" s="190" t="s">
        <v>286</v>
      </c>
      <c r="B38" s="733">
        <v>381</v>
      </c>
      <c r="C38" s="158">
        <f t="shared" si="12"/>
        <v>1.8938264240978227E-2</v>
      </c>
      <c r="D38" s="734">
        <v>339</v>
      </c>
      <c r="E38" s="158">
        <f t="shared" si="13"/>
        <v>1.7785939139559285E-2</v>
      </c>
      <c r="F38" s="734">
        <v>51</v>
      </c>
      <c r="G38" s="158">
        <f t="shared" si="14"/>
        <v>2.2818791946308724E-2</v>
      </c>
      <c r="H38" s="742"/>
      <c r="I38" s="191">
        <f t="shared" si="15"/>
        <v>771</v>
      </c>
      <c r="J38" s="158">
        <f t="shared" si="16"/>
        <v>1.8612847934722256E-2</v>
      </c>
      <c r="L38" s="96"/>
      <c r="M38" s="96"/>
      <c r="N38" s="96"/>
      <c r="O38" s="96"/>
      <c r="P38" s="96"/>
    </row>
    <row r="39" spans="1:16" s="732" customFormat="1" ht="14.4" thickBot="1" x14ac:dyDescent="0.3">
      <c r="A39" s="625" t="s">
        <v>285</v>
      </c>
      <c r="B39" s="736">
        <v>16</v>
      </c>
      <c r="C39" s="626">
        <f t="shared" si="12"/>
        <v>7.9530768466050308E-4</v>
      </c>
      <c r="D39" s="737">
        <v>4</v>
      </c>
      <c r="E39" s="626">
        <f t="shared" si="13"/>
        <v>2.098635886673662E-4</v>
      </c>
      <c r="F39" s="737"/>
      <c r="G39" s="626">
        <f t="shared" si="14"/>
        <v>0</v>
      </c>
      <c r="H39" s="737"/>
      <c r="I39" s="624">
        <f t="shared" si="15"/>
        <v>20</v>
      </c>
      <c r="J39" s="626">
        <f t="shared" si="16"/>
        <v>4.8282355213287307E-4</v>
      </c>
      <c r="L39" s="96"/>
      <c r="M39" s="96"/>
      <c r="N39" s="96"/>
      <c r="O39" s="96"/>
      <c r="P39" s="96"/>
    </row>
    <row r="40" spans="1:16" s="732" customFormat="1" ht="14.4" thickBot="1" x14ac:dyDescent="0.3">
      <c r="A40" s="180" t="s">
        <v>648</v>
      </c>
      <c r="B40" s="104">
        <f t="shared" ref="B40:J40" si="17">SUM(B33:B39)</f>
        <v>20118</v>
      </c>
      <c r="C40" s="162">
        <f t="shared" si="17"/>
        <v>1</v>
      </c>
      <c r="D40" s="104">
        <f t="shared" si="17"/>
        <v>19060</v>
      </c>
      <c r="E40" s="162">
        <f t="shared" si="17"/>
        <v>0.99999999999999989</v>
      </c>
      <c r="F40" s="104">
        <f t="shared" si="17"/>
        <v>2235</v>
      </c>
      <c r="G40" s="162">
        <f t="shared" si="17"/>
        <v>1</v>
      </c>
      <c r="H40" s="104">
        <f t="shared" si="17"/>
        <v>10</v>
      </c>
      <c r="I40" s="73">
        <f t="shared" si="17"/>
        <v>41423</v>
      </c>
      <c r="J40" s="162">
        <f t="shared" si="17"/>
        <v>1</v>
      </c>
    </row>
    <row r="41" spans="1:16" s="732" customFormat="1" x14ac:dyDescent="0.25">
      <c r="A41" s="739" t="s">
        <v>649</v>
      </c>
      <c r="B41" s="1"/>
      <c r="C41" s="1"/>
      <c r="D41" s="1"/>
      <c r="E41" s="1"/>
      <c r="F41" s="1"/>
      <c r="G41" s="1"/>
      <c r="H41" s="1"/>
      <c r="I41" s="1"/>
      <c r="J41" s="1"/>
      <c r="K41" s="1"/>
    </row>
    <row r="42" spans="1:16" s="732" customFormat="1" x14ac:dyDescent="0.25">
      <c r="A42" s="740" t="s">
        <v>650</v>
      </c>
      <c r="B42" s="1"/>
      <c r="C42" s="1"/>
      <c r="D42" s="1"/>
      <c r="E42" s="1"/>
      <c r="F42" s="1"/>
      <c r="G42" s="1"/>
      <c r="H42" s="1"/>
      <c r="I42" s="1"/>
      <c r="J42" s="1"/>
      <c r="K42" s="1"/>
    </row>
    <row r="43" spans="1:16" x14ac:dyDescent="0.25">
      <c r="A43" s="609"/>
      <c r="B43" s="1"/>
      <c r="C43" s="1"/>
      <c r="D43" s="1"/>
      <c r="E43" s="1"/>
      <c r="F43" s="1"/>
      <c r="G43" s="1"/>
      <c r="H43" s="1"/>
      <c r="I43" s="1"/>
      <c r="J43" s="1"/>
      <c r="K43" s="1"/>
    </row>
    <row r="44" spans="1:16" x14ac:dyDescent="0.25">
      <c r="A44" s="105"/>
    </row>
    <row r="45" spans="1:16" x14ac:dyDescent="0.25">
      <c r="A45" s="105"/>
    </row>
  </sheetData>
  <mergeCells count="18">
    <mergeCell ref="A1:J1"/>
    <mergeCell ref="I2:J3"/>
    <mergeCell ref="J16:J17"/>
    <mergeCell ref="F16:G16"/>
    <mergeCell ref="H16:I16"/>
    <mergeCell ref="B2:H2"/>
    <mergeCell ref="A29:J29"/>
    <mergeCell ref="A15:J15"/>
    <mergeCell ref="A2:A4"/>
    <mergeCell ref="I30:J31"/>
    <mergeCell ref="B31:C31"/>
    <mergeCell ref="D31:E31"/>
    <mergeCell ref="F31:G31"/>
    <mergeCell ref="B30:H30"/>
    <mergeCell ref="A16:A17"/>
    <mergeCell ref="B16:C16"/>
    <mergeCell ref="D16:E16"/>
    <mergeCell ref="A30:A32"/>
  </mergeCells>
  <phoneticPr fontId="0" type="noConversion"/>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5546875" style="1" customWidth="1"/>
    <col min="11" max="11" width="10.6640625" style="1" customWidth="1"/>
    <col min="12" max="16384" width="16.109375" style="1"/>
  </cols>
  <sheetData>
    <row r="1" spans="1:10" s="96" customFormat="1" ht="25.5" customHeight="1" thickBot="1" x14ac:dyDescent="0.3">
      <c r="A1" s="948" t="s">
        <v>924</v>
      </c>
      <c r="B1" s="951"/>
      <c r="C1" s="951"/>
      <c r="D1" s="951"/>
      <c r="E1" s="951"/>
      <c r="F1" s="951"/>
      <c r="G1" s="970"/>
      <c r="H1" s="970"/>
      <c r="I1" s="970"/>
      <c r="J1" s="971"/>
    </row>
    <row r="2" spans="1:10" s="96" customFormat="1" ht="24.75" customHeight="1" x14ac:dyDescent="0.25">
      <c r="A2" s="954" t="s">
        <v>647</v>
      </c>
      <c r="B2" s="961">
        <v>2007</v>
      </c>
      <c r="C2" s="962"/>
      <c r="D2" s="961">
        <v>2008</v>
      </c>
      <c r="E2" s="962"/>
      <c r="F2" s="961">
        <v>2009</v>
      </c>
      <c r="G2" s="962"/>
      <c r="H2" s="917">
        <v>2011</v>
      </c>
      <c r="I2" s="924"/>
      <c r="J2" s="907" t="s">
        <v>962</v>
      </c>
    </row>
    <row r="3" spans="1:10" s="96" customFormat="1" ht="19.5" customHeight="1" thickBot="1" x14ac:dyDescent="0.3">
      <c r="A3" s="956"/>
      <c r="B3" s="97" t="s">
        <v>530</v>
      </c>
      <c r="C3" s="98" t="s">
        <v>531</v>
      </c>
      <c r="D3" s="2" t="s">
        <v>530</v>
      </c>
      <c r="E3" s="42" t="s">
        <v>531</v>
      </c>
      <c r="F3" s="2" t="s">
        <v>530</v>
      </c>
      <c r="G3" s="42" t="s">
        <v>531</v>
      </c>
      <c r="H3" s="2" t="s">
        <v>530</v>
      </c>
      <c r="I3" s="42" t="s">
        <v>531</v>
      </c>
      <c r="J3" s="908"/>
    </row>
    <row r="4" spans="1:10" s="96" customFormat="1" x14ac:dyDescent="0.25">
      <c r="A4" s="495" t="s">
        <v>641</v>
      </c>
      <c r="B4" s="64">
        <v>6153</v>
      </c>
      <c r="C4" s="188">
        <f>B4/$B$11</f>
        <v>0.14649302414170753</v>
      </c>
      <c r="D4" s="64">
        <v>6295</v>
      </c>
      <c r="E4" s="188">
        <f>D4/$D$11</f>
        <v>0.14244982009911519</v>
      </c>
      <c r="F4" s="64">
        <v>3823</v>
      </c>
      <c r="G4" s="188">
        <f>ROUND(F4/$F$11,3)</f>
        <v>8.7999999999999995E-2</v>
      </c>
      <c r="H4" s="64">
        <v>6061</v>
      </c>
      <c r="I4" s="188">
        <f>ROUND(H4/$H$11,3)</f>
        <v>0.14599999999999999</v>
      </c>
      <c r="J4" s="744">
        <f>I4-G4</f>
        <v>5.7999999999999996E-2</v>
      </c>
    </row>
    <row r="5" spans="1:10" s="96" customFormat="1" x14ac:dyDescent="0.25">
      <c r="A5" s="496" t="s">
        <v>642</v>
      </c>
      <c r="B5" s="67">
        <v>8549</v>
      </c>
      <c r="C5" s="158">
        <f t="shared" ref="C5:C10" si="0">B5/$B$11</f>
        <v>0.20353792676539212</v>
      </c>
      <c r="D5" s="67">
        <v>8607</v>
      </c>
      <c r="E5" s="158">
        <f t="shared" ref="E5:E10" si="1">D5/$D$11</f>
        <v>0.19476816546355594</v>
      </c>
      <c r="F5" s="67">
        <v>10760</v>
      </c>
      <c r="G5" s="158">
        <f t="shared" ref="G5:G10" si="2">ROUND(F5/$F$11,3)</f>
        <v>0.247</v>
      </c>
      <c r="H5" s="67">
        <v>8803</v>
      </c>
      <c r="I5" s="158">
        <f t="shared" ref="I5:I10" si="3">ROUND(H5/$H$11,3)</f>
        <v>0.21299999999999999</v>
      </c>
      <c r="J5" s="745">
        <f t="shared" ref="J5:J10" si="4">I5-G5</f>
        <v>-3.4000000000000002E-2</v>
      </c>
    </row>
    <row r="6" spans="1:10" s="96" customFormat="1" x14ac:dyDescent="0.25">
      <c r="A6" s="496" t="s">
        <v>643</v>
      </c>
      <c r="B6" s="67">
        <v>7544</v>
      </c>
      <c r="C6" s="158">
        <f t="shared" si="0"/>
        <v>0.17961049473834578</v>
      </c>
      <c r="D6" s="67">
        <v>8292</v>
      </c>
      <c r="E6" s="158">
        <f t="shared" si="1"/>
        <v>0.187640017198072</v>
      </c>
      <c r="F6" s="67">
        <v>8172</v>
      </c>
      <c r="G6" s="158">
        <f t="shared" si="2"/>
        <v>0.188</v>
      </c>
      <c r="H6" s="67">
        <v>7106</v>
      </c>
      <c r="I6" s="158">
        <f t="shared" si="3"/>
        <v>0.17199999999999999</v>
      </c>
      <c r="J6" s="745">
        <f t="shared" si="4"/>
        <v>-1.6000000000000014E-2</v>
      </c>
    </row>
    <row r="7" spans="1:10" s="96" customFormat="1" x14ac:dyDescent="0.25">
      <c r="A7" s="107" t="s">
        <v>644</v>
      </c>
      <c r="B7" s="67">
        <v>8839</v>
      </c>
      <c r="C7" s="158">
        <f t="shared" si="0"/>
        <v>0.21044235988762439</v>
      </c>
      <c r="D7" s="67">
        <v>8870</v>
      </c>
      <c r="E7" s="158">
        <f t="shared" si="1"/>
        <v>0.2007196035391822</v>
      </c>
      <c r="F7" s="67">
        <v>9050</v>
      </c>
      <c r="G7" s="158">
        <f t="shared" si="2"/>
        <v>0.20799999999999999</v>
      </c>
      <c r="H7" s="67">
        <v>9123</v>
      </c>
      <c r="I7" s="158">
        <f t="shared" si="3"/>
        <v>0.22</v>
      </c>
      <c r="J7" s="745">
        <f t="shared" si="4"/>
        <v>1.2000000000000011E-2</v>
      </c>
    </row>
    <row r="8" spans="1:10" s="96" customFormat="1" x14ac:dyDescent="0.25">
      <c r="A8" s="324" t="s">
        <v>645</v>
      </c>
      <c r="B8" s="67">
        <v>6322</v>
      </c>
      <c r="C8" s="158">
        <f t="shared" si="0"/>
        <v>0.15051664206466359</v>
      </c>
      <c r="D8" s="67">
        <v>6763</v>
      </c>
      <c r="E8" s="158">
        <f t="shared" si="1"/>
        <v>0.15304021180783417</v>
      </c>
      <c r="F8" s="67">
        <v>6067</v>
      </c>
      <c r="G8" s="158">
        <f t="shared" si="2"/>
        <v>0.13900000000000001</v>
      </c>
      <c r="H8" s="67">
        <v>4938</v>
      </c>
      <c r="I8" s="158">
        <f t="shared" si="3"/>
        <v>0.11899999999999999</v>
      </c>
      <c r="J8" s="745">
        <f t="shared" si="4"/>
        <v>-2.0000000000000018E-2</v>
      </c>
    </row>
    <row r="9" spans="1:10" s="96" customFormat="1" x14ac:dyDescent="0.25">
      <c r="A9" s="107" t="s">
        <v>646</v>
      </c>
      <c r="B9" s="67">
        <v>3166</v>
      </c>
      <c r="C9" s="158">
        <f t="shared" si="0"/>
        <v>7.5377362982715107E-2</v>
      </c>
      <c r="D9" s="67">
        <v>3873</v>
      </c>
      <c r="E9" s="158">
        <f t="shared" si="1"/>
        <v>8.7642280102283268E-2</v>
      </c>
      <c r="F9" s="67">
        <v>4428</v>
      </c>
      <c r="G9" s="158">
        <f t="shared" si="2"/>
        <v>0.10199999999999999</v>
      </c>
      <c r="H9" s="67">
        <v>4103</v>
      </c>
      <c r="I9" s="158">
        <f t="shared" si="3"/>
        <v>9.9000000000000005E-2</v>
      </c>
      <c r="J9" s="745">
        <f t="shared" si="4"/>
        <v>-2.9999999999999888E-3</v>
      </c>
    </row>
    <row r="10" spans="1:10" s="96" customFormat="1" ht="14.4" thickBot="1" x14ac:dyDescent="0.3">
      <c r="A10" s="497" t="s">
        <v>285</v>
      </c>
      <c r="B10" s="70">
        <v>1429</v>
      </c>
      <c r="C10" s="159">
        <f t="shared" si="0"/>
        <v>3.402218941955145E-2</v>
      </c>
      <c r="D10" s="70">
        <v>1491</v>
      </c>
      <c r="E10" s="159">
        <f t="shared" si="1"/>
        <v>3.3739901789957234E-2</v>
      </c>
      <c r="F10" s="70">
        <v>1250</v>
      </c>
      <c r="G10" s="159">
        <f t="shared" si="2"/>
        <v>2.9000000000000001E-2</v>
      </c>
      <c r="H10" s="70">
        <v>1289</v>
      </c>
      <c r="I10" s="159">
        <f t="shared" si="3"/>
        <v>3.1E-2</v>
      </c>
      <c r="J10" s="746">
        <f t="shared" si="4"/>
        <v>1.9999999999999983E-3</v>
      </c>
    </row>
    <row r="11" spans="1:10" s="96" customFormat="1" ht="14.4" thickBot="1" x14ac:dyDescent="0.3">
      <c r="A11" s="180" t="s">
        <v>648</v>
      </c>
      <c r="B11" s="104">
        <f t="shared" ref="B11:I11" si="5">SUM(B4:B10)</f>
        <v>42002</v>
      </c>
      <c r="C11" s="162">
        <f t="shared" si="5"/>
        <v>1</v>
      </c>
      <c r="D11" s="104">
        <f t="shared" si="5"/>
        <v>44191</v>
      </c>
      <c r="E11" s="162">
        <f t="shared" si="5"/>
        <v>1</v>
      </c>
      <c r="F11" s="104">
        <f t="shared" si="5"/>
        <v>43550</v>
      </c>
      <c r="G11" s="162">
        <f t="shared" si="5"/>
        <v>1.0009999999999999</v>
      </c>
      <c r="H11" s="104">
        <f t="shared" si="5"/>
        <v>41423</v>
      </c>
      <c r="I11" s="162">
        <f t="shared" si="5"/>
        <v>0.99999999999999989</v>
      </c>
      <c r="J11" s="775"/>
    </row>
    <row r="12" spans="1:10" s="96" customFormat="1" x14ac:dyDescent="0.25">
      <c r="A12" s="195"/>
      <c r="B12" s="196"/>
      <c r="C12" s="197"/>
      <c r="D12" s="196"/>
      <c r="E12" s="197"/>
      <c r="F12" s="198"/>
    </row>
    <row r="14" spans="1:10" ht="14.4" thickBot="1" x14ac:dyDescent="0.3"/>
    <row r="15" spans="1:10" ht="35.1" customHeight="1" thickBot="1" x14ac:dyDescent="0.3">
      <c r="A15" s="948" t="s">
        <v>925</v>
      </c>
      <c r="B15" s="973"/>
      <c r="C15" s="973"/>
      <c r="D15" s="973"/>
      <c r="E15" s="973"/>
      <c r="F15" s="973"/>
      <c r="G15" s="973"/>
      <c r="H15" s="973"/>
      <c r="I15" s="973"/>
      <c r="J15" s="974"/>
    </row>
    <row r="16" spans="1:10" ht="16.5" customHeight="1" thickBot="1" x14ac:dyDescent="0.3">
      <c r="A16" s="907" t="s">
        <v>647</v>
      </c>
      <c r="B16" s="948" t="s">
        <v>465</v>
      </c>
      <c r="C16" s="976"/>
      <c r="D16" s="976"/>
      <c r="E16" s="976"/>
      <c r="F16" s="976"/>
      <c r="G16" s="976"/>
      <c r="H16" s="977"/>
      <c r="I16" s="957" t="s">
        <v>648</v>
      </c>
      <c r="J16" s="975"/>
    </row>
    <row r="17" spans="1:10" ht="15.75" customHeight="1" x14ac:dyDescent="0.25">
      <c r="A17" s="972"/>
      <c r="B17" s="917" t="s">
        <v>651</v>
      </c>
      <c r="C17" s="978"/>
      <c r="D17" s="917" t="s">
        <v>652</v>
      </c>
      <c r="E17" s="978"/>
      <c r="F17" s="917" t="s">
        <v>653</v>
      </c>
      <c r="G17" s="978"/>
      <c r="H17" s="608" t="s">
        <v>654</v>
      </c>
      <c r="I17" s="959"/>
      <c r="J17" s="960"/>
    </row>
    <row r="18" spans="1:10" ht="14.4" thickBot="1" x14ac:dyDescent="0.3">
      <c r="A18" s="908"/>
      <c r="B18" s="43" t="s">
        <v>530</v>
      </c>
      <c r="C18" s="132" t="s">
        <v>531</v>
      </c>
      <c r="D18" s="133" t="s">
        <v>530</v>
      </c>
      <c r="E18" s="134" t="s">
        <v>531</v>
      </c>
      <c r="F18" s="43" t="s">
        <v>530</v>
      </c>
      <c r="G18" s="132" t="s">
        <v>531</v>
      </c>
      <c r="H18" s="133" t="s">
        <v>530</v>
      </c>
      <c r="I18" s="133" t="s">
        <v>530</v>
      </c>
      <c r="J18" s="134" t="s">
        <v>531</v>
      </c>
    </row>
    <row r="19" spans="1:10" x14ac:dyDescent="0.25">
      <c r="A19" s="187" t="s">
        <v>641</v>
      </c>
      <c r="B19" s="305">
        <v>2916</v>
      </c>
      <c r="C19" s="65">
        <f>B19/$B$26</f>
        <v>0.14494482552937668</v>
      </c>
      <c r="D19" s="320">
        <v>2893</v>
      </c>
      <c r="E19" s="65">
        <f>D19/$D$26</f>
        <v>0.15178384050367261</v>
      </c>
      <c r="F19" s="747">
        <v>252</v>
      </c>
      <c r="G19" s="65">
        <f>F19/$F$26</f>
        <v>0.11275167785234899</v>
      </c>
      <c r="H19" s="747"/>
      <c r="I19" s="204">
        <f>B19+D19+F19+H19</f>
        <v>6061</v>
      </c>
      <c r="J19" s="347">
        <f>I19/$I$26</f>
        <v>0.14631967747386718</v>
      </c>
    </row>
    <row r="20" spans="1:10" x14ac:dyDescent="0.25">
      <c r="A20" s="190" t="s">
        <v>642</v>
      </c>
      <c r="B20" s="306">
        <v>4417</v>
      </c>
      <c r="C20" s="68">
        <f t="shared" ref="C20:C25" si="6">B20/$B$26</f>
        <v>0.21955462769659012</v>
      </c>
      <c r="D20" s="321">
        <v>3919</v>
      </c>
      <c r="E20" s="68">
        <f t="shared" ref="E20:E25" si="7">D20/$D$26</f>
        <v>0.20561385099685206</v>
      </c>
      <c r="F20" s="748">
        <v>466</v>
      </c>
      <c r="G20" s="68">
        <f t="shared" ref="G20:G25" si="8">F20/$F$26</f>
        <v>0.20850111856823267</v>
      </c>
      <c r="H20" s="748">
        <v>1</v>
      </c>
      <c r="I20" s="201">
        <f t="shared" ref="I20:I25" si="9">B20+D20+F20+H20</f>
        <v>8803</v>
      </c>
      <c r="J20" s="348">
        <f t="shared" ref="J20:J25" si="10">I20/$I$26</f>
        <v>0.21251478647128408</v>
      </c>
    </row>
    <row r="21" spans="1:10" x14ac:dyDescent="0.25">
      <c r="A21" s="190" t="s">
        <v>643</v>
      </c>
      <c r="B21" s="306">
        <v>3476</v>
      </c>
      <c r="C21" s="68">
        <f t="shared" si="6"/>
        <v>0.17278059449249428</v>
      </c>
      <c r="D21" s="321">
        <v>3212</v>
      </c>
      <c r="E21" s="68">
        <f t="shared" si="7"/>
        <v>0.16852046169989507</v>
      </c>
      <c r="F21" s="748">
        <v>417</v>
      </c>
      <c r="G21" s="68">
        <f t="shared" si="8"/>
        <v>0.18657718120805369</v>
      </c>
      <c r="H21" s="748">
        <v>1</v>
      </c>
      <c r="I21" s="201">
        <f t="shared" si="9"/>
        <v>7106</v>
      </c>
      <c r="J21" s="348">
        <f t="shared" si="10"/>
        <v>0.17154720807280979</v>
      </c>
    </row>
    <row r="22" spans="1:10" x14ac:dyDescent="0.25">
      <c r="A22" s="107" t="s">
        <v>644</v>
      </c>
      <c r="B22" s="306">
        <v>4317</v>
      </c>
      <c r="C22" s="68">
        <f t="shared" si="6"/>
        <v>0.21458395466746197</v>
      </c>
      <c r="D22" s="321">
        <v>4250</v>
      </c>
      <c r="E22" s="68">
        <f t="shared" si="7"/>
        <v>0.2229800629590766</v>
      </c>
      <c r="F22" s="748">
        <v>553</v>
      </c>
      <c r="G22" s="68">
        <f t="shared" si="8"/>
        <v>0.24742729306487696</v>
      </c>
      <c r="H22" s="748">
        <v>3</v>
      </c>
      <c r="I22" s="201">
        <f t="shared" si="9"/>
        <v>9123</v>
      </c>
      <c r="J22" s="348">
        <f t="shared" si="10"/>
        <v>0.22023996330541004</v>
      </c>
    </row>
    <row r="23" spans="1:10" x14ac:dyDescent="0.25">
      <c r="A23" s="324" t="s">
        <v>645</v>
      </c>
      <c r="B23" s="306">
        <v>2398</v>
      </c>
      <c r="C23" s="68">
        <f t="shared" si="6"/>
        <v>0.11919673923849289</v>
      </c>
      <c r="D23" s="321">
        <v>2233</v>
      </c>
      <c r="E23" s="68">
        <f t="shared" si="7"/>
        <v>0.11715634837355719</v>
      </c>
      <c r="F23" s="748">
        <v>306</v>
      </c>
      <c r="G23" s="68">
        <f t="shared" si="8"/>
        <v>0.13691275167785236</v>
      </c>
      <c r="H23" s="748">
        <v>1</v>
      </c>
      <c r="I23" s="201">
        <f t="shared" si="9"/>
        <v>4938</v>
      </c>
      <c r="J23" s="348">
        <f t="shared" si="10"/>
        <v>0.11920913502160635</v>
      </c>
    </row>
    <row r="24" spans="1:10" x14ac:dyDescent="0.25">
      <c r="A24" s="107" t="s">
        <v>646</v>
      </c>
      <c r="B24" s="306">
        <v>1951</v>
      </c>
      <c r="C24" s="68">
        <f t="shared" si="6"/>
        <v>9.6977830798290088E-2</v>
      </c>
      <c r="D24" s="321">
        <v>1930</v>
      </c>
      <c r="E24" s="68">
        <f t="shared" si="7"/>
        <v>0.10125918153200419</v>
      </c>
      <c r="F24" s="748">
        <v>218</v>
      </c>
      <c r="G24" s="68">
        <f t="shared" si="8"/>
        <v>9.7539149888143176E-2</v>
      </c>
      <c r="H24" s="748">
        <v>4</v>
      </c>
      <c r="I24" s="201">
        <f t="shared" si="9"/>
        <v>4103</v>
      </c>
      <c r="J24" s="348">
        <f t="shared" si="10"/>
        <v>9.9051251720058908E-2</v>
      </c>
    </row>
    <row r="25" spans="1:10" ht="14.4" thickBot="1" x14ac:dyDescent="0.3">
      <c r="A25" s="69" t="s">
        <v>285</v>
      </c>
      <c r="B25" s="307">
        <v>643</v>
      </c>
      <c r="C25" s="209">
        <f t="shared" si="6"/>
        <v>3.1961427577293963E-2</v>
      </c>
      <c r="D25" s="749">
        <v>623</v>
      </c>
      <c r="E25" s="209">
        <f t="shared" si="7"/>
        <v>3.2686253934942289E-2</v>
      </c>
      <c r="F25" s="750">
        <v>23</v>
      </c>
      <c r="G25" s="209">
        <f t="shared" si="8"/>
        <v>1.029082774049217E-2</v>
      </c>
      <c r="H25" s="303"/>
      <c r="I25" s="202">
        <f t="shared" si="9"/>
        <v>1289</v>
      </c>
      <c r="J25" s="349">
        <f t="shared" si="10"/>
        <v>3.1117977934963667E-2</v>
      </c>
    </row>
    <row r="26" spans="1:10" ht="14.4" thickBot="1" x14ac:dyDescent="0.3">
      <c r="A26" s="72" t="s">
        <v>648</v>
      </c>
      <c r="B26" s="104">
        <f t="shared" ref="B26:J26" si="11">SUM(B19:B25)</f>
        <v>20118</v>
      </c>
      <c r="C26" s="162">
        <f t="shared" si="11"/>
        <v>0.99999999999999978</v>
      </c>
      <c r="D26" s="104">
        <f t="shared" si="11"/>
        <v>19060</v>
      </c>
      <c r="E26" s="162">
        <f t="shared" si="11"/>
        <v>1</v>
      </c>
      <c r="F26" s="104">
        <f t="shared" si="11"/>
        <v>2235</v>
      </c>
      <c r="G26" s="162">
        <f t="shared" si="11"/>
        <v>1</v>
      </c>
      <c r="H26" s="104">
        <f t="shared" si="11"/>
        <v>10</v>
      </c>
      <c r="I26" s="104">
        <f t="shared" si="11"/>
        <v>41423</v>
      </c>
      <c r="J26" s="162">
        <f t="shared" si="11"/>
        <v>1</v>
      </c>
    </row>
    <row r="27" spans="1:10" x14ac:dyDescent="0.25">
      <c r="A27" s="739" t="s">
        <v>649</v>
      </c>
    </row>
    <row r="28" spans="1:10" x14ac:dyDescent="0.25">
      <c r="A28" s="740" t="s">
        <v>650</v>
      </c>
    </row>
    <row r="31" spans="1:10" ht="14.4" thickBot="1" x14ac:dyDescent="0.3"/>
    <row r="32" spans="1:10" s="96" customFormat="1" ht="35.1" customHeight="1" thickBot="1" x14ac:dyDescent="0.3">
      <c r="A32" s="948" t="s">
        <v>926</v>
      </c>
      <c r="B32" s="949"/>
      <c r="C32" s="949"/>
      <c r="D32" s="949"/>
      <c r="E32" s="949"/>
      <c r="F32" s="949"/>
      <c r="G32" s="952"/>
      <c r="H32" s="952"/>
      <c r="I32" s="952"/>
      <c r="J32" s="953"/>
    </row>
    <row r="33" spans="1:10" s="96" customFormat="1" ht="23.25" customHeight="1" x14ac:dyDescent="0.25">
      <c r="A33" s="912" t="s">
        <v>287</v>
      </c>
      <c r="B33" s="916">
        <v>2007</v>
      </c>
      <c r="C33" s="916"/>
      <c r="D33" s="916">
        <v>2008</v>
      </c>
      <c r="E33" s="916"/>
      <c r="F33" s="916">
        <v>2009</v>
      </c>
      <c r="G33" s="916"/>
      <c r="H33" s="917">
        <v>2011</v>
      </c>
      <c r="I33" s="924"/>
      <c r="J33" s="907" t="s">
        <v>962</v>
      </c>
    </row>
    <row r="34" spans="1:10" s="96" customFormat="1" ht="20.25" customHeight="1" thickBot="1" x14ac:dyDescent="0.3">
      <c r="A34" s="913"/>
      <c r="B34" s="2" t="s">
        <v>530</v>
      </c>
      <c r="C34" s="3" t="s">
        <v>531</v>
      </c>
      <c r="D34" s="2" t="s">
        <v>530</v>
      </c>
      <c r="E34" s="3" t="s">
        <v>531</v>
      </c>
      <c r="F34" s="2" t="s">
        <v>530</v>
      </c>
      <c r="G34" s="3" t="s">
        <v>531</v>
      </c>
      <c r="H34" s="2" t="s">
        <v>530</v>
      </c>
      <c r="I34" s="3" t="s">
        <v>531</v>
      </c>
      <c r="J34" s="908"/>
    </row>
    <row r="35" spans="1:10" s="96" customFormat="1" x14ac:dyDescent="0.25">
      <c r="A35" s="63" t="s">
        <v>288</v>
      </c>
      <c r="B35" s="64">
        <v>21883</v>
      </c>
      <c r="C35" s="65">
        <f>B35/$B$40</f>
        <v>0.52099900004761679</v>
      </c>
      <c r="D35" s="64">
        <v>24096</v>
      </c>
      <c r="E35" s="65">
        <f>D35/$D$40</f>
        <v>0.54526939874635105</v>
      </c>
      <c r="F35" s="64">
        <v>23655</v>
      </c>
      <c r="G35" s="65">
        <f>ROUND(F35/$F$40,3)</f>
        <v>0.54300000000000004</v>
      </c>
      <c r="H35" s="64">
        <v>22829</v>
      </c>
      <c r="I35" s="65">
        <f>ROUND(H35/$H$40,3)</f>
        <v>0.55100000000000005</v>
      </c>
      <c r="J35" s="744">
        <f>I35-G35</f>
        <v>8.0000000000000071E-3</v>
      </c>
    </row>
    <row r="36" spans="1:10" s="96" customFormat="1" x14ac:dyDescent="0.25">
      <c r="A36" s="66" t="s">
        <v>289</v>
      </c>
      <c r="B36" s="67">
        <v>16279</v>
      </c>
      <c r="C36" s="68">
        <f t="shared" ref="C36:C39" si="12">B36/$B$40</f>
        <v>0.38757678205799723</v>
      </c>
      <c r="D36" s="67">
        <v>13290</v>
      </c>
      <c r="E36" s="68">
        <f t="shared" ref="E36:E39" si="13">D36/$D$40</f>
        <v>0.30073996967708355</v>
      </c>
      <c r="F36" s="67">
        <v>12710</v>
      </c>
      <c r="G36" s="68">
        <f t="shared" ref="G36:G39" si="14">ROUND(F36/$F$40,3)</f>
        <v>0.29199999999999998</v>
      </c>
      <c r="H36" s="67">
        <v>11820</v>
      </c>
      <c r="I36" s="68">
        <f t="shared" ref="I36:I39" si="15">ROUND(H36/$H$40,3)</f>
        <v>0.28499999999999998</v>
      </c>
      <c r="J36" s="745">
        <f t="shared" ref="J36:J39" si="16">I36-G36</f>
        <v>-7.0000000000000062E-3</v>
      </c>
    </row>
    <row r="37" spans="1:10" s="96" customFormat="1" x14ac:dyDescent="0.25">
      <c r="A37" s="66" t="s">
        <v>290</v>
      </c>
      <c r="B37" s="67">
        <v>1422</v>
      </c>
      <c r="C37" s="68">
        <f t="shared" si="12"/>
        <v>3.3855530689014812E-2</v>
      </c>
      <c r="D37" s="67">
        <v>1325</v>
      </c>
      <c r="E37" s="68">
        <f t="shared" si="13"/>
        <v>2.9983480799257767E-2</v>
      </c>
      <c r="F37" s="67">
        <v>1235</v>
      </c>
      <c r="G37" s="68">
        <f t="shared" si="14"/>
        <v>2.8000000000000001E-2</v>
      </c>
      <c r="H37" s="67">
        <v>707</v>
      </c>
      <c r="I37" s="68">
        <f t="shared" si="15"/>
        <v>1.7000000000000001E-2</v>
      </c>
      <c r="J37" s="745">
        <f t="shared" si="16"/>
        <v>-1.0999999999999999E-2</v>
      </c>
    </row>
    <row r="38" spans="1:10" s="96" customFormat="1" x14ac:dyDescent="0.25">
      <c r="A38" s="66" t="s">
        <v>291</v>
      </c>
      <c r="B38" s="67">
        <v>1584</v>
      </c>
      <c r="C38" s="68">
        <f t="shared" si="12"/>
        <v>3.7712489881434219E-2</v>
      </c>
      <c r="D38" s="67">
        <v>5335</v>
      </c>
      <c r="E38" s="68">
        <f t="shared" si="13"/>
        <v>0.12072593967097373</v>
      </c>
      <c r="F38" s="67">
        <v>5732</v>
      </c>
      <c r="G38" s="68">
        <f t="shared" si="14"/>
        <v>0.13200000000000001</v>
      </c>
      <c r="H38" s="67">
        <v>5761</v>
      </c>
      <c r="I38" s="68">
        <f t="shared" si="15"/>
        <v>0.13900000000000001</v>
      </c>
      <c r="J38" s="745">
        <f t="shared" si="16"/>
        <v>7.0000000000000062E-3</v>
      </c>
    </row>
    <row r="39" spans="1:10" s="96" customFormat="1" ht="14.4" thickBot="1" x14ac:dyDescent="0.3">
      <c r="A39" s="69" t="s">
        <v>285</v>
      </c>
      <c r="B39" s="70">
        <v>834</v>
      </c>
      <c r="C39" s="71">
        <f t="shared" si="12"/>
        <v>1.9856197323936956E-2</v>
      </c>
      <c r="D39" s="70">
        <v>145</v>
      </c>
      <c r="E39" s="71">
        <f t="shared" si="13"/>
        <v>3.2812111063338688E-3</v>
      </c>
      <c r="F39" s="70">
        <v>218</v>
      </c>
      <c r="G39" s="71">
        <f t="shared" si="14"/>
        <v>5.0000000000000001E-3</v>
      </c>
      <c r="H39" s="70">
        <v>306</v>
      </c>
      <c r="I39" s="71">
        <f t="shared" si="15"/>
        <v>7.0000000000000001E-3</v>
      </c>
      <c r="J39" s="746">
        <f t="shared" si="16"/>
        <v>2E-3</v>
      </c>
    </row>
    <row r="40" spans="1:10" s="96" customFormat="1" ht="14.4" thickBot="1" x14ac:dyDescent="0.3">
      <c r="A40" s="72" t="s">
        <v>648</v>
      </c>
      <c r="B40" s="73">
        <f t="shared" ref="B40:I40" si="17">SUM(B35:B39)</f>
        <v>42002</v>
      </c>
      <c r="C40" s="74">
        <f t="shared" si="17"/>
        <v>0.99999999999999989</v>
      </c>
      <c r="D40" s="73">
        <f t="shared" si="17"/>
        <v>44191</v>
      </c>
      <c r="E40" s="74">
        <f t="shared" si="17"/>
        <v>1</v>
      </c>
      <c r="F40" s="73">
        <f t="shared" si="17"/>
        <v>43550</v>
      </c>
      <c r="G40" s="74">
        <f t="shared" si="17"/>
        <v>1</v>
      </c>
      <c r="H40" s="73">
        <f t="shared" si="17"/>
        <v>41423</v>
      </c>
      <c r="I40" s="74">
        <f t="shared" si="17"/>
        <v>0.99900000000000011</v>
      </c>
      <c r="J40" s="775"/>
    </row>
  </sheetData>
  <mergeCells count="21">
    <mergeCell ref="A32:J32"/>
    <mergeCell ref="A33:A34"/>
    <mergeCell ref="B33:C33"/>
    <mergeCell ref="F33:G33"/>
    <mergeCell ref="J33:J34"/>
    <mergeCell ref="D33:E33"/>
    <mergeCell ref="H33:I33"/>
    <mergeCell ref="D2:E2"/>
    <mergeCell ref="A1:J1"/>
    <mergeCell ref="A2:A3"/>
    <mergeCell ref="B2:C2"/>
    <mergeCell ref="F2:G2"/>
    <mergeCell ref="J2:J3"/>
    <mergeCell ref="H2:I2"/>
    <mergeCell ref="A16:A18"/>
    <mergeCell ref="A15:J15"/>
    <mergeCell ref="I16:J17"/>
    <mergeCell ref="B16:H16"/>
    <mergeCell ref="B17:C17"/>
    <mergeCell ref="D17:E17"/>
    <mergeCell ref="F17:G17"/>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38</vt:i4>
      </vt:variant>
      <vt:variant>
        <vt:lpstr>Benoemde bereiken</vt:lpstr>
      </vt:variant>
      <vt:variant>
        <vt:i4>7</vt:i4>
      </vt:variant>
    </vt:vector>
  </HeadingPairs>
  <TitlesOfParts>
    <vt:vector size="45" baseType="lpstr">
      <vt:lpstr>liste tabl</vt:lpstr>
      <vt:lpstr>B1 - B4</vt:lpstr>
      <vt:lpstr>B5</vt:lpstr>
      <vt:lpstr>B6</vt:lpstr>
      <vt:lpstr>B7</vt:lpstr>
      <vt:lpstr>B8</vt:lpstr>
      <vt:lpstr>B9</vt:lpstr>
      <vt:lpstr>B10-12</vt:lpstr>
      <vt:lpstr>B13-15</vt:lpstr>
      <vt:lpstr>B16</vt:lpstr>
      <vt:lpstr>B17</vt:lpstr>
      <vt:lpstr>B18</vt:lpstr>
      <vt:lpstr>B19</vt:lpstr>
      <vt:lpstr>B20</vt:lpstr>
      <vt:lpstr>B21</vt:lpstr>
      <vt:lpstr>B22</vt:lpstr>
      <vt:lpstr>B23</vt:lpstr>
      <vt:lpstr>B24</vt:lpstr>
      <vt:lpstr>B25</vt:lpstr>
      <vt:lpstr>B26</vt:lpstr>
      <vt:lpstr>B27-30</vt:lpstr>
      <vt:lpstr>B31-32</vt:lpstr>
      <vt:lpstr>B33</vt:lpstr>
      <vt:lpstr>B34</vt:lpstr>
      <vt:lpstr>B35</vt:lpstr>
      <vt:lpstr>B36</vt:lpstr>
      <vt:lpstr>B37-39</vt:lpstr>
      <vt:lpstr>B40</vt:lpstr>
      <vt:lpstr>B41</vt:lpstr>
      <vt:lpstr>B42</vt:lpstr>
      <vt:lpstr>B43</vt:lpstr>
      <vt:lpstr>B44</vt:lpstr>
      <vt:lpstr>B45</vt:lpstr>
      <vt:lpstr>B46</vt:lpstr>
      <vt:lpstr>B47</vt:lpstr>
      <vt:lpstr>B48</vt:lpstr>
      <vt:lpstr>B49-52</vt:lpstr>
      <vt:lpstr>B53-54</vt:lpstr>
      <vt:lpstr>'B16'!Afdruktitels</vt:lpstr>
      <vt:lpstr>'B17'!Afdruktitels</vt:lpstr>
      <vt:lpstr>'B18'!Afdruktitels</vt:lpstr>
      <vt:lpstr>'B24'!Afdruktitels</vt:lpstr>
      <vt:lpstr>'B40'!Afdruktitels</vt:lpstr>
      <vt:lpstr>'B41'!Afdruktitels</vt:lpstr>
      <vt:lpstr>'B5'!Afdruktitels</vt:lpstr>
    </vt:vector>
  </TitlesOfParts>
  <Company>FAO-FAT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profn</dc:creator>
  <cp:lastModifiedBy>Griet Van de Steene</cp:lastModifiedBy>
  <cp:lastPrinted>2013-10-07T13:46:47Z</cp:lastPrinted>
  <dcterms:created xsi:type="dcterms:W3CDTF">2008-11-24T11:18:21Z</dcterms:created>
  <dcterms:modified xsi:type="dcterms:W3CDTF">2015-07-09T10:27:51Z</dcterms:modified>
</cp:coreProperties>
</file>