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activeTab="0"/>
  </bookViews>
  <sheets>
    <sheet name="Table des matières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externalReferences>
    <externalReference r:id="rId15"/>
  </externalReferences>
  <definedNames>
    <definedName name="_xlfn.IFERROR" hidden="1">#NAME?</definedName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'12.6'!$1:$5</definedName>
    <definedName name="_xlnm.Print_Titles" localSheetId="7">'12.7'!$1:$5</definedName>
    <definedName name="_xlnm.Print_Titles" localSheetId="8">'12.8'!$1:$4</definedName>
    <definedName name="_xlnm.Print_Titles" localSheetId="9">'12.9'!$1:$4</definedName>
  </definedNames>
  <calcPr fullCalcOnLoad="1"/>
</workbook>
</file>

<file path=xl/sharedStrings.xml><?xml version="1.0" encoding="utf-8"?>
<sst xmlns="http://schemas.openxmlformats.org/spreadsheetml/2006/main" count="2244" uniqueCount="231">
  <si>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</si>
  <si>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</si>
  <si>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</si>
  <si>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</si>
  <si>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</si>
  <si>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</si>
  <si>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</si>
  <si>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</si>
  <si>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</si>
  <si>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</si>
  <si>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</si>
  <si>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Code NACE 2 positions</t>
  </si>
  <si>
    <t>Secteur d'activité économique</t>
  </si>
  <si>
    <t xml:space="preserve">Année </t>
  </si>
  <si>
    <t>N</t>
  </si>
  <si>
    <t>%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</si>
  <si>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</si>
  <si>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</si>
  <si>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</si>
  <si>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</si>
  <si>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</si>
  <si>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</si>
  <si>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</si>
  <si>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</si>
  <si>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</si>
  <si>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</si>
  <si>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</si>
  <si>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</si>
  <si>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</si>
  <si>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</si>
  <si>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</si>
  <si>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</si>
  <si>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</si>
  <si>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</si>
  <si>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</si>
  <si>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</si>
  <si>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</si>
  <si>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</si>
  <si>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</si>
  <si>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</si>
  <si>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</si>
  <si>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</si>
  <si>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</si>
  <si>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</si>
  <si>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</si>
  <si>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</si>
  <si>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</si>
  <si>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</si>
  <si>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</si>
  <si>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</si>
  <si>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</si>
  <si>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</si>
  <si>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</si>
  <si>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</si>
  <si>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</si>
  <si>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</si>
  <si>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</si>
  <si>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</si>
  <si>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</si>
  <si>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</si>
  <si>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</si>
  <si>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</si>
  <si>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</si>
  <si>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</si>
  <si>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</si>
  <si>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</si>
  <si>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</si>
  <si>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</si>
  <si>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</si>
  <si>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</si>
  <si>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</si>
  <si>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</si>
  <si>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</si>
  <si>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</si>
  <si>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</si>
  <si>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</si>
  <si>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</si>
  <si>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</si>
  <si>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</si>
  <si>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</si>
  <si>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</si>
  <si>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</si>
  <si>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</si>
  <si>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</si>
  <si>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</si>
  <si>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</si>
  <si>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</si>
  <si>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</si>
  <si>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</si>
  <si>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</si>
  <si>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</si>
  <si>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</si>
  <si>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</si>
  <si>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</si>
  <si>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</si>
  <si>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</si>
  <si>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</si>
  <si>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</si>
  <si>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</si>
  <si>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</si>
  <si>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</si>
  <si>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</si>
  <si>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</si>
  <si>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</si>
  <si>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</si>
  <si>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</si>
  <si>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</si>
  <si>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</si>
  <si>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</si>
  <si>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</si>
  <si>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</si>
  <si>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</si>
  <si>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</si>
  <si>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</si>
  <si>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</si>
  <si>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</si>
  <si>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</si>
  <si>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</si>
  <si>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</si>
  <si>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</si>
  <si>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</si>
  <si>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</si>
  <si>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</si>
  <si>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</si>
  <si>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</si>
  <si>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</si>
  <si>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</si>
  <si>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</si>
  <si>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</si>
  <si>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</si>
  <si>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</si>
  <si>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</si>
  <si>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</si>
  <si>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</si>
  <si>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</si>
  <si>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</si>
  <si>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</si>
  <si>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</si>
  <si>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</si>
  <si>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</si>
  <si>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</si>
  <si>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</si>
  <si>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</si>
  <si>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</si>
  <si>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</si>
  <si>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</si>
  <si>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</si>
  <si>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</si>
  <si>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</si>
  <si>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</si>
  <si>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</si>
  <si>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</si>
  <si>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</si>
  <si>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</si>
  <si>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</si>
  <si>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</si>
  <si>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</si>
  <si>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</si>
  <si>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</si>
  <si>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</si>
  <si>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</si>
  <si>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</si>
  <si>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</si>
  <si>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</si>
  <si>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</si>
  <si>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</si>
  <si>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</si>
  <si>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</si>
  <si>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</si>
  <si>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</si>
  <si>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</si>
  <si>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</si>
  <si>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</si>
  <si>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</si>
  <si>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</si>
  <si>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</si>
  <si>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</si>
  <si>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</si>
  <si>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</si>
  <si>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</si>
  <si>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</si>
  <si>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</si>
  <si>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</si>
  <si>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</si>
  <si>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</si>
  <si>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</si>
  <si>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</si>
  <si>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</si>
  <si>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</si>
  <si>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</si>
  <si>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</si>
  <si>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Inconnu</t>
  </si>
  <si>
    <t>Total</t>
  </si>
  <si>
    <t>Suite de l'accident</t>
  </si>
  <si>
    <t>TOTAL</t>
  </si>
  <si>
    <t>CSS</t>
  </si>
  <si>
    <t>IT</t>
  </si>
  <si>
    <t>IP</t>
  </si>
  <si>
    <t>Mortels</t>
  </si>
  <si>
    <t>Code Nace 2 positions</t>
  </si>
  <si>
    <t>Génération de la victime</t>
  </si>
  <si>
    <t>15-24 ans</t>
  </si>
  <si>
    <t>25-49 ans</t>
  </si>
  <si>
    <t>50 ans et +</t>
  </si>
  <si>
    <r>
      <t>Commentaires</t>
    </r>
    <r>
      <rPr>
        <b/>
        <sz val="11"/>
        <rFont val="Microsoft Sans Serif"/>
        <family val="2"/>
      </rPr>
      <t xml:space="preserve">: </t>
    </r>
  </si>
  <si>
    <t>CSS : cas sans suite, IT : incapacité temporaire, IP : incapacité permanente prévue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</si>
  <si>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</si>
  <si>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12.10. Accidents sur le lieu de travail de travailleurs intérimaires selon le secteur d'activités économiques de l'entreprise utilisatrice : évolution 2012 - 2018</t>
  </si>
  <si>
    <t>Accidents sur le lieu de travail selon le secteur d'activités économiques : évolution  2012 - 2019</t>
  </si>
  <si>
    <t>12. Secteurs d'activités économiques des entreprises (code NACE) où les accidents sur le lieu de travail sont survenus dans le secteur privé - 2019</t>
  </si>
  <si>
    <t>Accidents sur le lieu de travail selon le secteur d'activités économiques : distribution selon les conséquences  et part relative de chaque secteur pour chaque conséquence - 2019</t>
  </si>
  <si>
    <t>Accidents sur le lieu de travail selon le secteur d'activités économiques : distribution selon les conséquences  et part relative de chaque conséquence pour chaque secteur - 2019</t>
  </si>
  <si>
    <t>Accidents sur le lieu de travail selon le secteur d'activités économiques : distribution selon les conséquences - femmes - 2019</t>
  </si>
  <si>
    <t>Accidents sur le lieu de travail selon le secteur d'activités économiques : distribution selon les conséquences - hommes - 2019</t>
  </si>
  <si>
    <t>Accidents sur le lieu de travail selon le secteur d'activités économiques : distribution selon les conséquences et la génération en fréquence absolue - 2019</t>
  </si>
  <si>
    <t>Accidents sur le lieu de travail selon le secteur d'activités économiques : distribution selon les conséquences et la génération en fréquence relative - 2019</t>
  </si>
  <si>
    <t>Accidents sur le lieu de travail selon le secteur d'activités économiques : distribution selon les conséquences et le genre de travail - travail manuel - 2019</t>
  </si>
  <si>
    <t>Accidents sur le lieu de travail selon le secteur d'activités économiques : distribution selon les conséquences et le genre de travail - travail intellectuel - 2019</t>
  </si>
  <si>
    <t>Accidents sur le lieu de travail de travailleurs intérimaires selon le secteur d'activités économiques de l'entreprise utilisatrice : évolution 2012 - 2019</t>
  </si>
  <si>
    <t>Accidents sur le lieu de travail de travailleurs intérimaires selon le secteur d'activités économiques de l'entreprise utilisatrice : distribution selon les conséquences - 2019</t>
  </si>
  <si>
    <t>12.1. Accidents sur le lieu de travail selon le secteur d'activités économiques : évolution  2012 - 2019</t>
  </si>
  <si>
    <t>Variation de 2018 à 2019 en %</t>
  </si>
  <si>
    <t>12.2. Accidents sur le lieu de travail selon le secteur d'activités économiques : distribution selon les conséquences  et part relative de chaque secteur pour chaque conséquence - 2019</t>
  </si>
  <si>
    <t>12.3. Accidents sur le lieu de travail selon le secteur d'activités économiques : distribution selon les conséquences  et part relative de chaque conséquence pour chaque secteur - 2019</t>
  </si>
  <si>
    <t>12.4. Accidents sur le lieu de travail selon le secteur d'activités économiques : distribution selon les conséquences - femmes - 2019</t>
  </si>
  <si>
    <t>12.5. Accidents sur le lieu de travail selon le secteur d'activités économiques : distribution selon les conséquences - hommes - 2019</t>
  </si>
  <si>
    <t>12.6. Accidents sur le lieu de travail selon le secteur d'activités économiques : distribution selon les conséquences et la génération en fréquence absolue - 2019</t>
  </si>
  <si>
    <t>12.7. Accidents sur le lieu de travail selon le secteur d'activités économiques : distribution selon les conséquences et la génération en fréquence relative - 2019</t>
  </si>
  <si>
    <t>12.8. Accidents sur le lieu de travail selon le secteur d'activités économiques : distribution selon les conséquences et le genre de travail - travail manuel - 2019</t>
  </si>
  <si>
    <t>12.9. Accidents sur le lieu de travail selon le secteur d'activités économiques : distribution selon les conséquences et le genre de travail - travail intellectuel - 2019</t>
  </si>
  <si>
    <t xml:space="preserve"> 12.11. Accidents sur le lieu de travail de travailleurs intérimaires selon le secteur d'activités économiques de l'entreprise utilisatrice : distribution selon les conséquences - 2019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</si>
</sst>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0" xfId="44" applyFill="1" applyAlignment="1">
      <alignment/>
    </xf>
    <xf numFmtId="0" fontId="38" fillId="0" borderId="0" xfId="44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9" fontId="7" fillId="0" borderId="31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9" fontId="7" fillId="0" borderId="33" xfId="0" applyNumberFormat="1" applyFont="1" applyBorder="1" applyAlignment="1">
      <alignment horizontal="right" vertical="center"/>
    </xf>
    <xf numFmtId="9" fontId="7" fillId="0" borderId="20" xfId="0" applyNumberFormat="1" applyFont="1" applyBorder="1" applyAlignment="1">
      <alignment horizontal="right" vertical="center"/>
    </xf>
    <xf numFmtId="9" fontId="7" fillId="0" borderId="24" xfId="0" applyNumberFormat="1" applyFont="1" applyBorder="1" applyAlignment="1">
      <alignment horizontal="right" vertical="center"/>
    </xf>
    <xf numFmtId="9" fontId="7" fillId="0" borderId="2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4" fillId="0" borderId="22" xfId="56" applyNumberFormat="1" applyFont="1" applyFill="1" applyBorder="1" applyAlignment="1">
      <alignment horizontal="left" vertical="center" wrapText="1"/>
      <protection/>
    </xf>
    <xf numFmtId="0" fontId="10" fillId="0" borderId="26" xfId="56" applyNumberFormat="1" applyFont="1" applyFill="1" applyBorder="1" applyAlignment="1">
      <alignment horizontal="left" vertical="center" wrapText="1"/>
      <protection/>
    </xf>
    <xf numFmtId="0" fontId="4" fillId="0" borderId="26" xfId="56" applyNumberFormat="1" applyFont="1" applyFill="1" applyBorder="1" applyAlignment="1">
      <alignment horizontal="left" vertical="center" wrapText="1"/>
      <protection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56" applyNumberFormat="1" applyFont="1" applyFill="1" applyBorder="1" applyAlignment="1">
      <alignment horizontal="left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7" fillId="0" borderId="22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164" fontId="7" fillId="0" borderId="44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9" fontId="7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164" fontId="7" fillId="0" borderId="41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9" fontId="4" fillId="0" borderId="47" xfId="0" applyNumberFormat="1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9" fontId="4" fillId="0" borderId="48" xfId="0" applyNumberFormat="1" applyFont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9\Data\jaarrapport%202019%20hoofdstuk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</v>
          </cell>
          <cell r="B3">
            <v>1512</v>
          </cell>
          <cell r="C3">
            <v>1.2591815320041972</v>
          </cell>
        </row>
        <row r="4">
          <cell r="A4" t="str">
            <v>01</v>
          </cell>
          <cell r="B4">
            <v>659</v>
          </cell>
          <cell r="C4">
            <v>0.5488099402055331</v>
          </cell>
        </row>
        <row r="5">
          <cell r="A5" t="str">
            <v>02</v>
          </cell>
          <cell r="B5">
            <v>49</v>
          </cell>
          <cell r="C5">
            <v>0.04080680890754343</v>
          </cell>
        </row>
        <row r="6">
          <cell r="A6" t="str">
            <v>03</v>
          </cell>
          <cell r="B6">
            <v>18</v>
          </cell>
          <cell r="C6">
            <v>0.014990256333383302</v>
          </cell>
        </row>
        <row r="7">
          <cell r="A7" t="str">
            <v>08</v>
          </cell>
          <cell r="B7">
            <v>130</v>
          </cell>
          <cell r="C7">
            <v>0.10826296240776828</v>
          </cell>
        </row>
        <row r="8">
          <cell r="A8" t="str">
            <v>09</v>
          </cell>
          <cell r="B8">
            <v>4</v>
          </cell>
          <cell r="C8">
            <v>0.003331168074085178</v>
          </cell>
        </row>
        <row r="9">
          <cell r="A9" t="str">
            <v>10</v>
          </cell>
          <cell r="B9">
            <v>4311</v>
          </cell>
          <cell r="C9">
            <v>3.590166391845301</v>
          </cell>
        </row>
        <row r="10">
          <cell r="A10" t="str">
            <v>11</v>
          </cell>
          <cell r="B10">
            <v>444</v>
          </cell>
          <cell r="C10">
            <v>0.36975965622345475</v>
          </cell>
        </row>
        <row r="11">
          <cell r="A11" t="str">
            <v>12</v>
          </cell>
          <cell r="B11">
            <v>26</v>
          </cell>
          <cell r="C11">
            <v>0.021652592481553653</v>
          </cell>
        </row>
        <row r="12">
          <cell r="A12" t="str">
            <v>13</v>
          </cell>
          <cell r="B12">
            <v>871</v>
          </cell>
          <cell r="C12">
            <v>0.7253618481320475</v>
          </cell>
        </row>
        <row r="13">
          <cell r="A13" t="str">
            <v>14</v>
          </cell>
          <cell r="B13">
            <v>52</v>
          </cell>
          <cell r="C13">
            <v>0.043305184963107306</v>
          </cell>
        </row>
        <row r="14">
          <cell r="A14" t="str">
            <v>15</v>
          </cell>
          <cell r="B14">
            <v>51</v>
          </cell>
          <cell r="C14">
            <v>0.04247239294458602</v>
          </cell>
        </row>
        <row r="15">
          <cell r="A15" t="str">
            <v>16</v>
          </cell>
          <cell r="B15">
            <v>638</v>
          </cell>
          <cell r="C15">
            <v>0.5313213078165859</v>
          </cell>
        </row>
        <row r="16">
          <cell r="A16" t="str">
            <v>17</v>
          </cell>
          <cell r="B16">
            <v>469</v>
          </cell>
          <cell r="C16">
            <v>0.39057945668648714</v>
          </cell>
        </row>
        <row r="17">
          <cell r="A17" t="str">
            <v>18</v>
          </cell>
          <cell r="B17">
            <v>320</v>
          </cell>
          <cell r="C17">
            <v>0.26649344592681423</v>
          </cell>
        </row>
        <row r="18">
          <cell r="A18" t="str">
            <v>19</v>
          </cell>
          <cell r="B18">
            <v>43</v>
          </cell>
          <cell r="C18">
            <v>0.03581005679641566</v>
          </cell>
        </row>
        <row r="19">
          <cell r="A19" t="str">
            <v>20</v>
          </cell>
          <cell r="B19">
            <v>1082</v>
          </cell>
          <cell r="C19">
            <v>0.9010809640400406</v>
          </cell>
        </row>
        <row r="20">
          <cell r="A20" t="str">
            <v>21</v>
          </cell>
          <cell r="B20">
            <v>454</v>
          </cell>
          <cell r="C20">
            <v>0.37808757640866764</v>
          </cell>
        </row>
        <row r="21">
          <cell r="A21" t="str">
            <v>22</v>
          </cell>
          <cell r="B21">
            <v>945</v>
          </cell>
          <cell r="C21">
            <v>0.7869884575026233</v>
          </cell>
        </row>
        <row r="22">
          <cell r="A22" t="str">
            <v>23</v>
          </cell>
          <cell r="B22">
            <v>1550</v>
          </cell>
          <cell r="C22">
            <v>1.2908276287080065</v>
          </cell>
        </row>
        <row r="23">
          <cell r="A23" t="str">
            <v>24</v>
          </cell>
          <cell r="B23">
            <v>1038</v>
          </cell>
          <cell r="C23">
            <v>0.8644381152251036</v>
          </cell>
        </row>
        <row r="24">
          <cell r="A24" t="str">
            <v>25</v>
          </cell>
          <cell r="B24">
            <v>3618</v>
          </cell>
          <cell r="C24">
            <v>3.0130415230100436</v>
          </cell>
        </row>
        <row r="25">
          <cell r="A25" t="str">
            <v>26</v>
          </cell>
          <cell r="B25">
            <v>126</v>
          </cell>
          <cell r="C25">
            <v>0.1049317943336831</v>
          </cell>
        </row>
        <row r="26">
          <cell r="A26" t="str">
            <v>27</v>
          </cell>
          <cell r="B26">
            <v>446</v>
          </cell>
          <cell r="C26">
            <v>0.37142524026049734</v>
          </cell>
        </row>
        <row r="27">
          <cell r="A27" t="str">
            <v>28</v>
          </cell>
          <cell r="B27">
            <v>1551</v>
          </cell>
          <cell r="C27">
            <v>1.291660420726528</v>
          </cell>
        </row>
        <row r="28">
          <cell r="A28" t="str">
            <v>29</v>
          </cell>
          <cell r="B28">
            <v>1474</v>
          </cell>
          <cell r="C28">
            <v>1.227535435300388</v>
          </cell>
        </row>
        <row r="29">
          <cell r="A29" t="str">
            <v>30</v>
          </cell>
          <cell r="B29">
            <v>262</v>
          </cell>
          <cell r="C29">
            <v>0.21819150885257918</v>
          </cell>
        </row>
        <row r="30">
          <cell r="A30" t="str">
            <v>31</v>
          </cell>
          <cell r="B30">
            <v>575</v>
          </cell>
          <cell r="C30">
            <v>0.47885541064974435</v>
          </cell>
        </row>
        <row r="31">
          <cell r="A31" t="str">
            <v>32</v>
          </cell>
          <cell r="B31">
            <v>181</v>
          </cell>
          <cell r="C31">
            <v>0.1507353553523543</v>
          </cell>
        </row>
        <row r="32">
          <cell r="A32" t="str">
            <v>33</v>
          </cell>
          <cell r="B32">
            <v>736</v>
          </cell>
          <cell r="C32">
            <v>0.6129349256316727</v>
          </cell>
        </row>
        <row r="33">
          <cell r="A33" t="str">
            <v>35</v>
          </cell>
          <cell r="B33">
            <v>280</v>
          </cell>
          <cell r="C33">
            <v>0.2331817651859625</v>
          </cell>
        </row>
        <row r="34">
          <cell r="A34" t="str">
            <v>36</v>
          </cell>
          <cell r="B34">
            <v>2</v>
          </cell>
          <cell r="C34">
            <v>0.001665584037042589</v>
          </cell>
        </row>
        <row r="35">
          <cell r="A35" t="str">
            <v>37</v>
          </cell>
          <cell r="B35">
            <v>94</v>
          </cell>
          <cell r="C35">
            <v>0.07828244974100168</v>
          </cell>
        </row>
        <row r="36">
          <cell r="A36" t="str">
            <v>38</v>
          </cell>
          <cell r="B36">
            <v>714</v>
          </cell>
          <cell r="C36">
            <v>0.5946135012242042</v>
          </cell>
        </row>
        <row r="37">
          <cell r="A37" t="str">
            <v>39</v>
          </cell>
          <cell r="B37">
            <v>84</v>
          </cell>
          <cell r="C37">
            <v>0.06995452955578874</v>
          </cell>
        </row>
        <row r="38">
          <cell r="A38" t="str">
            <v>41</v>
          </cell>
          <cell r="B38">
            <v>3467</v>
          </cell>
          <cell r="C38">
            <v>2.887289928213328</v>
          </cell>
        </row>
        <row r="39">
          <cell r="A39" t="str">
            <v>42</v>
          </cell>
          <cell r="B39">
            <v>1870</v>
          </cell>
          <cell r="C39">
            <v>1.5573210746348207</v>
          </cell>
        </row>
        <row r="40">
          <cell r="A40" t="str">
            <v>43</v>
          </cell>
          <cell r="B40">
            <v>8112</v>
          </cell>
          <cell r="C40">
            <v>6.75560885424474</v>
          </cell>
        </row>
        <row r="41">
          <cell r="A41" t="str">
            <v>45</v>
          </cell>
          <cell r="B41">
            <v>2143</v>
          </cell>
          <cell r="C41">
            <v>1.7846732956911342</v>
          </cell>
        </row>
        <row r="42">
          <cell r="A42" t="str">
            <v>46</v>
          </cell>
          <cell r="B42">
            <v>5052</v>
          </cell>
          <cell r="C42">
            <v>4.207265277569579</v>
          </cell>
        </row>
        <row r="43">
          <cell r="A43" t="str">
            <v>47</v>
          </cell>
          <cell r="B43">
            <v>8323</v>
          </cell>
          <cell r="C43">
            <v>6.931327970152735</v>
          </cell>
        </row>
        <row r="44">
          <cell r="A44" t="str">
            <v>49</v>
          </cell>
          <cell r="B44">
            <v>5063</v>
          </cell>
          <cell r="C44">
            <v>4.216425989773314</v>
          </cell>
        </row>
        <row r="45">
          <cell r="A45" t="str">
            <v>50</v>
          </cell>
          <cell r="B45">
            <v>60</v>
          </cell>
          <cell r="C45">
            <v>0.049967521111277675</v>
          </cell>
        </row>
        <row r="46">
          <cell r="A46" t="str">
            <v>51</v>
          </cell>
          <cell r="B46">
            <v>152</v>
          </cell>
          <cell r="C46">
            <v>0.12658438681523676</v>
          </cell>
        </row>
        <row r="47">
          <cell r="A47" t="str">
            <v>52</v>
          </cell>
          <cell r="B47">
            <v>4739</v>
          </cell>
          <cell r="C47">
            <v>3.9466013757724148</v>
          </cell>
        </row>
        <row r="48">
          <cell r="A48" t="str">
            <v>53</v>
          </cell>
          <cell r="B48">
            <v>1296</v>
          </cell>
          <cell r="C48">
            <v>1.0792984560035976</v>
          </cell>
        </row>
        <row r="49">
          <cell r="A49" t="str">
            <v>55</v>
          </cell>
          <cell r="B49">
            <v>812</v>
          </cell>
          <cell r="C49">
            <v>0.6762271190392911</v>
          </cell>
        </row>
        <row r="50">
          <cell r="A50" t="str">
            <v>56</v>
          </cell>
          <cell r="B50">
            <v>2663</v>
          </cell>
          <cell r="C50">
            <v>2.2177251453222073</v>
          </cell>
        </row>
        <row r="51">
          <cell r="A51" t="str">
            <v>58</v>
          </cell>
          <cell r="B51">
            <v>66</v>
          </cell>
          <cell r="C51">
            <v>0.054964273222405435</v>
          </cell>
        </row>
        <row r="52">
          <cell r="A52" t="str">
            <v>59</v>
          </cell>
          <cell r="B52">
            <v>90</v>
          </cell>
          <cell r="C52">
            <v>0.0749512816669165</v>
          </cell>
        </row>
        <row r="53">
          <cell r="A53" t="str">
            <v>60</v>
          </cell>
          <cell r="B53">
            <v>26</v>
          </cell>
          <cell r="C53">
            <v>0.021652592481553653</v>
          </cell>
        </row>
        <row r="54">
          <cell r="A54" t="str">
            <v>61</v>
          </cell>
          <cell r="B54">
            <v>160</v>
          </cell>
          <cell r="C54">
            <v>0.13324672296340712</v>
          </cell>
        </row>
        <row r="55">
          <cell r="A55" t="str">
            <v>62</v>
          </cell>
          <cell r="B55">
            <v>331</v>
          </cell>
          <cell r="C55">
            <v>0.27565415813054844</v>
          </cell>
        </row>
        <row r="56">
          <cell r="A56" t="str">
            <v>63</v>
          </cell>
          <cell r="B56">
            <v>53</v>
          </cell>
          <cell r="C56">
            <v>0.04413797698162861</v>
          </cell>
        </row>
        <row r="57">
          <cell r="A57" t="str">
            <v>64</v>
          </cell>
          <cell r="B57">
            <v>427</v>
          </cell>
          <cell r="C57">
            <v>0.35560219190859277</v>
          </cell>
        </row>
        <row r="58">
          <cell r="A58" t="str">
            <v>65</v>
          </cell>
          <cell r="B58">
            <v>99</v>
          </cell>
          <cell r="C58">
            <v>0.08244640983360815</v>
          </cell>
        </row>
        <row r="59">
          <cell r="A59" t="str">
            <v>66</v>
          </cell>
          <cell r="B59">
            <v>118</v>
          </cell>
          <cell r="C59">
            <v>0.09826945818551275</v>
          </cell>
        </row>
        <row r="60">
          <cell r="A60" t="str">
            <v>68</v>
          </cell>
          <cell r="B60">
            <v>459</v>
          </cell>
          <cell r="C60">
            <v>0.3822515365012742</v>
          </cell>
        </row>
        <row r="61">
          <cell r="A61" t="str">
            <v>69</v>
          </cell>
          <cell r="B61">
            <v>151</v>
          </cell>
          <cell r="C61">
            <v>0.12575159479671547</v>
          </cell>
        </row>
        <row r="62">
          <cell r="A62" t="str">
            <v>70</v>
          </cell>
          <cell r="B62">
            <v>327</v>
          </cell>
          <cell r="C62">
            <v>0.2723229900564633</v>
          </cell>
        </row>
        <row r="63">
          <cell r="A63" t="str">
            <v>71</v>
          </cell>
          <cell r="B63">
            <v>664</v>
          </cell>
          <cell r="C63">
            <v>0.5529739002981395</v>
          </cell>
        </row>
        <row r="64">
          <cell r="A64" t="str">
            <v>72</v>
          </cell>
          <cell r="B64">
            <v>209</v>
          </cell>
          <cell r="C64">
            <v>0.17405353187095055</v>
          </cell>
        </row>
        <row r="65">
          <cell r="A65" t="str">
            <v>73</v>
          </cell>
          <cell r="B65">
            <v>176</v>
          </cell>
          <cell r="C65">
            <v>0.14657139525974783</v>
          </cell>
        </row>
        <row r="66">
          <cell r="A66" t="str">
            <v>74</v>
          </cell>
          <cell r="B66">
            <v>90</v>
          </cell>
          <cell r="C66">
            <v>0.0749512816669165</v>
          </cell>
        </row>
        <row r="67">
          <cell r="A67" t="str">
            <v>75</v>
          </cell>
          <cell r="B67">
            <v>47</v>
          </cell>
          <cell r="C67">
            <v>0.03914122487050084</v>
          </cell>
        </row>
        <row r="68">
          <cell r="A68" t="str">
            <v>77</v>
          </cell>
          <cell r="B68">
            <v>405</v>
          </cell>
          <cell r="C68">
            <v>0.3372807675011243</v>
          </cell>
        </row>
        <row r="69">
          <cell r="A69" t="str">
            <v>78</v>
          </cell>
          <cell r="B69">
            <v>13786</v>
          </cell>
          <cell r="C69">
            <v>11.480870767334565</v>
          </cell>
        </row>
        <row r="70">
          <cell r="A70" t="str">
            <v>79</v>
          </cell>
          <cell r="B70">
            <v>63</v>
          </cell>
          <cell r="C70">
            <v>0.05246589716684155</v>
          </cell>
        </row>
        <row r="71">
          <cell r="A71" t="str">
            <v>80</v>
          </cell>
          <cell r="B71">
            <v>753</v>
          </cell>
          <cell r="C71">
            <v>0.6270923899465347</v>
          </cell>
        </row>
        <row r="72">
          <cell r="A72" t="str">
            <v>81</v>
          </cell>
          <cell r="B72">
            <v>5447</v>
          </cell>
          <cell r="C72">
            <v>4.536218124885491</v>
          </cell>
        </row>
        <row r="73">
          <cell r="A73" t="str">
            <v>82</v>
          </cell>
          <cell r="B73">
            <v>324</v>
          </cell>
          <cell r="C73">
            <v>0.2698246140008994</v>
          </cell>
        </row>
        <row r="74">
          <cell r="A74" t="str">
            <v>84</v>
          </cell>
          <cell r="B74">
            <v>189</v>
          </cell>
          <cell r="C74">
            <v>0.15739769150052466</v>
          </cell>
        </row>
        <row r="75">
          <cell r="A75" t="str">
            <v>85</v>
          </cell>
          <cell r="B75">
            <v>1905</v>
          </cell>
          <cell r="C75">
            <v>1.586468795283066</v>
          </cell>
        </row>
        <row r="76">
          <cell r="A76" t="str">
            <v>86</v>
          </cell>
          <cell r="B76">
            <v>10312</v>
          </cell>
          <cell r="C76">
            <v>8.58775129499159</v>
          </cell>
        </row>
        <row r="77">
          <cell r="A77" t="str">
            <v>87</v>
          </cell>
          <cell r="B77">
            <v>5551</v>
          </cell>
          <cell r="C77">
            <v>4.6228284948117055</v>
          </cell>
        </row>
        <row r="78">
          <cell r="A78" t="str">
            <v>88</v>
          </cell>
          <cell r="B78">
            <v>6483</v>
          </cell>
          <cell r="C78">
            <v>5.398990656073553</v>
          </cell>
        </row>
        <row r="79">
          <cell r="A79" t="str">
            <v>90</v>
          </cell>
          <cell r="B79">
            <v>328</v>
          </cell>
          <cell r="C79">
            <v>0.2731557820749846</v>
          </cell>
        </row>
        <row r="80">
          <cell r="A80" t="str">
            <v>91</v>
          </cell>
          <cell r="B80">
            <v>212</v>
          </cell>
          <cell r="C80">
            <v>0.17655190792651443</v>
          </cell>
        </row>
        <row r="81">
          <cell r="A81" t="str">
            <v>92</v>
          </cell>
          <cell r="B81">
            <v>32</v>
          </cell>
          <cell r="C81">
            <v>0.026649344592681423</v>
          </cell>
        </row>
        <row r="82">
          <cell r="A82" t="str">
            <v>93</v>
          </cell>
          <cell r="B82">
            <v>1122</v>
          </cell>
          <cell r="C82">
            <v>0.9343926447808925</v>
          </cell>
        </row>
        <row r="83">
          <cell r="A83" t="str">
            <v>94</v>
          </cell>
          <cell r="B83">
            <v>541</v>
          </cell>
          <cell r="C83">
            <v>0.4505404820200203</v>
          </cell>
        </row>
        <row r="84">
          <cell r="A84" t="str">
            <v>95</v>
          </cell>
          <cell r="B84">
            <v>77</v>
          </cell>
          <cell r="C84">
            <v>0.06412498542613967</v>
          </cell>
        </row>
        <row r="85">
          <cell r="A85" t="str">
            <v>96</v>
          </cell>
          <cell r="B85">
            <v>444</v>
          </cell>
          <cell r="C85">
            <v>0.36975965622345475</v>
          </cell>
        </row>
        <row r="86">
          <cell r="A86" t="str">
            <v>97</v>
          </cell>
          <cell r="B86">
            <v>18</v>
          </cell>
          <cell r="C86">
            <v>0.014990256333383302</v>
          </cell>
        </row>
        <row r="87">
          <cell r="A87" t="str">
            <v>99</v>
          </cell>
          <cell r="B87">
            <v>32</v>
          </cell>
          <cell r="C87">
            <v>0.026649344592681423</v>
          </cell>
        </row>
        <row r="88">
          <cell r="A88" t="str">
            <v>Total</v>
          </cell>
          <cell r="B88">
            <v>120078</v>
          </cell>
          <cell r="C88">
            <v>100</v>
          </cell>
        </row>
        <row r="92">
          <cell r="A92" t="str">
            <v>inconnu</v>
          </cell>
          <cell r="B92">
            <v>987</v>
          </cell>
          <cell r="C92">
            <v>1.9057733153118361</v>
          </cell>
          <cell r="D92">
            <v>438</v>
          </cell>
          <cell r="E92">
            <v>0.7752349599107948</v>
          </cell>
          <cell r="F92">
            <v>86</v>
          </cell>
          <cell r="G92">
            <v>0.7330378452096827</v>
          </cell>
          <cell r="H92">
            <v>1</v>
          </cell>
          <cell r="I92">
            <v>1.7543859649122806</v>
          </cell>
          <cell r="J92">
            <v>1512</v>
          </cell>
          <cell r="K92">
            <v>1.2591815320041972</v>
          </cell>
        </row>
        <row r="93">
          <cell r="A93" t="str">
            <v>01</v>
          </cell>
          <cell r="B93">
            <v>274</v>
          </cell>
          <cell r="C93">
            <v>0.5290596640278046</v>
          </cell>
          <cell r="D93">
            <v>276</v>
          </cell>
          <cell r="E93">
            <v>0.48850422131365157</v>
          </cell>
          <cell r="F93">
            <v>108</v>
          </cell>
          <cell r="G93">
            <v>0.9205591544493692</v>
          </cell>
          <cell r="H93">
            <v>1</v>
          </cell>
          <cell r="I93">
            <v>1.7543859649122806</v>
          </cell>
          <cell r="J93">
            <v>659</v>
          </cell>
          <cell r="K93">
            <v>0.5488099402055331</v>
          </cell>
        </row>
        <row r="94">
          <cell r="A94" t="str">
            <v>02</v>
          </cell>
          <cell r="B94">
            <v>12</v>
          </cell>
          <cell r="C94">
            <v>0.02317049623479436</v>
          </cell>
          <cell r="D94">
            <v>27</v>
          </cell>
          <cell r="E94">
            <v>0.04778845643285721</v>
          </cell>
          <cell r="F94">
            <v>10</v>
          </cell>
          <cell r="G94">
            <v>0.08523695874531195</v>
          </cell>
          <cell r="H94">
            <v>0</v>
          </cell>
          <cell r="I94">
            <v>0</v>
          </cell>
          <cell r="J94">
            <v>49</v>
          </cell>
          <cell r="K94">
            <v>0.04080680890754343</v>
          </cell>
        </row>
        <row r="95">
          <cell r="A95" t="str">
            <v>03</v>
          </cell>
          <cell r="B95">
            <v>15</v>
          </cell>
          <cell r="C95">
            <v>0.028963120293492954</v>
          </cell>
          <cell r="D95">
            <v>3</v>
          </cell>
          <cell r="E95">
            <v>0.0053098284925396895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18</v>
          </cell>
          <cell r="K95">
            <v>0.014990256333383302</v>
          </cell>
        </row>
        <row r="96">
          <cell r="A96" t="str">
            <v>08</v>
          </cell>
          <cell r="B96">
            <v>41</v>
          </cell>
          <cell r="C96">
            <v>0.0791658621355474</v>
          </cell>
          <cell r="D96">
            <v>71</v>
          </cell>
          <cell r="E96">
            <v>0.12566594099010603</v>
          </cell>
          <cell r="F96">
            <v>18</v>
          </cell>
          <cell r="G96">
            <v>0.15342652574156154</v>
          </cell>
          <cell r="H96">
            <v>0</v>
          </cell>
          <cell r="I96">
            <v>0</v>
          </cell>
          <cell r="J96">
            <v>130</v>
          </cell>
          <cell r="K96">
            <v>0.10826296240776828</v>
          </cell>
        </row>
        <row r="97">
          <cell r="A97" t="str">
            <v>09</v>
          </cell>
          <cell r="B97">
            <v>1</v>
          </cell>
          <cell r="C97">
            <v>0.0019308746862328635</v>
          </cell>
          <cell r="D97">
            <v>1</v>
          </cell>
          <cell r="E97">
            <v>0.0017699428308465637</v>
          </cell>
          <cell r="F97">
            <v>2</v>
          </cell>
          <cell r="G97">
            <v>0.017047391749062394</v>
          </cell>
          <cell r="H97">
            <v>0</v>
          </cell>
          <cell r="I97">
            <v>0</v>
          </cell>
          <cell r="J97">
            <v>4</v>
          </cell>
          <cell r="K97">
            <v>0.003331168074085178</v>
          </cell>
        </row>
        <row r="98">
          <cell r="A98" t="str">
            <v>10</v>
          </cell>
          <cell r="B98">
            <v>1642</v>
          </cell>
          <cell r="C98">
            <v>3.170496234794362</v>
          </cell>
          <cell r="D98">
            <v>2271</v>
          </cell>
          <cell r="E98">
            <v>4.019540168852545</v>
          </cell>
          <cell r="F98">
            <v>397</v>
          </cell>
          <cell r="G98">
            <v>3.383907262188885</v>
          </cell>
          <cell r="H98">
            <v>1</v>
          </cell>
          <cell r="I98">
            <v>1.7543859649122806</v>
          </cell>
          <cell r="J98">
            <v>4311</v>
          </cell>
          <cell r="K98">
            <v>3.590166391845301</v>
          </cell>
        </row>
        <row r="99">
          <cell r="A99" t="str">
            <v>11</v>
          </cell>
          <cell r="B99">
            <v>219</v>
          </cell>
          <cell r="C99">
            <v>0.4228615562849971</v>
          </cell>
          <cell r="D99">
            <v>181</v>
          </cell>
          <cell r="E99">
            <v>0.320359652383228</v>
          </cell>
          <cell r="F99">
            <v>44</v>
          </cell>
          <cell r="G99">
            <v>0.37504261847937265</v>
          </cell>
          <cell r="H99">
            <v>0</v>
          </cell>
          <cell r="I99">
            <v>0</v>
          </cell>
          <cell r="J99">
            <v>444</v>
          </cell>
          <cell r="K99">
            <v>0.36975965622345475</v>
          </cell>
        </row>
        <row r="100">
          <cell r="A100" t="str">
            <v>12</v>
          </cell>
          <cell r="B100">
            <v>12</v>
          </cell>
          <cell r="C100">
            <v>0.02317049623479436</v>
          </cell>
          <cell r="D100">
            <v>10</v>
          </cell>
          <cell r="E100">
            <v>0.017699428308465635</v>
          </cell>
          <cell r="F100">
            <v>4</v>
          </cell>
          <cell r="G100">
            <v>0.03409478349812479</v>
          </cell>
          <cell r="H100">
            <v>0</v>
          </cell>
          <cell r="I100">
            <v>0</v>
          </cell>
          <cell r="J100">
            <v>26</v>
          </cell>
          <cell r="K100">
            <v>0.021652592481553653</v>
          </cell>
        </row>
        <row r="101">
          <cell r="A101" t="str">
            <v>13</v>
          </cell>
          <cell r="B101">
            <v>330</v>
          </cell>
          <cell r="C101">
            <v>0.637188646456845</v>
          </cell>
          <cell r="D101">
            <v>441</v>
          </cell>
          <cell r="E101">
            <v>0.7805447884033344</v>
          </cell>
          <cell r="F101">
            <v>99</v>
          </cell>
          <cell r="G101">
            <v>0.8438458915785884</v>
          </cell>
          <cell r="H101">
            <v>1</v>
          </cell>
          <cell r="I101">
            <v>1.7543859649122806</v>
          </cell>
          <cell r="J101">
            <v>871</v>
          </cell>
          <cell r="K101">
            <v>0.7253618481320475</v>
          </cell>
        </row>
        <row r="102">
          <cell r="A102" t="str">
            <v>14</v>
          </cell>
          <cell r="B102">
            <v>21</v>
          </cell>
          <cell r="C102">
            <v>0.040548368410890136</v>
          </cell>
          <cell r="D102">
            <v>24</v>
          </cell>
          <cell r="E102">
            <v>0.042478627940317516</v>
          </cell>
          <cell r="F102">
            <v>7</v>
          </cell>
          <cell r="G102">
            <v>0.059665871121718374</v>
          </cell>
          <cell r="H102">
            <v>0</v>
          </cell>
          <cell r="I102">
            <v>0</v>
          </cell>
          <cell r="J102">
            <v>52</v>
          </cell>
          <cell r="K102">
            <v>0.043305184963107306</v>
          </cell>
        </row>
        <row r="103">
          <cell r="A103" t="str">
            <v>15</v>
          </cell>
          <cell r="B103">
            <v>22</v>
          </cell>
          <cell r="C103">
            <v>0.042479243097123</v>
          </cell>
          <cell r="D103">
            <v>25</v>
          </cell>
          <cell r="E103">
            <v>0.04424857077116409</v>
          </cell>
          <cell r="F103">
            <v>4</v>
          </cell>
          <cell r="G103">
            <v>0.03409478349812479</v>
          </cell>
          <cell r="H103">
            <v>0</v>
          </cell>
          <cell r="I103">
            <v>0</v>
          </cell>
          <cell r="J103">
            <v>51</v>
          </cell>
          <cell r="K103">
            <v>0.04247239294458602</v>
          </cell>
        </row>
        <row r="104">
          <cell r="A104" t="str">
            <v>16</v>
          </cell>
          <cell r="B104">
            <v>221</v>
          </cell>
          <cell r="C104">
            <v>0.4267233056574628</v>
          </cell>
          <cell r="D104">
            <v>344</v>
          </cell>
          <cell r="E104">
            <v>0.6088603338112178</v>
          </cell>
          <cell r="F104">
            <v>72</v>
          </cell>
          <cell r="G104">
            <v>0.6137061029662462</v>
          </cell>
          <cell r="H104">
            <v>1</v>
          </cell>
          <cell r="I104">
            <v>1.7543859649122806</v>
          </cell>
          <cell r="J104">
            <v>638</v>
          </cell>
          <cell r="K104">
            <v>0.5313213078165859</v>
          </cell>
        </row>
        <row r="105">
          <cell r="A105" t="str">
            <v>17</v>
          </cell>
          <cell r="B105">
            <v>222</v>
          </cell>
          <cell r="C105">
            <v>0.42865418034369573</v>
          </cell>
          <cell r="D105">
            <v>195</v>
          </cell>
          <cell r="E105">
            <v>0.34513885201508</v>
          </cell>
          <cell r="F105">
            <v>52</v>
          </cell>
          <cell r="G105">
            <v>0.4432321854756222</v>
          </cell>
          <cell r="H105">
            <v>0</v>
          </cell>
          <cell r="I105">
            <v>0</v>
          </cell>
          <cell r="J105">
            <v>469</v>
          </cell>
          <cell r="K105">
            <v>0.39057945668648714</v>
          </cell>
        </row>
        <row r="106">
          <cell r="A106" t="str">
            <v>18</v>
          </cell>
          <cell r="B106">
            <v>104</v>
          </cell>
          <cell r="C106">
            <v>0.2008109673682178</v>
          </cell>
          <cell r="D106">
            <v>186</v>
          </cell>
          <cell r="E106">
            <v>0.3292093665374608</v>
          </cell>
          <cell r="F106">
            <v>30</v>
          </cell>
          <cell r="G106">
            <v>0.2557108762359359</v>
          </cell>
          <cell r="H106">
            <v>0</v>
          </cell>
          <cell r="I106">
            <v>0</v>
          </cell>
          <cell r="J106">
            <v>320</v>
          </cell>
          <cell r="K106">
            <v>0.26649344592681423</v>
          </cell>
        </row>
        <row r="107">
          <cell r="A107" t="str">
            <v>19</v>
          </cell>
          <cell r="B107">
            <v>30</v>
          </cell>
          <cell r="C107">
            <v>0.05792624058698591</v>
          </cell>
          <cell r="D107">
            <v>10</v>
          </cell>
          <cell r="E107">
            <v>0.017699428308465635</v>
          </cell>
          <cell r="F107">
            <v>3</v>
          </cell>
          <cell r="G107">
            <v>0.025571087623593593</v>
          </cell>
          <cell r="H107">
            <v>0</v>
          </cell>
          <cell r="I107">
            <v>0</v>
          </cell>
          <cell r="J107">
            <v>43</v>
          </cell>
          <cell r="K107">
            <v>0.03581005679641566</v>
          </cell>
        </row>
        <row r="108">
          <cell r="A108" t="str">
            <v>20</v>
          </cell>
          <cell r="B108">
            <v>543</v>
          </cell>
          <cell r="C108">
            <v>1.048464954624445</v>
          </cell>
          <cell r="D108">
            <v>428</v>
          </cell>
          <cell r="E108">
            <v>0.7575355316023292</v>
          </cell>
          <cell r="F108">
            <v>110</v>
          </cell>
          <cell r="G108">
            <v>0.9376065461984316</v>
          </cell>
          <cell r="H108">
            <v>1</v>
          </cell>
          <cell r="I108">
            <v>1.7543859649122806</v>
          </cell>
          <cell r="J108">
            <v>1082</v>
          </cell>
          <cell r="K108">
            <v>0.9010809640400406</v>
          </cell>
        </row>
        <row r="109">
          <cell r="A109" t="str">
            <v>21</v>
          </cell>
          <cell r="B109">
            <v>230</v>
          </cell>
          <cell r="C109">
            <v>0.4441011778335586</v>
          </cell>
          <cell r="D109">
            <v>194</v>
          </cell>
          <cell r="E109">
            <v>0.34336890918423335</v>
          </cell>
          <cell r="F109">
            <v>30</v>
          </cell>
          <cell r="G109">
            <v>0.2557108762359359</v>
          </cell>
          <cell r="H109">
            <v>0</v>
          </cell>
          <cell r="I109">
            <v>0</v>
          </cell>
          <cell r="J109">
            <v>454</v>
          </cell>
          <cell r="K109">
            <v>0.37808757640866764</v>
          </cell>
        </row>
        <row r="110">
          <cell r="A110" t="str">
            <v>22</v>
          </cell>
          <cell r="B110">
            <v>321</v>
          </cell>
          <cell r="C110">
            <v>0.6198107742807493</v>
          </cell>
          <cell r="D110">
            <v>538</v>
          </cell>
          <cell r="E110">
            <v>0.9522292429954513</v>
          </cell>
          <cell r="F110">
            <v>86</v>
          </cell>
          <cell r="G110">
            <v>0.7330378452096827</v>
          </cell>
          <cell r="H110">
            <v>0</v>
          </cell>
          <cell r="I110">
            <v>0</v>
          </cell>
          <cell r="J110">
            <v>945</v>
          </cell>
          <cell r="K110">
            <v>0.7869884575026233</v>
          </cell>
        </row>
        <row r="111">
          <cell r="A111" t="str">
            <v>23</v>
          </cell>
          <cell r="B111">
            <v>634</v>
          </cell>
          <cell r="C111">
            <v>1.2241745510716355</v>
          </cell>
          <cell r="D111">
            <v>738</v>
          </cell>
          <cell r="E111">
            <v>1.306217809164764</v>
          </cell>
          <cell r="F111">
            <v>177</v>
          </cell>
          <cell r="G111">
            <v>1.5086941697920218</v>
          </cell>
          <cell r="H111">
            <v>1</v>
          </cell>
          <cell r="I111">
            <v>1.7543859649122806</v>
          </cell>
          <cell r="J111">
            <v>1550</v>
          </cell>
          <cell r="K111">
            <v>1.2908276287080065</v>
          </cell>
        </row>
        <row r="112">
          <cell r="A112" t="str">
            <v>24</v>
          </cell>
          <cell r="B112">
            <v>621</v>
          </cell>
          <cell r="C112">
            <v>1.1990731801506083</v>
          </cell>
          <cell r="D112">
            <v>317</v>
          </cell>
          <cell r="E112">
            <v>0.5610718773783606</v>
          </cell>
          <cell r="F112">
            <v>100</v>
          </cell>
          <cell r="G112">
            <v>0.8523695874531199</v>
          </cell>
          <cell r="H112">
            <v>0</v>
          </cell>
          <cell r="I112">
            <v>0</v>
          </cell>
          <cell r="J112">
            <v>1038</v>
          </cell>
          <cell r="K112">
            <v>0.8644381152251036</v>
          </cell>
        </row>
        <row r="113">
          <cell r="A113" t="str">
            <v>25</v>
          </cell>
          <cell r="B113">
            <v>1536</v>
          </cell>
          <cell r="C113">
            <v>2.965823518053678</v>
          </cell>
          <cell r="D113">
            <v>1705</v>
          </cell>
          <cell r="E113">
            <v>3.0177525265933913</v>
          </cell>
          <cell r="F113">
            <v>374</v>
          </cell>
          <cell r="G113">
            <v>3.1878622570746673</v>
          </cell>
          <cell r="H113">
            <v>3</v>
          </cell>
          <cell r="I113">
            <v>5.263157894736842</v>
          </cell>
          <cell r="J113">
            <v>3618</v>
          </cell>
          <cell r="K113">
            <v>3.0130415230100436</v>
          </cell>
        </row>
        <row r="114">
          <cell r="A114" t="str">
            <v>26</v>
          </cell>
          <cell r="B114">
            <v>61</v>
          </cell>
          <cell r="C114">
            <v>0.11778335586020466</v>
          </cell>
          <cell r="D114">
            <v>53</v>
          </cell>
          <cell r="E114">
            <v>0.09380697003486788</v>
          </cell>
          <cell r="F114">
            <v>12</v>
          </cell>
          <cell r="G114">
            <v>0.10228435049437437</v>
          </cell>
          <cell r="H114">
            <v>0</v>
          </cell>
          <cell r="I114">
            <v>0</v>
          </cell>
          <cell r="J114">
            <v>126</v>
          </cell>
          <cell r="K114">
            <v>0.1049317943336831</v>
          </cell>
        </row>
        <row r="115">
          <cell r="A115" t="str">
            <v>27</v>
          </cell>
          <cell r="B115">
            <v>175</v>
          </cell>
          <cell r="C115">
            <v>0.33790307009075105</v>
          </cell>
          <cell r="D115">
            <v>222</v>
          </cell>
          <cell r="E115">
            <v>0.3929273084479371</v>
          </cell>
          <cell r="F115">
            <v>49</v>
          </cell>
          <cell r="G115">
            <v>0.41766109785202865</v>
          </cell>
          <cell r="H115">
            <v>0</v>
          </cell>
          <cell r="I115">
            <v>0</v>
          </cell>
          <cell r="J115">
            <v>446</v>
          </cell>
          <cell r="K115">
            <v>0.37142524026049734</v>
          </cell>
        </row>
        <row r="116">
          <cell r="A116" t="str">
            <v>28</v>
          </cell>
          <cell r="B116">
            <v>627</v>
          </cell>
          <cell r="C116">
            <v>1.2106584282680055</v>
          </cell>
          <cell r="D116">
            <v>791</v>
          </cell>
          <cell r="E116">
            <v>1.4000247791996319</v>
          </cell>
          <cell r="F116">
            <v>133</v>
          </cell>
          <cell r="G116">
            <v>1.133651551312649</v>
          </cell>
          <cell r="H116">
            <v>0</v>
          </cell>
          <cell r="I116">
            <v>0</v>
          </cell>
          <cell r="J116">
            <v>1551</v>
          </cell>
          <cell r="K116">
            <v>1.291660420726528</v>
          </cell>
        </row>
        <row r="117">
          <cell r="A117" t="str">
            <v>29</v>
          </cell>
          <cell r="B117">
            <v>766</v>
          </cell>
          <cell r="C117">
            <v>1.4790500096543735</v>
          </cell>
          <cell r="D117">
            <v>593</v>
          </cell>
          <cell r="E117">
            <v>1.0495760986920122</v>
          </cell>
          <cell r="F117">
            <v>115</v>
          </cell>
          <cell r="G117">
            <v>0.9802250255710877</v>
          </cell>
          <cell r="H117">
            <v>0</v>
          </cell>
          <cell r="I117">
            <v>0</v>
          </cell>
          <cell r="J117">
            <v>1474</v>
          </cell>
          <cell r="K117">
            <v>1.227535435300388</v>
          </cell>
        </row>
        <row r="118">
          <cell r="A118" t="str">
            <v>30</v>
          </cell>
          <cell r="B118">
            <v>114</v>
          </cell>
          <cell r="C118">
            <v>0.22011971423054644</v>
          </cell>
          <cell r="D118">
            <v>123</v>
          </cell>
          <cell r="E118">
            <v>0.21770296819412735</v>
          </cell>
          <cell r="F118">
            <v>25</v>
          </cell>
          <cell r="G118">
            <v>0.21309239686327996</v>
          </cell>
          <cell r="H118">
            <v>0</v>
          </cell>
          <cell r="I118">
            <v>0</v>
          </cell>
          <cell r="J118">
            <v>262</v>
          </cell>
          <cell r="K118">
            <v>0.21819150885257918</v>
          </cell>
        </row>
        <row r="119">
          <cell r="A119" t="str">
            <v>31</v>
          </cell>
          <cell r="B119">
            <v>198</v>
          </cell>
          <cell r="C119">
            <v>0.38231318787410695</v>
          </cell>
          <cell r="D119">
            <v>319</v>
          </cell>
          <cell r="E119">
            <v>0.5646117630400538</v>
          </cell>
          <cell r="F119">
            <v>58</v>
          </cell>
          <cell r="G119">
            <v>0.4943743607228094</v>
          </cell>
          <cell r="H119">
            <v>0</v>
          </cell>
          <cell r="I119">
            <v>0</v>
          </cell>
          <cell r="J119">
            <v>575</v>
          </cell>
          <cell r="K119">
            <v>0.47885541064974435</v>
          </cell>
        </row>
        <row r="120">
          <cell r="A120" t="str">
            <v>32</v>
          </cell>
          <cell r="B120">
            <v>87</v>
          </cell>
          <cell r="C120">
            <v>0.16798609770225917</v>
          </cell>
          <cell r="D120">
            <v>82</v>
          </cell>
          <cell r="E120">
            <v>0.14513531212941821</v>
          </cell>
          <cell r="F120">
            <v>12</v>
          </cell>
          <cell r="G120">
            <v>0.10228435049437437</v>
          </cell>
          <cell r="H120">
            <v>0</v>
          </cell>
          <cell r="I120">
            <v>0</v>
          </cell>
          <cell r="J120">
            <v>181</v>
          </cell>
          <cell r="K120">
            <v>0.1507353553523543</v>
          </cell>
        </row>
        <row r="121">
          <cell r="A121" t="str">
            <v>33</v>
          </cell>
          <cell r="B121">
            <v>349</v>
          </cell>
          <cell r="C121">
            <v>0.6738752654952694</v>
          </cell>
          <cell r="D121">
            <v>314</v>
          </cell>
          <cell r="E121">
            <v>0.555762048885821</v>
          </cell>
          <cell r="F121">
            <v>71</v>
          </cell>
          <cell r="G121">
            <v>0.605182407091715</v>
          </cell>
          <cell r="H121">
            <v>2</v>
          </cell>
          <cell r="I121">
            <v>3.508771929824561</v>
          </cell>
          <cell r="J121">
            <v>736</v>
          </cell>
          <cell r="K121">
            <v>0.6129349256316727</v>
          </cell>
        </row>
        <row r="122">
          <cell r="A122" t="str">
            <v>35</v>
          </cell>
          <cell r="B122">
            <v>170</v>
          </cell>
          <cell r="C122">
            <v>0.3282486966595868</v>
          </cell>
          <cell r="D122">
            <v>91</v>
          </cell>
          <cell r="E122">
            <v>0.1610647976070373</v>
          </cell>
          <cell r="F122">
            <v>19</v>
          </cell>
          <cell r="G122">
            <v>0.16195022161609274</v>
          </cell>
          <cell r="H122">
            <v>0</v>
          </cell>
          <cell r="I122">
            <v>0</v>
          </cell>
          <cell r="J122">
            <v>280</v>
          </cell>
          <cell r="K122">
            <v>0.2331817651859625</v>
          </cell>
        </row>
        <row r="123">
          <cell r="A123" t="str">
            <v>36</v>
          </cell>
          <cell r="B123">
            <v>2</v>
          </cell>
          <cell r="C123">
            <v>0.003861749372465727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</v>
          </cell>
          <cell r="K123">
            <v>0.001665584037042589</v>
          </cell>
        </row>
        <row r="124">
          <cell r="A124" t="str">
            <v>37</v>
          </cell>
          <cell r="B124">
            <v>46</v>
          </cell>
          <cell r="C124">
            <v>0.08882023556671172</v>
          </cell>
          <cell r="D124">
            <v>42</v>
          </cell>
          <cell r="E124">
            <v>0.07433759889555568</v>
          </cell>
          <cell r="F124">
            <v>6</v>
          </cell>
          <cell r="G124">
            <v>0.051142175247187185</v>
          </cell>
          <cell r="H124">
            <v>0</v>
          </cell>
          <cell r="I124">
            <v>0</v>
          </cell>
          <cell r="J124">
            <v>94</v>
          </cell>
          <cell r="K124">
            <v>0.07828244974100168</v>
          </cell>
        </row>
        <row r="125">
          <cell r="A125" t="str">
            <v>38</v>
          </cell>
          <cell r="B125">
            <v>299</v>
          </cell>
          <cell r="C125">
            <v>0.5773315311836262</v>
          </cell>
          <cell r="D125">
            <v>326</v>
          </cell>
          <cell r="E125">
            <v>0.5770013628559797</v>
          </cell>
          <cell r="F125">
            <v>89</v>
          </cell>
          <cell r="G125">
            <v>0.7586089328332766</v>
          </cell>
          <cell r="H125">
            <v>0</v>
          </cell>
          <cell r="I125">
            <v>0</v>
          </cell>
          <cell r="J125">
            <v>714</v>
          </cell>
          <cell r="K125">
            <v>0.5946135012242042</v>
          </cell>
        </row>
        <row r="126">
          <cell r="A126" t="str">
            <v>39</v>
          </cell>
          <cell r="B126">
            <v>47</v>
          </cell>
          <cell r="C126">
            <v>0.09075111025294458</v>
          </cell>
          <cell r="D126">
            <v>29</v>
          </cell>
          <cell r="E126">
            <v>0.05132834209455035</v>
          </cell>
          <cell r="F126">
            <v>8</v>
          </cell>
          <cell r="G126">
            <v>0.06818956699624958</v>
          </cell>
          <cell r="H126">
            <v>0</v>
          </cell>
          <cell r="I126">
            <v>0</v>
          </cell>
          <cell r="J126">
            <v>84</v>
          </cell>
          <cell r="K126">
            <v>0.06995452955578874</v>
          </cell>
        </row>
        <row r="127">
          <cell r="A127" t="str">
            <v>41</v>
          </cell>
          <cell r="B127">
            <v>1113</v>
          </cell>
          <cell r="C127">
            <v>2.149063525777177</v>
          </cell>
          <cell r="D127">
            <v>1833</v>
          </cell>
          <cell r="E127">
            <v>3.2443052089417517</v>
          </cell>
          <cell r="F127">
            <v>516</v>
          </cell>
          <cell r="G127">
            <v>4.3982270712580975</v>
          </cell>
          <cell r="H127">
            <v>5</v>
          </cell>
          <cell r="I127">
            <v>8.771929824561402</v>
          </cell>
          <cell r="J127">
            <v>3467</v>
          </cell>
          <cell r="K127">
            <v>2.887289928213328</v>
          </cell>
        </row>
        <row r="128">
          <cell r="A128" t="str">
            <v>42</v>
          </cell>
          <cell r="B128">
            <v>732</v>
          </cell>
          <cell r="C128">
            <v>1.4134002703224562</v>
          </cell>
          <cell r="D128">
            <v>877</v>
          </cell>
          <cell r="E128">
            <v>1.5522398626524363</v>
          </cell>
          <cell r="F128">
            <v>259</v>
          </cell>
          <cell r="G128">
            <v>2.20763723150358</v>
          </cell>
          <cell r="H128">
            <v>2</v>
          </cell>
          <cell r="I128">
            <v>3.508771929824561</v>
          </cell>
          <cell r="J128">
            <v>1870</v>
          </cell>
          <cell r="K128">
            <v>1.5573210746348207</v>
          </cell>
        </row>
        <row r="129">
          <cell r="A129" t="str">
            <v>43</v>
          </cell>
          <cell r="B129">
            <v>2696</v>
          </cell>
          <cell r="C129">
            <v>5.2056381540837995</v>
          </cell>
          <cell r="D129">
            <v>4213</v>
          </cell>
          <cell r="E129">
            <v>7.4567691463565735</v>
          </cell>
          <cell r="F129">
            <v>1201</v>
          </cell>
          <cell r="G129">
            <v>10.236958745311968</v>
          </cell>
          <cell r="H129">
            <v>2</v>
          </cell>
          <cell r="I129">
            <v>3.508771929824561</v>
          </cell>
          <cell r="J129">
            <v>8112</v>
          </cell>
          <cell r="K129">
            <v>6.75560885424474</v>
          </cell>
        </row>
        <row r="130">
          <cell r="A130" t="str">
            <v>45</v>
          </cell>
          <cell r="B130">
            <v>860</v>
          </cell>
          <cell r="C130">
            <v>1.6605522301602627</v>
          </cell>
          <cell r="D130">
            <v>1069</v>
          </cell>
          <cell r="E130">
            <v>1.8920688861749766</v>
          </cell>
          <cell r="F130">
            <v>212</v>
          </cell>
          <cell r="G130">
            <v>1.8070235254006135</v>
          </cell>
          <cell r="H130">
            <v>2</v>
          </cell>
          <cell r="I130">
            <v>3.508771929824561</v>
          </cell>
          <cell r="J130">
            <v>2143</v>
          </cell>
          <cell r="K130">
            <v>1.7846732956911342</v>
          </cell>
        </row>
        <row r="131">
          <cell r="A131" t="str">
            <v>46</v>
          </cell>
          <cell r="B131">
            <v>1976</v>
          </cell>
          <cell r="C131">
            <v>3.8154083799961382</v>
          </cell>
          <cell r="D131">
            <v>2491</v>
          </cell>
          <cell r="E131">
            <v>4.40892759163879</v>
          </cell>
          <cell r="F131">
            <v>579</v>
          </cell>
          <cell r="G131">
            <v>4.935219911353563</v>
          </cell>
          <cell r="H131">
            <v>6</v>
          </cell>
          <cell r="I131">
            <v>10.526315789473683</v>
          </cell>
          <cell r="J131">
            <v>5052</v>
          </cell>
          <cell r="K131">
            <v>4.207265277569579</v>
          </cell>
        </row>
        <row r="132">
          <cell r="A132" t="str">
            <v>47</v>
          </cell>
          <cell r="B132">
            <v>3427</v>
          </cell>
          <cell r="C132">
            <v>6.617107549720023</v>
          </cell>
          <cell r="D132">
            <v>4113</v>
          </cell>
          <cell r="E132">
            <v>7.279774863271916</v>
          </cell>
          <cell r="F132">
            <v>782</v>
          </cell>
          <cell r="G132">
            <v>6.665530173883395</v>
          </cell>
          <cell r="H132">
            <v>1</v>
          </cell>
          <cell r="I132">
            <v>1.7543859649122806</v>
          </cell>
          <cell r="J132">
            <v>8323</v>
          </cell>
          <cell r="K132">
            <v>6.931327970152735</v>
          </cell>
        </row>
        <row r="133">
          <cell r="A133" t="str">
            <v>49</v>
          </cell>
          <cell r="B133">
            <v>1544</v>
          </cell>
          <cell r="C133">
            <v>2.981270515543541</v>
          </cell>
          <cell r="D133">
            <v>2663</v>
          </cell>
          <cell r="E133">
            <v>4.713357758544399</v>
          </cell>
          <cell r="F133">
            <v>849</v>
          </cell>
          <cell r="G133">
            <v>7.2366177974769865</v>
          </cell>
          <cell r="H133">
            <v>7</v>
          </cell>
          <cell r="I133">
            <v>12.280701754385964</v>
          </cell>
          <cell r="J133">
            <v>5063</v>
          </cell>
          <cell r="K133">
            <v>4.216425989773314</v>
          </cell>
        </row>
        <row r="134">
          <cell r="A134" t="str">
            <v>50</v>
          </cell>
          <cell r="B134">
            <v>16</v>
          </cell>
          <cell r="C134">
            <v>0.030893994979725815</v>
          </cell>
          <cell r="D134">
            <v>34</v>
          </cell>
          <cell r="E134">
            <v>0.06017805624878316</v>
          </cell>
          <cell r="F134">
            <v>10</v>
          </cell>
          <cell r="G134">
            <v>0.08523695874531195</v>
          </cell>
          <cell r="H134">
            <v>0</v>
          </cell>
          <cell r="I134">
            <v>0</v>
          </cell>
          <cell r="J134">
            <v>60</v>
          </cell>
          <cell r="K134">
            <v>0.049967521111277675</v>
          </cell>
        </row>
        <row r="135">
          <cell r="A135" t="str">
            <v>51</v>
          </cell>
          <cell r="B135">
            <v>61</v>
          </cell>
          <cell r="C135">
            <v>0.11778335586020466</v>
          </cell>
          <cell r="D135">
            <v>67</v>
          </cell>
          <cell r="E135">
            <v>0.11858616966671978</v>
          </cell>
          <cell r="F135">
            <v>24</v>
          </cell>
          <cell r="G135">
            <v>0.20456870098874874</v>
          </cell>
          <cell r="H135">
            <v>0</v>
          </cell>
          <cell r="I135">
            <v>0</v>
          </cell>
          <cell r="J135">
            <v>152</v>
          </cell>
          <cell r="K135">
            <v>0.12658438681523676</v>
          </cell>
        </row>
        <row r="136">
          <cell r="A136" t="str">
            <v>52</v>
          </cell>
          <cell r="B136">
            <v>1639</v>
          </cell>
          <cell r="C136">
            <v>3.164703610735663</v>
          </cell>
          <cell r="D136">
            <v>2580</v>
          </cell>
          <cell r="E136">
            <v>4.566452503584134</v>
          </cell>
          <cell r="F136">
            <v>518</v>
          </cell>
          <cell r="G136">
            <v>4.41527446300716</v>
          </cell>
          <cell r="H136">
            <v>2</v>
          </cell>
          <cell r="I136">
            <v>3.508771929824561</v>
          </cell>
          <cell r="J136">
            <v>4739</v>
          </cell>
          <cell r="K136">
            <v>3.9466013757724148</v>
          </cell>
        </row>
        <row r="137">
          <cell r="A137" t="str">
            <v>53</v>
          </cell>
          <cell r="B137">
            <v>702</v>
          </cell>
          <cell r="C137">
            <v>1.3554740297354702</v>
          </cell>
          <cell r="D137">
            <v>446</v>
          </cell>
          <cell r="E137">
            <v>0.7893945025575675</v>
          </cell>
          <cell r="F137">
            <v>147</v>
          </cell>
          <cell r="G137">
            <v>1.2529832935560858</v>
          </cell>
          <cell r="H137">
            <v>1</v>
          </cell>
          <cell r="I137">
            <v>1.7543859649122806</v>
          </cell>
          <cell r="J137">
            <v>1296</v>
          </cell>
          <cell r="K137">
            <v>1.0792984560035976</v>
          </cell>
        </row>
        <row r="138">
          <cell r="A138" t="str">
            <v>55</v>
          </cell>
          <cell r="B138">
            <v>357</v>
          </cell>
          <cell r="C138">
            <v>0.6893222629851323</v>
          </cell>
          <cell r="D138">
            <v>378</v>
          </cell>
          <cell r="E138">
            <v>0.6690383900600011</v>
          </cell>
          <cell r="F138">
            <v>77</v>
          </cell>
          <cell r="G138">
            <v>0.6563245823389022</v>
          </cell>
          <cell r="H138">
            <v>0</v>
          </cell>
          <cell r="I138">
            <v>0</v>
          </cell>
          <cell r="J138">
            <v>812</v>
          </cell>
          <cell r="K138">
            <v>0.6762271190392911</v>
          </cell>
        </row>
        <row r="139">
          <cell r="A139" t="str">
            <v>56</v>
          </cell>
          <cell r="B139">
            <v>1248</v>
          </cell>
          <cell r="C139">
            <v>2.409731608418614</v>
          </cell>
          <cell r="D139">
            <v>1154</v>
          </cell>
          <cell r="E139">
            <v>2.0425140267969346</v>
          </cell>
          <cell r="F139">
            <v>260</v>
          </cell>
          <cell r="G139">
            <v>2.216160927378111</v>
          </cell>
          <cell r="H139">
            <v>1</v>
          </cell>
          <cell r="I139">
            <v>1.7543859649122806</v>
          </cell>
          <cell r="J139">
            <v>2663</v>
          </cell>
          <cell r="K139">
            <v>2.2177251453222073</v>
          </cell>
        </row>
        <row r="140">
          <cell r="A140" t="str">
            <v>58</v>
          </cell>
          <cell r="B140">
            <v>26</v>
          </cell>
          <cell r="C140">
            <v>0.05020274184205445</v>
          </cell>
          <cell r="D140">
            <v>31</v>
          </cell>
          <cell r="E140">
            <v>0.05486822775624347</v>
          </cell>
          <cell r="F140">
            <v>9</v>
          </cell>
          <cell r="G140">
            <v>0.07671326287078077</v>
          </cell>
          <cell r="H140">
            <v>0</v>
          </cell>
          <cell r="I140">
            <v>0</v>
          </cell>
          <cell r="J140">
            <v>66</v>
          </cell>
          <cell r="K140">
            <v>0.054964273222405435</v>
          </cell>
        </row>
        <row r="141">
          <cell r="A141" t="str">
            <v>59</v>
          </cell>
          <cell r="B141">
            <v>44</v>
          </cell>
          <cell r="C141">
            <v>0.084958486194246</v>
          </cell>
          <cell r="D141">
            <v>41</v>
          </cell>
          <cell r="E141">
            <v>0.07256765606470911</v>
          </cell>
          <cell r="F141">
            <v>5</v>
          </cell>
          <cell r="G141">
            <v>0.042618479372655976</v>
          </cell>
          <cell r="H141">
            <v>0</v>
          </cell>
          <cell r="I141">
            <v>0</v>
          </cell>
          <cell r="J141">
            <v>90</v>
          </cell>
          <cell r="K141">
            <v>0.0749512816669165</v>
          </cell>
        </row>
        <row r="142">
          <cell r="A142" t="str">
            <v>60</v>
          </cell>
          <cell r="B142">
            <v>16</v>
          </cell>
          <cell r="C142">
            <v>0.030893994979725815</v>
          </cell>
          <cell r="D142">
            <v>8</v>
          </cell>
          <cell r="E142">
            <v>0.01415954264677251</v>
          </cell>
          <cell r="F142">
            <v>2</v>
          </cell>
          <cell r="G142">
            <v>0.017047391749062394</v>
          </cell>
          <cell r="H142">
            <v>0</v>
          </cell>
          <cell r="I142">
            <v>0</v>
          </cell>
          <cell r="J142">
            <v>26</v>
          </cell>
          <cell r="K142">
            <v>0.021652592481553653</v>
          </cell>
        </row>
        <row r="143">
          <cell r="A143" t="str">
            <v>61</v>
          </cell>
          <cell r="B143">
            <v>68</v>
          </cell>
          <cell r="C143">
            <v>0.1312994786638347</v>
          </cell>
          <cell r="D143">
            <v>82</v>
          </cell>
          <cell r="E143">
            <v>0.14513531212941821</v>
          </cell>
          <cell r="F143">
            <v>10</v>
          </cell>
          <cell r="G143">
            <v>0.08523695874531195</v>
          </cell>
          <cell r="H143">
            <v>0</v>
          </cell>
          <cell r="I143">
            <v>0</v>
          </cell>
          <cell r="J143">
            <v>160</v>
          </cell>
          <cell r="K143">
            <v>0.13324672296340712</v>
          </cell>
        </row>
        <row r="144">
          <cell r="A144" t="str">
            <v>62</v>
          </cell>
          <cell r="B144">
            <v>184</v>
          </cell>
          <cell r="C144">
            <v>0.35528094226684687</v>
          </cell>
          <cell r="D144">
            <v>110</v>
          </cell>
          <cell r="E144">
            <v>0.19469371139312203</v>
          </cell>
          <cell r="F144">
            <v>37</v>
          </cell>
          <cell r="G144">
            <v>0.31537674735765425</v>
          </cell>
          <cell r="H144">
            <v>0</v>
          </cell>
          <cell r="I144">
            <v>0</v>
          </cell>
          <cell r="J144">
            <v>331</v>
          </cell>
          <cell r="K144">
            <v>0.27565415813054844</v>
          </cell>
        </row>
        <row r="145">
          <cell r="A145" t="str">
            <v>63</v>
          </cell>
          <cell r="B145">
            <v>18</v>
          </cell>
          <cell r="C145">
            <v>0.034755744352191545</v>
          </cell>
          <cell r="D145">
            <v>26</v>
          </cell>
          <cell r="E145">
            <v>0.046018513602010654</v>
          </cell>
          <cell r="F145">
            <v>9</v>
          </cell>
          <cell r="G145">
            <v>0.07671326287078077</v>
          </cell>
          <cell r="H145">
            <v>0</v>
          </cell>
          <cell r="I145">
            <v>0</v>
          </cell>
          <cell r="J145">
            <v>53</v>
          </cell>
          <cell r="K145">
            <v>0.04413797698162861</v>
          </cell>
        </row>
        <row r="146">
          <cell r="A146" t="str">
            <v>64</v>
          </cell>
          <cell r="B146">
            <v>249</v>
          </cell>
          <cell r="C146">
            <v>0.4807877968719831</v>
          </cell>
          <cell r="D146">
            <v>129</v>
          </cell>
          <cell r="E146">
            <v>0.2283226251792067</v>
          </cell>
          <cell r="F146">
            <v>49</v>
          </cell>
          <cell r="G146">
            <v>0.41766109785202865</v>
          </cell>
          <cell r="H146">
            <v>0</v>
          </cell>
          <cell r="I146">
            <v>0</v>
          </cell>
          <cell r="J146">
            <v>427</v>
          </cell>
          <cell r="K146">
            <v>0.35560219190859277</v>
          </cell>
        </row>
        <row r="147">
          <cell r="A147" t="str">
            <v>65</v>
          </cell>
          <cell r="B147">
            <v>59</v>
          </cell>
          <cell r="C147">
            <v>0.11392160648773894</v>
          </cell>
          <cell r="D147">
            <v>33</v>
          </cell>
          <cell r="E147">
            <v>0.05840811341793661</v>
          </cell>
          <cell r="F147">
            <v>7</v>
          </cell>
          <cell r="G147">
            <v>0.059665871121718374</v>
          </cell>
          <cell r="H147">
            <v>0</v>
          </cell>
          <cell r="I147">
            <v>0</v>
          </cell>
          <cell r="J147">
            <v>99</v>
          </cell>
          <cell r="K147">
            <v>0.08244640983360815</v>
          </cell>
        </row>
        <row r="148">
          <cell r="A148" t="str">
            <v>66</v>
          </cell>
          <cell r="B148">
            <v>67</v>
          </cell>
          <cell r="C148">
            <v>0.12936860397760186</v>
          </cell>
          <cell r="D148">
            <v>38</v>
          </cell>
          <cell r="E148">
            <v>0.06725782757216943</v>
          </cell>
          <cell r="F148">
            <v>13</v>
          </cell>
          <cell r="G148">
            <v>0.11080804636890555</v>
          </cell>
          <cell r="H148">
            <v>0</v>
          </cell>
          <cell r="I148">
            <v>0</v>
          </cell>
          <cell r="J148">
            <v>118</v>
          </cell>
          <cell r="K148">
            <v>0.09826945818551275</v>
          </cell>
        </row>
        <row r="149">
          <cell r="A149" t="str">
            <v>68</v>
          </cell>
          <cell r="B149">
            <v>172</v>
          </cell>
          <cell r="C149">
            <v>0.33211044603205253</v>
          </cell>
          <cell r="D149">
            <v>227</v>
          </cell>
          <cell r="E149">
            <v>0.4017770226021699</v>
          </cell>
          <cell r="F149">
            <v>60</v>
          </cell>
          <cell r="G149">
            <v>0.5114217524718718</v>
          </cell>
          <cell r="H149">
            <v>0</v>
          </cell>
          <cell r="I149">
            <v>0</v>
          </cell>
          <cell r="J149">
            <v>459</v>
          </cell>
          <cell r="K149">
            <v>0.3822515365012742</v>
          </cell>
        </row>
        <row r="150">
          <cell r="A150" t="str">
            <v>69</v>
          </cell>
          <cell r="B150">
            <v>80</v>
          </cell>
          <cell r="C150">
            <v>0.15446997489862907</v>
          </cell>
          <cell r="D150">
            <v>46</v>
          </cell>
          <cell r="E150">
            <v>0.08141737021894194</v>
          </cell>
          <cell r="F150">
            <v>25</v>
          </cell>
          <cell r="G150">
            <v>0.21309239686327996</v>
          </cell>
          <cell r="H150">
            <v>0</v>
          </cell>
          <cell r="I150">
            <v>0</v>
          </cell>
          <cell r="J150">
            <v>151</v>
          </cell>
          <cell r="K150">
            <v>0.12575159479671547</v>
          </cell>
        </row>
        <row r="151">
          <cell r="A151" t="str">
            <v>70</v>
          </cell>
          <cell r="B151">
            <v>163</v>
          </cell>
          <cell r="C151">
            <v>0.31473257385595677</v>
          </cell>
          <cell r="D151">
            <v>123</v>
          </cell>
          <cell r="E151">
            <v>0.21770296819412735</v>
          </cell>
          <cell r="F151">
            <v>41</v>
          </cell>
          <cell r="G151">
            <v>0.3494715308557791</v>
          </cell>
          <cell r="H151">
            <v>0</v>
          </cell>
          <cell r="I151">
            <v>0</v>
          </cell>
          <cell r="J151">
            <v>327</v>
          </cell>
          <cell r="K151">
            <v>0.2723229900564633</v>
          </cell>
        </row>
        <row r="152">
          <cell r="A152" t="str">
            <v>71</v>
          </cell>
          <cell r="B152">
            <v>342</v>
          </cell>
          <cell r="C152">
            <v>0.6603591426916392</v>
          </cell>
          <cell r="D152">
            <v>268</v>
          </cell>
          <cell r="E152">
            <v>0.4743446786668791</v>
          </cell>
          <cell r="F152">
            <v>54</v>
          </cell>
          <cell r="G152">
            <v>0.4602795772246846</v>
          </cell>
          <cell r="H152">
            <v>0</v>
          </cell>
          <cell r="I152">
            <v>0</v>
          </cell>
          <cell r="J152">
            <v>664</v>
          </cell>
          <cell r="K152">
            <v>0.5529739002981395</v>
          </cell>
        </row>
        <row r="153">
          <cell r="A153" t="str">
            <v>72</v>
          </cell>
          <cell r="B153">
            <v>136</v>
          </cell>
          <cell r="C153">
            <v>0.2625989573276694</v>
          </cell>
          <cell r="D153">
            <v>63</v>
          </cell>
          <cell r="E153">
            <v>0.11150639834333351</v>
          </cell>
          <cell r="F153">
            <v>10</v>
          </cell>
          <cell r="G153">
            <v>0.08523695874531195</v>
          </cell>
          <cell r="H153">
            <v>0</v>
          </cell>
          <cell r="I153">
            <v>0</v>
          </cell>
          <cell r="J153">
            <v>209</v>
          </cell>
          <cell r="K153">
            <v>0.17405353187095055</v>
          </cell>
        </row>
        <row r="154">
          <cell r="A154" t="str">
            <v>73</v>
          </cell>
          <cell r="B154">
            <v>97</v>
          </cell>
          <cell r="C154">
            <v>0.18729484456458775</v>
          </cell>
          <cell r="D154">
            <v>61</v>
          </cell>
          <cell r="E154">
            <v>0.1079665126816404</v>
          </cell>
          <cell r="F154">
            <v>18</v>
          </cell>
          <cell r="G154">
            <v>0.15342652574156154</v>
          </cell>
          <cell r="H154">
            <v>0</v>
          </cell>
          <cell r="I154">
            <v>0</v>
          </cell>
          <cell r="J154">
            <v>176</v>
          </cell>
          <cell r="K154">
            <v>0.14657139525974783</v>
          </cell>
        </row>
        <row r="155">
          <cell r="A155" t="str">
            <v>74</v>
          </cell>
          <cell r="B155">
            <v>47</v>
          </cell>
          <cell r="C155">
            <v>0.09075111025294458</v>
          </cell>
          <cell r="D155">
            <v>33</v>
          </cell>
          <cell r="E155">
            <v>0.05840811341793661</v>
          </cell>
          <cell r="F155">
            <v>10</v>
          </cell>
          <cell r="G155">
            <v>0.08523695874531195</v>
          </cell>
          <cell r="H155">
            <v>0</v>
          </cell>
          <cell r="I155">
            <v>0</v>
          </cell>
          <cell r="J155">
            <v>90</v>
          </cell>
          <cell r="K155">
            <v>0.0749512816669165</v>
          </cell>
        </row>
        <row r="156">
          <cell r="A156" t="str">
            <v>75</v>
          </cell>
          <cell r="B156">
            <v>32</v>
          </cell>
          <cell r="C156">
            <v>0.06178798995945163</v>
          </cell>
          <cell r="D156">
            <v>15</v>
          </cell>
          <cell r="E156">
            <v>0.02654914246269845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47</v>
          </cell>
          <cell r="K156">
            <v>0.03914122487050084</v>
          </cell>
        </row>
        <row r="157">
          <cell r="A157" t="str">
            <v>77</v>
          </cell>
          <cell r="B157">
            <v>139</v>
          </cell>
          <cell r="C157">
            <v>0.26839158138636804</v>
          </cell>
          <cell r="D157">
            <v>223</v>
          </cell>
          <cell r="E157">
            <v>0.39469725127878375</v>
          </cell>
          <cell r="F157">
            <v>43</v>
          </cell>
          <cell r="G157">
            <v>0.36651892260484137</v>
          </cell>
          <cell r="H157">
            <v>0</v>
          </cell>
          <cell r="I157">
            <v>0</v>
          </cell>
          <cell r="J157">
            <v>405</v>
          </cell>
          <cell r="K157">
            <v>0.3372807675011243</v>
          </cell>
        </row>
        <row r="158">
          <cell r="A158" t="str">
            <v>78</v>
          </cell>
          <cell r="B158">
            <v>4986</v>
          </cell>
          <cell r="C158">
            <v>9.627341185557057</v>
          </cell>
          <cell r="D158">
            <v>7766</v>
          </cell>
          <cell r="E158">
            <v>13.745376024354414</v>
          </cell>
          <cell r="F158">
            <v>1024</v>
          </cell>
          <cell r="G158">
            <v>8.728264575519946</v>
          </cell>
          <cell r="H158">
            <v>10</v>
          </cell>
          <cell r="I158">
            <v>17.543859649122805</v>
          </cell>
          <cell r="J158">
            <v>13786</v>
          </cell>
          <cell r="K158">
            <v>11.480870767334565</v>
          </cell>
        </row>
        <row r="159">
          <cell r="A159" t="str">
            <v>79</v>
          </cell>
          <cell r="B159">
            <v>29</v>
          </cell>
          <cell r="C159">
            <v>0.05599536590075304</v>
          </cell>
          <cell r="D159">
            <v>30</v>
          </cell>
          <cell r="E159">
            <v>0.0530982849253969</v>
          </cell>
          <cell r="F159">
            <v>4</v>
          </cell>
          <cell r="G159">
            <v>0.03409478349812479</v>
          </cell>
          <cell r="H159">
            <v>0</v>
          </cell>
          <cell r="I159">
            <v>0</v>
          </cell>
          <cell r="J159">
            <v>63</v>
          </cell>
          <cell r="K159">
            <v>0.05246589716684155</v>
          </cell>
        </row>
        <row r="160">
          <cell r="A160" t="str">
            <v>80</v>
          </cell>
          <cell r="B160">
            <v>241</v>
          </cell>
          <cell r="C160">
            <v>0.4653407993821201</v>
          </cell>
          <cell r="D160">
            <v>395</v>
          </cell>
          <cell r="E160">
            <v>0.6991274181843926</v>
          </cell>
          <cell r="F160">
            <v>117</v>
          </cell>
          <cell r="G160">
            <v>0.99727241732015</v>
          </cell>
          <cell r="H160">
            <v>0</v>
          </cell>
          <cell r="I160">
            <v>0</v>
          </cell>
          <cell r="J160">
            <v>753</v>
          </cell>
          <cell r="K160">
            <v>0.6270923899465347</v>
          </cell>
        </row>
        <row r="161">
          <cell r="A161" t="str">
            <v>81</v>
          </cell>
          <cell r="B161">
            <v>1698</v>
          </cell>
          <cell r="C161">
            <v>3.278625217223402</v>
          </cell>
          <cell r="D161">
            <v>3104</v>
          </cell>
          <cell r="E161">
            <v>5.493902546947734</v>
          </cell>
          <cell r="F161">
            <v>640</v>
          </cell>
          <cell r="G161">
            <v>5.455165359699965</v>
          </cell>
          <cell r="H161">
            <v>5</v>
          </cell>
          <cell r="I161">
            <v>8.771929824561402</v>
          </cell>
          <cell r="J161">
            <v>5447</v>
          </cell>
          <cell r="K161">
            <v>4.536218124885491</v>
          </cell>
        </row>
        <row r="162">
          <cell r="A162" t="str">
            <v>82</v>
          </cell>
          <cell r="B162">
            <v>156</v>
          </cell>
          <cell r="C162">
            <v>0.30121645105232675</v>
          </cell>
          <cell r="D162">
            <v>130</v>
          </cell>
          <cell r="E162">
            <v>0.2300925680100533</v>
          </cell>
          <cell r="F162">
            <v>38</v>
          </cell>
          <cell r="G162">
            <v>0.3239004432321855</v>
          </cell>
          <cell r="H162">
            <v>0</v>
          </cell>
          <cell r="I162">
            <v>0</v>
          </cell>
          <cell r="J162">
            <v>324</v>
          </cell>
          <cell r="K162">
            <v>0.2698246140008994</v>
          </cell>
        </row>
        <row r="163">
          <cell r="A163" t="str">
            <v>84</v>
          </cell>
          <cell r="B163">
            <v>84</v>
          </cell>
          <cell r="C163">
            <v>0.16219347364356054</v>
          </cell>
          <cell r="D163">
            <v>82</v>
          </cell>
          <cell r="E163">
            <v>0.14513531212941821</v>
          </cell>
          <cell r="F163">
            <v>23</v>
          </cell>
          <cell r="G163">
            <v>0.19604500511421755</v>
          </cell>
          <cell r="H163">
            <v>0</v>
          </cell>
          <cell r="I163">
            <v>0</v>
          </cell>
          <cell r="J163">
            <v>189</v>
          </cell>
          <cell r="K163">
            <v>0.15739769150052466</v>
          </cell>
        </row>
        <row r="164">
          <cell r="A164" t="str">
            <v>85</v>
          </cell>
          <cell r="B164">
            <v>1350</v>
          </cell>
          <cell r="C164">
            <v>2.6066808264143657</v>
          </cell>
          <cell r="D164">
            <v>455</v>
          </cell>
          <cell r="E164">
            <v>0.8053239880351865</v>
          </cell>
          <cell r="F164">
            <v>100</v>
          </cell>
          <cell r="G164">
            <v>0.8523695874531199</v>
          </cell>
          <cell r="H164">
            <v>0</v>
          </cell>
          <cell r="I164">
            <v>0</v>
          </cell>
          <cell r="J164">
            <v>1905</v>
          </cell>
          <cell r="K164">
            <v>1.586468795283066</v>
          </cell>
        </row>
        <row r="165">
          <cell r="A165" t="str">
            <v>86</v>
          </cell>
          <cell r="B165">
            <v>7383</v>
          </cell>
          <cell r="C165">
            <v>14.255647808457232</v>
          </cell>
          <cell r="D165">
            <v>2537</v>
          </cell>
          <cell r="E165">
            <v>4.490344961857732</v>
          </cell>
          <cell r="F165">
            <v>392</v>
          </cell>
          <cell r="G165">
            <v>3.341288782816229</v>
          </cell>
          <cell r="H165">
            <v>0</v>
          </cell>
          <cell r="I165">
            <v>0</v>
          </cell>
          <cell r="J165">
            <v>10312</v>
          </cell>
          <cell r="K165">
            <v>8.58775129499159</v>
          </cell>
        </row>
        <row r="166">
          <cell r="A166" t="str">
            <v>87</v>
          </cell>
          <cell r="B166">
            <v>2781</v>
          </cell>
          <cell r="C166">
            <v>5.369762502413594</v>
          </cell>
          <cell r="D166">
            <v>2395</v>
          </cell>
          <cell r="E166">
            <v>4.23901307987752</v>
          </cell>
          <cell r="F166">
            <v>375</v>
          </cell>
          <cell r="G166">
            <v>3.1963859529491985</v>
          </cell>
          <cell r="H166">
            <v>0</v>
          </cell>
          <cell r="I166">
            <v>0</v>
          </cell>
          <cell r="J166">
            <v>5551</v>
          </cell>
          <cell r="K166">
            <v>4.6228284948117055</v>
          </cell>
        </row>
        <row r="167">
          <cell r="A167" t="str">
            <v>88</v>
          </cell>
          <cell r="B167">
            <v>2308</v>
          </cell>
          <cell r="C167">
            <v>4.456458775825449</v>
          </cell>
          <cell r="D167">
            <v>3726</v>
          </cell>
          <cell r="E167">
            <v>6.594806987734296</v>
          </cell>
          <cell r="F167">
            <v>449</v>
          </cell>
          <cell r="G167">
            <v>3.827139447664507</v>
          </cell>
          <cell r="H167">
            <v>0</v>
          </cell>
          <cell r="I167">
            <v>0</v>
          </cell>
          <cell r="J167">
            <v>6483</v>
          </cell>
          <cell r="K167">
            <v>5.398990656073553</v>
          </cell>
        </row>
        <row r="168">
          <cell r="A168" t="str">
            <v>90</v>
          </cell>
          <cell r="B168">
            <v>180</v>
          </cell>
          <cell r="C168">
            <v>0.3475574435219154</v>
          </cell>
          <cell r="D168">
            <v>112</v>
          </cell>
          <cell r="E168">
            <v>0.19823359705481514</v>
          </cell>
          <cell r="F168">
            <v>36</v>
          </cell>
          <cell r="G168">
            <v>0.3068530514831231</v>
          </cell>
          <cell r="H168">
            <v>0</v>
          </cell>
          <cell r="I168">
            <v>0</v>
          </cell>
          <cell r="J168">
            <v>328</v>
          </cell>
          <cell r="K168">
            <v>0.2731557820749846</v>
          </cell>
        </row>
        <row r="169">
          <cell r="A169" t="str">
            <v>91</v>
          </cell>
          <cell r="B169">
            <v>83</v>
          </cell>
          <cell r="C169">
            <v>0.16026259895732767</v>
          </cell>
          <cell r="D169">
            <v>112</v>
          </cell>
          <cell r="E169">
            <v>0.19823359705481514</v>
          </cell>
          <cell r="F169">
            <v>17</v>
          </cell>
          <cell r="G169">
            <v>0.14490282986703035</v>
          </cell>
          <cell r="H169">
            <v>0</v>
          </cell>
          <cell r="I169">
            <v>0</v>
          </cell>
          <cell r="J169">
            <v>212</v>
          </cell>
          <cell r="K169">
            <v>0.17655190792651443</v>
          </cell>
        </row>
        <row r="170">
          <cell r="A170" t="str">
            <v>92</v>
          </cell>
          <cell r="B170">
            <v>12</v>
          </cell>
          <cell r="C170">
            <v>0.02317049623479436</v>
          </cell>
          <cell r="D170">
            <v>16</v>
          </cell>
          <cell r="E170">
            <v>0.02831908529354502</v>
          </cell>
          <cell r="F170">
            <v>4</v>
          </cell>
          <cell r="G170">
            <v>0.03409478349812479</v>
          </cell>
          <cell r="H170">
            <v>0</v>
          </cell>
          <cell r="I170">
            <v>0</v>
          </cell>
          <cell r="J170">
            <v>32</v>
          </cell>
          <cell r="K170">
            <v>0.026649344592681423</v>
          </cell>
        </row>
        <row r="171">
          <cell r="A171" t="str">
            <v>93</v>
          </cell>
          <cell r="B171">
            <v>707</v>
          </cell>
          <cell r="C171">
            <v>1.3651284031666344</v>
          </cell>
          <cell r="D171">
            <v>272</v>
          </cell>
          <cell r="E171">
            <v>0.4814244499902653</v>
          </cell>
          <cell r="F171">
            <v>142</v>
          </cell>
          <cell r="G171">
            <v>1.21036481418343</v>
          </cell>
          <cell r="H171">
            <v>1</v>
          </cell>
          <cell r="I171">
            <v>1.7543859649122806</v>
          </cell>
          <cell r="J171">
            <v>1122</v>
          </cell>
          <cell r="K171">
            <v>0.9343926447808925</v>
          </cell>
        </row>
        <row r="172">
          <cell r="A172" t="str">
            <v>94</v>
          </cell>
          <cell r="B172">
            <v>293</v>
          </cell>
          <cell r="C172">
            <v>0.565746283066229</v>
          </cell>
          <cell r="D172">
            <v>197</v>
          </cell>
          <cell r="E172">
            <v>0.34867873767677304</v>
          </cell>
          <cell r="F172">
            <v>51</v>
          </cell>
          <cell r="G172">
            <v>0.43470848960109104</v>
          </cell>
          <cell r="H172">
            <v>0</v>
          </cell>
          <cell r="I172">
            <v>0</v>
          </cell>
          <cell r="J172">
            <v>541</v>
          </cell>
          <cell r="K172">
            <v>0.4505404820200203</v>
          </cell>
        </row>
        <row r="173">
          <cell r="A173" t="str">
            <v>95</v>
          </cell>
          <cell r="B173">
            <v>29</v>
          </cell>
          <cell r="C173">
            <v>0.05599536590075304</v>
          </cell>
          <cell r="D173">
            <v>38</v>
          </cell>
          <cell r="E173">
            <v>0.06725782757216943</v>
          </cell>
          <cell r="F173">
            <v>10</v>
          </cell>
          <cell r="G173">
            <v>0.08523695874531195</v>
          </cell>
          <cell r="H173">
            <v>0</v>
          </cell>
          <cell r="I173">
            <v>0</v>
          </cell>
          <cell r="J173">
            <v>77</v>
          </cell>
          <cell r="K173">
            <v>0.06412498542613967</v>
          </cell>
        </row>
        <row r="174">
          <cell r="A174" t="str">
            <v>96</v>
          </cell>
          <cell r="B174">
            <v>159</v>
          </cell>
          <cell r="C174">
            <v>0.3070090751110253</v>
          </cell>
          <cell r="D174">
            <v>233</v>
          </cell>
          <cell r="E174">
            <v>0.41239667958724935</v>
          </cell>
          <cell r="F174">
            <v>52</v>
          </cell>
          <cell r="G174">
            <v>0.4432321854756222</v>
          </cell>
          <cell r="H174">
            <v>0</v>
          </cell>
          <cell r="I174">
            <v>0</v>
          </cell>
          <cell r="J174">
            <v>444</v>
          </cell>
          <cell r="K174">
            <v>0.36975965622345475</v>
          </cell>
        </row>
        <row r="175">
          <cell r="A175" t="str">
            <v>97</v>
          </cell>
          <cell r="B175">
            <v>7</v>
          </cell>
          <cell r="C175">
            <v>0.013516122803630045</v>
          </cell>
          <cell r="D175">
            <v>4</v>
          </cell>
          <cell r="E175">
            <v>0.007079771323386255</v>
          </cell>
          <cell r="F175">
            <v>7</v>
          </cell>
          <cell r="G175">
            <v>0.059665871121718374</v>
          </cell>
          <cell r="H175">
            <v>0</v>
          </cell>
          <cell r="I175">
            <v>0</v>
          </cell>
          <cell r="J175">
            <v>18</v>
          </cell>
          <cell r="K175">
            <v>0.014990256333383302</v>
          </cell>
        </row>
        <row r="176">
          <cell r="A176" t="str">
            <v>99</v>
          </cell>
          <cell r="B176">
            <v>15</v>
          </cell>
          <cell r="C176">
            <v>0.028963120293492954</v>
          </cell>
          <cell r="D176">
            <v>12</v>
          </cell>
          <cell r="E176">
            <v>0.021239313970158758</v>
          </cell>
          <cell r="F176">
            <v>5</v>
          </cell>
          <cell r="G176">
            <v>0.042618479372655976</v>
          </cell>
          <cell r="H176">
            <v>0</v>
          </cell>
          <cell r="I176">
            <v>0</v>
          </cell>
          <cell r="J176">
            <v>32</v>
          </cell>
          <cell r="K176">
            <v>0.026649344592681423</v>
          </cell>
        </row>
        <row r="182">
          <cell r="A182" t="str">
            <v>inconnu</v>
          </cell>
          <cell r="B182">
            <v>548</v>
          </cell>
          <cell r="C182">
            <v>2.736032752508862</v>
          </cell>
          <cell r="D182">
            <v>123</v>
          </cell>
          <cell r="E182">
            <v>0.7344160496775732</v>
          </cell>
          <cell r="F182">
            <v>20</v>
          </cell>
          <cell r="G182">
            <v>0.6508298080052066</v>
          </cell>
          <cell r="H182">
            <v>0</v>
          </cell>
          <cell r="I182">
            <v>0</v>
          </cell>
          <cell r="J182">
            <v>691</v>
          </cell>
          <cell r="K182">
            <v>1.7338719795247532</v>
          </cell>
          <cell r="L182">
            <v>439</v>
          </cell>
          <cell r="M182">
            <v>1.3821982935046124</v>
          </cell>
          <cell r="N182">
            <v>315</v>
          </cell>
          <cell r="O182">
            <v>0.7924328947699429</v>
          </cell>
          <cell r="P182">
            <v>66</v>
          </cell>
          <cell r="Q182">
            <v>0.7622127266427994</v>
          </cell>
          <cell r="R182">
            <v>1</v>
          </cell>
          <cell r="S182">
            <v>1.8518518518518516</v>
          </cell>
          <cell r="T182">
            <v>821</v>
          </cell>
          <cell r="U182">
            <v>1.0233717669055782</v>
          </cell>
          <cell r="V182">
            <v>1512</v>
          </cell>
          <cell r="W182">
            <v>1.2591815320041972</v>
          </cell>
        </row>
        <row r="183">
          <cell r="A183" t="str">
            <v>01</v>
          </cell>
          <cell r="B183">
            <v>66</v>
          </cell>
          <cell r="C183">
            <v>0.3295221928204104</v>
          </cell>
          <cell r="D183">
            <v>70</v>
          </cell>
          <cell r="E183">
            <v>0.4179603534750418</v>
          </cell>
          <cell r="F183">
            <v>35</v>
          </cell>
          <cell r="G183">
            <v>1.1389521640091116</v>
          </cell>
          <cell r="H183">
            <v>0</v>
          </cell>
          <cell r="I183">
            <v>0</v>
          </cell>
          <cell r="J183">
            <v>171</v>
          </cell>
          <cell r="K183">
            <v>0.4290768574511329</v>
          </cell>
          <cell r="L183">
            <v>208</v>
          </cell>
          <cell r="M183">
            <v>0.6548912187903403</v>
          </cell>
          <cell r="N183">
            <v>206</v>
          </cell>
          <cell r="O183">
            <v>0.5182259565797087</v>
          </cell>
          <cell r="P183">
            <v>73</v>
          </cell>
          <cell r="Q183">
            <v>0.8430534703776418</v>
          </cell>
          <cell r="R183">
            <v>1</v>
          </cell>
          <cell r="S183">
            <v>1.8518518518518516</v>
          </cell>
          <cell r="T183">
            <v>488</v>
          </cell>
          <cell r="U183">
            <v>0.6082891866625117</v>
          </cell>
          <cell r="V183">
            <v>659</v>
          </cell>
          <cell r="W183">
            <v>0.5488099402055331</v>
          </cell>
        </row>
        <row r="184">
          <cell r="A184" t="str">
            <v>02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</v>
          </cell>
          <cell r="M184">
            <v>0.03778218569944271</v>
          </cell>
          <cell r="N184">
            <v>27</v>
          </cell>
          <cell r="O184">
            <v>0.06792281955170938</v>
          </cell>
          <cell r="P184">
            <v>10</v>
          </cell>
          <cell r="Q184">
            <v>0.11548677676406051</v>
          </cell>
          <cell r="R184">
            <v>0</v>
          </cell>
          <cell r="S184">
            <v>0</v>
          </cell>
          <cell r="T184">
            <v>49</v>
          </cell>
          <cell r="U184">
            <v>0.06107821751324401</v>
          </cell>
          <cell r="V184">
            <v>49</v>
          </cell>
          <cell r="W184">
            <v>0.04080680890754343</v>
          </cell>
        </row>
        <row r="185">
          <cell r="A185" t="str">
            <v>03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15</v>
          </cell>
          <cell r="M185">
            <v>0.047227732124303395</v>
          </cell>
          <cell r="N185">
            <v>3</v>
          </cell>
          <cell r="O185">
            <v>0.0075469799501899325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18</v>
          </cell>
          <cell r="U185">
            <v>0.022436896229354943</v>
          </cell>
          <cell r="V185">
            <v>18</v>
          </cell>
          <cell r="W185">
            <v>0.014990256333383302</v>
          </cell>
        </row>
        <row r="186">
          <cell r="A186" t="str">
            <v>08</v>
          </cell>
          <cell r="B186">
            <v>2</v>
          </cell>
          <cell r="C186">
            <v>0.00998552099455789</v>
          </cell>
          <cell r="D186">
            <v>0</v>
          </cell>
          <cell r="E186">
            <v>0</v>
          </cell>
          <cell r="F186">
            <v>1</v>
          </cell>
          <cell r="G186">
            <v>0.03254149040026033</v>
          </cell>
          <cell r="H186">
            <v>0</v>
          </cell>
          <cell r="I186">
            <v>0</v>
          </cell>
          <cell r="J186">
            <v>3</v>
          </cell>
          <cell r="K186">
            <v>0.0075276641658093505</v>
          </cell>
          <cell r="L186">
            <v>39</v>
          </cell>
          <cell r="M186">
            <v>0.12279210352318883</v>
          </cell>
          <cell r="N186">
            <v>71</v>
          </cell>
          <cell r="O186">
            <v>0.17861185882116173</v>
          </cell>
          <cell r="P186">
            <v>17</v>
          </cell>
          <cell r="Q186">
            <v>0.19632752049890287</v>
          </cell>
          <cell r="R186">
            <v>0</v>
          </cell>
          <cell r="S186">
            <v>0</v>
          </cell>
          <cell r="T186">
            <v>127</v>
          </cell>
          <cell r="U186">
            <v>0.15830476784044872</v>
          </cell>
          <cell r="V186">
            <v>130</v>
          </cell>
          <cell r="W186">
            <v>0.10826296240776828</v>
          </cell>
        </row>
        <row r="187">
          <cell r="A187" t="str">
            <v>09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</v>
          </cell>
          <cell r="M187">
            <v>0.0031485154749535593</v>
          </cell>
          <cell r="N187">
            <v>1</v>
          </cell>
          <cell r="O187">
            <v>0.002515659983396644</v>
          </cell>
          <cell r="P187">
            <v>2</v>
          </cell>
          <cell r="Q187">
            <v>0.023097355352812102</v>
          </cell>
          <cell r="R187">
            <v>0</v>
          </cell>
          <cell r="S187">
            <v>0</v>
          </cell>
          <cell r="T187">
            <v>4</v>
          </cell>
          <cell r="U187">
            <v>0.004985976939856653</v>
          </cell>
          <cell r="V187">
            <v>4</v>
          </cell>
          <cell r="W187">
            <v>0.003331168074085178</v>
          </cell>
        </row>
        <row r="188">
          <cell r="A188" t="str">
            <v>10</v>
          </cell>
          <cell r="B188">
            <v>415</v>
          </cell>
          <cell r="C188">
            <v>2.0719956063707623</v>
          </cell>
          <cell r="D188">
            <v>560</v>
          </cell>
          <cell r="E188">
            <v>3.3436828278003343</v>
          </cell>
          <cell r="F188">
            <v>101</v>
          </cell>
          <cell r="G188">
            <v>3.286690530426293</v>
          </cell>
          <cell r="H188">
            <v>0</v>
          </cell>
          <cell r="I188">
            <v>0</v>
          </cell>
          <cell r="J188">
            <v>1076</v>
          </cell>
          <cell r="K188">
            <v>2.6999222141369534</v>
          </cell>
          <cell r="L188">
            <v>1227</v>
          </cell>
          <cell r="M188">
            <v>3.8632284877680174</v>
          </cell>
          <cell r="N188">
            <v>1711</v>
          </cell>
          <cell r="O188">
            <v>4.3042942315916575</v>
          </cell>
          <cell r="P188">
            <v>296</v>
          </cell>
          <cell r="Q188">
            <v>3.418408592216191</v>
          </cell>
          <cell r="R188">
            <v>1</v>
          </cell>
          <cell r="S188">
            <v>1.8518518518518516</v>
          </cell>
          <cell r="T188">
            <v>3235</v>
          </cell>
          <cell r="U188">
            <v>4.032408850109069</v>
          </cell>
          <cell r="V188">
            <v>4311</v>
          </cell>
          <cell r="W188">
            <v>3.590166391845301</v>
          </cell>
        </row>
        <row r="189">
          <cell r="A189" t="str">
            <v>11</v>
          </cell>
          <cell r="B189">
            <v>16</v>
          </cell>
          <cell r="C189">
            <v>0.07988416795646312</v>
          </cell>
          <cell r="D189">
            <v>18</v>
          </cell>
          <cell r="E189">
            <v>0.10747551946501074</v>
          </cell>
          <cell r="F189">
            <v>4</v>
          </cell>
          <cell r="G189">
            <v>0.13016596160104132</v>
          </cell>
          <cell r="H189">
            <v>0</v>
          </cell>
          <cell r="I189">
            <v>0</v>
          </cell>
          <cell r="J189">
            <v>38</v>
          </cell>
          <cell r="K189">
            <v>0.09535041276691843</v>
          </cell>
          <cell r="L189">
            <v>203</v>
          </cell>
          <cell r="M189">
            <v>0.6391486414155725</v>
          </cell>
          <cell r="N189">
            <v>163</v>
          </cell>
          <cell r="O189">
            <v>0.41005257729365296</v>
          </cell>
          <cell r="P189">
            <v>40</v>
          </cell>
          <cell r="Q189">
            <v>0.46194710705624203</v>
          </cell>
          <cell r="R189">
            <v>0</v>
          </cell>
          <cell r="S189">
            <v>0</v>
          </cell>
          <cell r="T189">
            <v>406</v>
          </cell>
          <cell r="U189">
            <v>0.5060766593954503</v>
          </cell>
          <cell r="V189">
            <v>444</v>
          </cell>
          <cell r="W189">
            <v>0.36975965622345475</v>
          </cell>
        </row>
        <row r="190">
          <cell r="A190" t="str">
            <v>12</v>
          </cell>
          <cell r="B190">
            <v>7</v>
          </cell>
          <cell r="C190">
            <v>0.034949323480952615</v>
          </cell>
          <cell r="D190">
            <v>4</v>
          </cell>
          <cell r="E190">
            <v>0.02388344877000239</v>
          </cell>
          <cell r="F190">
            <v>2</v>
          </cell>
          <cell r="G190">
            <v>0.06508298080052066</v>
          </cell>
          <cell r="H190">
            <v>0</v>
          </cell>
          <cell r="I190">
            <v>0</v>
          </cell>
          <cell r="J190">
            <v>13</v>
          </cell>
          <cell r="K190">
            <v>0.032619878051840516</v>
          </cell>
          <cell r="L190">
            <v>5</v>
          </cell>
          <cell r="M190">
            <v>0.015742577374767797</v>
          </cell>
          <cell r="N190">
            <v>6</v>
          </cell>
          <cell r="O190">
            <v>0.015093959900379865</v>
          </cell>
          <cell r="P190">
            <v>2</v>
          </cell>
          <cell r="Q190">
            <v>0.023097355352812102</v>
          </cell>
          <cell r="R190">
            <v>0</v>
          </cell>
          <cell r="S190">
            <v>0</v>
          </cell>
          <cell r="T190">
            <v>13</v>
          </cell>
          <cell r="U190">
            <v>0.016204425054534122</v>
          </cell>
          <cell r="V190">
            <v>26</v>
          </cell>
          <cell r="W190">
            <v>0.021652592481553653</v>
          </cell>
        </row>
        <row r="191">
          <cell r="A191" t="str">
            <v>13</v>
          </cell>
          <cell r="B191">
            <v>69</v>
          </cell>
          <cell r="C191">
            <v>0.34450047431224734</v>
          </cell>
          <cell r="D191">
            <v>73</v>
          </cell>
          <cell r="E191">
            <v>0.4358729400525436</v>
          </cell>
          <cell r="F191">
            <v>26</v>
          </cell>
          <cell r="G191">
            <v>0.8460787504067686</v>
          </cell>
          <cell r="H191">
            <v>1</v>
          </cell>
          <cell r="I191">
            <v>33.33333333333333</v>
          </cell>
          <cell r="J191">
            <v>169</v>
          </cell>
          <cell r="K191">
            <v>0.4240584146739267</v>
          </cell>
          <cell r="L191">
            <v>261</v>
          </cell>
          <cell r="M191">
            <v>0.821762538962879</v>
          </cell>
          <cell r="N191">
            <v>368</v>
          </cell>
          <cell r="O191">
            <v>0.925762873889965</v>
          </cell>
          <cell r="P191">
            <v>73</v>
          </cell>
          <cell r="Q191">
            <v>0.8430534703776418</v>
          </cell>
          <cell r="R191">
            <v>0</v>
          </cell>
          <cell r="S191">
            <v>0</v>
          </cell>
          <cell r="T191">
            <v>702</v>
          </cell>
          <cell r="U191">
            <v>0.8750389529448427</v>
          </cell>
          <cell r="V191">
            <v>871</v>
          </cell>
          <cell r="W191">
            <v>0.7253618481320475</v>
          </cell>
        </row>
        <row r="192">
          <cell r="A192" t="str">
            <v>14</v>
          </cell>
          <cell r="B192">
            <v>12</v>
          </cell>
          <cell r="C192">
            <v>0.05991312596734735</v>
          </cell>
          <cell r="D192">
            <v>18</v>
          </cell>
          <cell r="E192">
            <v>0.10747551946501074</v>
          </cell>
          <cell r="F192">
            <v>6</v>
          </cell>
          <cell r="G192">
            <v>0.19524894240156201</v>
          </cell>
          <cell r="H192">
            <v>0</v>
          </cell>
          <cell r="I192">
            <v>0</v>
          </cell>
          <cell r="J192">
            <v>36</v>
          </cell>
          <cell r="K192">
            <v>0.09033196998971219</v>
          </cell>
          <cell r="L192">
            <v>9</v>
          </cell>
          <cell r="M192">
            <v>0.028336639274582034</v>
          </cell>
          <cell r="N192">
            <v>6</v>
          </cell>
          <cell r="O192">
            <v>0.015093959900379865</v>
          </cell>
          <cell r="P192">
            <v>1</v>
          </cell>
          <cell r="Q192">
            <v>0.011548677676406051</v>
          </cell>
          <cell r="R192">
            <v>0</v>
          </cell>
          <cell r="S192">
            <v>0</v>
          </cell>
          <cell r="T192">
            <v>16</v>
          </cell>
          <cell r="U192">
            <v>0.019943907759426612</v>
          </cell>
          <cell r="V192">
            <v>52</v>
          </cell>
          <cell r="W192">
            <v>0.043305184963107306</v>
          </cell>
        </row>
        <row r="193">
          <cell r="A193" t="str">
            <v>15</v>
          </cell>
          <cell r="B193">
            <v>8</v>
          </cell>
          <cell r="C193">
            <v>0.03994208397823156</v>
          </cell>
          <cell r="D193">
            <v>8</v>
          </cell>
          <cell r="E193">
            <v>0.04776689754000478</v>
          </cell>
          <cell r="F193">
            <v>3</v>
          </cell>
          <cell r="G193">
            <v>0.09762447120078101</v>
          </cell>
          <cell r="H193">
            <v>0</v>
          </cell>
          <cell r="I193">
            <v>0</v>
          </cell>
          <cell r="J193">
            <v>19</v>
          </cell>
          <cell r="K193">
            <v>0.047675206383459214</v>
          </cell>
          <cell r="L193">
            <v>14</v>
          </cell>
          <cell r="M193">
            <v>0.04407921664934983</v>
          </cell>
          <cell r="N193">
            <v>17</v>
          </cell>
          <cell r="O193">
            <v>0.04276621971774295</v>
          </cell>
          <cell r="P193">
            <v>1</v>
          </cell>
          <cell r="Q193">
            <v>0.011548677676406051</v>
          </cell>
          <cell r="R193">
            <v>0</v>
          </cell>
          <cell r="S193">
            <v>0</v>
          </cell>
          <cell r="T193">
            <v>32</v>
          </cell>
          <cell r="U193">
            <v>0.039887815518853224</v>
          </cell>
          <cell r="V193">
            <v>51</v>
          </cell>
          <cell r="W193">
            <v>0.04247239294458602</v>
          </cell>
        </row>
        <row r="194">
          <cell r="A194" t="str">
            <v>16</v>
          </cell>
          <cell r="B194">
            <v>12</v>
          </cell>
          <cell r="C194">
            <v>0.05991312596734735</v>
          </cell>
          <cell r="D194">
            <v>13</v>
          </cell>
          <cell r="E194">
            <v>0.07762120850250777</v>
          </cell>
          <cell r="F194">
            <v>2</v>
          </cell>
          <cell r="G194">
            <v>0.06508298080052066</v>
          </cell>
          <cell r="H194">
            <v>0</v>
          </cell>
          <cell r="I194">
            <v>0</v>
          </cell>
          <cell r="J194">
            <v>27</v>
          </cell>
          <cell r="K194">
            <v>0.06774897749228415</v>
          </cell>
          <cell r="L194">
            <v>209</v>
          </cell>
          <cell r="M194">
            <v>0.6580397342652939</v>
          </cell>
          <cell r="N194">
            <v>331</v>
          </cell>
          <cell r="O194">
            <v>0.8326834545042893</v>
          </cell>
          <cell r="P194">
            <v>70</v>
          </cell>
          <cell r="Q194">
            <v>0.8084074373484236</v>
          </cell>
          <cell r="R194">
            <v>1</v>
          </cell>
          <cell r="S194">
            <v>1.8518518518518516</v>
          </cell>
          <cell r="T194">
            <v>611</v>
          </cell>
          <cell r="U194">
            <v>0.7616079775631038</v>
          </cell>
          <cell r="V194">
            <v>638</v>
          </cell>
          <cell r="W194">
            <v>0.5313213078165859</v>
          </cell>
        </row>
        <row r="195">
          <cell r="A195" t="str">
            <v>17</v>
          </cell>
          <cell r="B195">
            <v>19</v>
          </cell>
          <cell r="C195">
            <v>0.09486244944829997</v>
          </cell>
          <cell r="D195">
            <v>32</v>
          </cell>
          <cell r="E195">
            <v>0.19106759016001912</v>
          </cell>
          <cell r="F195">
            <v>5</v>
          </cell>
          <cell r="G195">
            <v>0.16270745200130166</v>
          </cell>
          <cell r="H195">
            <v>0</v>
          </cell>
          <cell r="I195">
            <v>0</v>
          </cell>
          <cell r="J195">
            <v>56</v>
          </cell>
          <cell r="K195">
            <v>0.14051639776177452</v>
          </cell>
          <cell r="L195">
            <v>203</v>
          </cell>
          <cell r="M195">
            <v>0.6391486414155725</v>
          </cell>
          <cell r="N195">
            <v>163</v>
          </cell>
          <cell r="O195">
            <v>0.41005257729365296</v>
          </cell>
          <cell r="P195">
            <v>47</v>
          </cell>
          <cell r="Q195">
            <v>0.5427878507910844</v>
          </cell>
          <cell r="R195">
            <v>0</v>
          </cell>
          <cell r="S195">
            <v>0</v>
          </cell>
          <cell r="T195">
            <v>413</v>
          </cell>
          <cell r="U195">
            <v>0.5148021190401995</v>
          </cell>
          <cell r="V195">
            <v>469</v>
          </cell>
          <cell r="W195">
            <v>0.39057945668648714</v>
          </cell>
        </row>
        <row r="196">
          <cell r="A196" t="str">
            <v>18</v>
          </cell>
          <cell r="B196">
            <v>22</v>
          </cell>
          <cell r="C196">
            <v>0.10984073094013681</v>
          </cell>
          <cell r="D196">
            <v>47</v>
          </cell>
          <cell r="E196">
            <v>0.28063052304752806</v>
          </cell>
          <cell r="F196">
            <v>3</v>
          </cell>
          <cell r="G196">
            <v>0.09762447120078101</v>
          </cell>
          <cell r="H196">
            <v>0</v>
          </cell>
          <cell r="I196">
            <v>0</v>
          </cell>
          <cell r="J196">
            <v>72</v>
          </cell>
          <cell r="K196">
            <v>0.18066393997942437</v>
          </cell>
          <cell r="L196">
            <v>82</v>
          </cell>
          <cell r="M196">
            <v>0.2581782689461919</v>
          </cell>
          <cell r="N196">
            <v>139</v>
          </cell>
          <cell r="O196">
            <v>0.34967673769213353</v>
          </cell>
          <cell r="P196">
            <v>27</v>
          </cell>
          <cell r="Q196">
            <v>0.3118142972629634</v>
          </cell>
          <cell r="R196">
            <v>0</v>
          </cell>
          <cell r="S196">
            <v>0</v>
          </cell>
          <cell r="T196">
            <v>248</v>
          </cell>
          <cell r="U196">
            <v>0.3091305702711125</v>
          </cell>
          <cell r="V196">
            <v>320</v>
          </cell>
          <cell r="W196">
            <v>0.26649344592681423</v>
          </cell>
        </row>
        <row r="197">
          <cell r="A197" t="str">
            <v>19</v>
          </cell>
          <cell r="B197">
            <v>2</v>
          </cell>
          <cell r="C197">
            <v>0.00998552099455789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</v>
          </cell>
          <cell r="K197">
            <v>0.005018442777206232</v>
          </cell>
          <cell r="L197">
            <v>28</v>
          </cell>
          <cell r="M197">
            <v>0.08815843329869966</v>
          </cell>
          <cell r="N197">
            <v>10</v>
          </cell>
          <cell r="O197">
            <v>0.02515659983396644</v>
          </cell>
          <cell r="P197">
            <v>3</v>
          </cell>
          <cell r="Q197">
            <v>0.034646033029218155</v>
          </cell>
          <cell r="R197">
            <v>0</v>
          </cell>
          <cell r="S197">
            <v>0</v>
          </cell>
          <cell r="T197">
            <v>41</v>
          </cell>
          <cell r="U197">
            <v>0.0511062636335307</v>
          </cell>
          <cell r="V197">
            <v>43</v>
          </cell>
          <cell r="W197">
            <v>0.03581005679641566</v>
          </cell>
        </row>
        <row r="198">
          <cell r="A198" t="str">
            <v>20</v>
          </cell>
          <cell r="B198">
            <v>64</v>
          </cell>
          <cell r="C198">
            <v>0.3195366718258525</v>
          </cell>
          <cell r="D198">
            <v>58</v>
          </cell>
          <cell r="E198">
            <v>0.34631000716503463</v>
          </cell>
          <cell r="F198">
            <v>13</v>
          </cell>
          <cell r="G198">
            <v>0.4230393752033843</v>
          </cell>
          <cell r="H198">
            <v>0</v>
          </cell>
          <cell r="I198">
            <v>0</v>
          </cell>
          <cell r="J198">
            <v>135</v>
          </cell>
          <cell r="K198">
            <v>0.33874488746142073</v>
          </cell>
          <cell r="L198">
            <v>479</v>
          </cell>
          <cell r="M198">
            <v>1.5081389125027551</v>
          </cell>
          <cell r="N198">
            <v>370</v>
          </cell>
          <cell r="O198">
            <v>0.9307941938567583</v>
          </cell>
          <cell r="P198">
            <v>97</v>
          </cell>
          <cell r="Q198">
            <v>1.120221734611387</v>
          </cell>
          <cell r="R198">
            <v>1</v>
          </cell>
          <cell r="S198">
            <v>1.8518518518518516</v>
          </cell>
          <cell r="T198">
            <v>947</v>
          </cell>
          <cell r="U198">
            <v>1.1804300405110626</v>
          </cell>
          <cell r="V198">
            <v>1082</v>
          </cell>
          <cell r="W198">
            <v>0.9010809640400406</v>
          </cell>
        </row>
        <row r="199">
          <cell r="A199" t="str">
            <v>21</v>
          </cell>
          <cell r="B199">
            <v>91</v>
          </cell>
          <cell r="C199">
            <v>0.4543412052523841</v>
          </cell>
          <cell r="D199">
            <v>79</v>
          </cell>
          <cell r="E199">
            <v>0.4716981132075472</v>
          </cell>
          <cell r="F199">
            <v>13</v>
          </cell>
          <cell r="G199">
            <v>0.4230393752033843</v>
          </cell>
          <cell r="H199">
            <v>0</v>
          </cell>
          <cell r="I199">
            <v>0</v>
          </cell>
          <cell r="J199">
            <v>183</v>
          </cell>
          <cell r="K199">
            <v>0.4591875141143703</v>
          </cell>
          <cell r="L199">
            <v>139</v>
          </cell>
          <cell r="M199">
            <v>0.4376436510185448</v>
          </cell>
          <cell r="N199">
            <v>115</v>
          </cell>
          <cell r="O199">
            <v>0.2893008980906141</v>
          </cell>
          <cell r="P199">
            <v>17</v>
          </cell>
          <cell r="Q199">
            <v>0.19632752049890287</v>
          </cell>
          <cell r="R199">
            <v>0</v>
          </cell>
          <cell r="S199">
            <v>0</v>
          </cell>
          <cell r="T199">
            <v>271</v>
          </cell>
          <cell r="U199">
            <v>0.33779993767528826</v>
          </cell>
          <cell r="V199">
            <v>454</v>
          </cell>
          <cell r="W199">
            <v>0.37808757640866764</v>
          </cell>
        </row>
        <row r="200">
          <cell r="A200" t="str">
            <v>22</v>
          </cell>
          <cell r="B200">
            <v>22</v>
          </cell>
          <cell r="C200">
            <v>0.10984073094013681</v>
          </cell>
          <cell r="D200">
            <v>46</v>
          </cell>
          <cell r="E200">
            <v>0.27465966085502747</v>
          </cell>
          <cell r="F200">
            <v>11</v>
          </cell>
          <cell r="G200">
            <v>0.35795639440286364</v>
          </cell>
          <cell r="H200">
            <v>0</v>
          </cell>
          <cell r="I200">
            <v>0</v>
          </cell>
          <cell r="J200">
            <v>79</v>
          </cell>
          <cell r="K200">
            <v>0.19822848969964618</v>
          </cell>
          <cell r="L200">
            <v>299</v>
          </cell>
          <cell r="M200">
            <v>0.9414061270111143</v>
          </cell>
          <cell r="N200">
            <v>492</v>
          </cell>
          <cell r="O200">
            <v>1.237704711831149</v>
          </cell>
          <cell r="P200">
            <v>75</v>
          </cell>
          <cell r="Q200">
            <v>0.8661508257304539</v>
          </cell>
          <cell r="R200">
            <v>0</v>
          </cell>
          <cell r="S200">
            <v>0</v>
          </cell>
          <cell r="T200">
            <v>866</v>
          </cell>
          <cell r="U200">
            <v>1.0794640074789654</v>
          </cell>
          <cell r="V200">
            <v>945</v>
          </cell>
          <cell r="W200">
            <v>0.7869884575026233</v>
          </cell>
        </row>
        <row r="201">
          <cell r="A201" t="str">
            <v>23</v>
          </cell>
          <cell r="B201">
            <v>28</v>
          </cell>
          <cell r="C201">
            <v>0.13979729392381046</v>
          </cell>
          <cell r="D201">
            <v>17</v>
          </cell>
          <cell r="E201">
            <v>0.10150465727251014</v>
          </cell>
          <cell r="F201">
            <v>5</v>
          </cell>
          <cell r="G201">
            <v>0.16270745200130166</v>
          </cell>
          <cell r="H201">
            <v>0</v>
          </cell>
          <cell r="I201">
            <v>0</v>
          </cell>
          <cell r="J201">
            <v>50</v>
          </cell>
          <cell r="K201">
            <v>0.12546106943015584</v>
          </cell>
          <cell r="L201">
            <v>606</v>
          </cell>
          <cell r="M201">
            <v>1.908000377821857</v>
          </cell>
          <cell r="N201">
            <v>721</v>
          </cell>
          <cell r="O201">
            <v>1.8137908480289806</v>
          </cell>
          <cell r="P201">
            <v>172</v>
          </cell>
          <cell r="Q201">
            <v>1.9863725603418407</v>
          </cell>
          <cell r="R201">
            <v>1</v>
          </cell>
          <cell r="S201">
            <v>1.8518518518518516</v>
          </cell>
          <cell r="T201">
            <v>1500</v>
          </cell>
          <cell r="U201">
            <v>1.869741352446245</v>
          </cell>
          <cell r="V201">
            <v>1550</v>
          </cell>
          <cell r="W201">
            <v>1.2908276287080065</v>
          </cell>
        </row>
        <row r="202">
          <cell r="A202" t="str">
            <v>24</v>
          </cell>
          <cell r="B202">
            <v>18</v>
          </cell>
          <cell r="C202">
            <v>0.08986968895102102</v>
          </cell>
          <cell r="D202">
            <v>9</v>
          </cell>
          <cell r="E202">
            <v>0.05373775973250537</v>
          </cell>
          <cell r="F202">
            <v>4</v>
          </cell>
          <cell r="G202">
            <v>0.13016596160104132</v>
          </cell>
          <cell r="H202">
            <v>0</v>
          </cell>
          <cell r="I202">
            <v>0</v>
          </cell>
          <cell r="J202">
            <v>31</v>
          </cell>
          <cell r="K202">
            <v>0.0777858630466966</v>
          </cell>
          <cell r="L202">
            <v>603</v>
          </cell>
          <cell r="M202">
            <v>1.8985548313969962</v>
          </cell>
          <cell r="N202">
            <v>308</v>
          </cell>
          <cell r="O202">
            <v>0.7748232748861663</v>
          </cell>
          <cell r="P202">
            <v>96</v>
          </cell>
          <cell r="Q202">
            <v>1.108673056934981</v>
          </cell>
          <cell r="R202">
            <v>0</v>
          </cell>
          <cell r="S202">
            <v>0</v>
          </cell>
          <cell r="T202">
            <v>1007</v>
          </cell>
          <cell r="U202">
            <v>1.2552196946089123</v>
          </cell>
          <cell r="V202">
            <v>1038</v>
          </cell>
          <cell r="W202">
            <v>0.8644381152251036</v>
          </cell>
        </row>
        <row r="203">
          <cell r="A203" t="str">
            <v>25</v>
          </cell>
          <cell r="B203">
            <v>80</v>
          </cell>
          <cell r="C203">
            <v>0.39942083978231563</v>
          </cell>
          <cell r="D203">
            <v>88</v>
          </cell>
          <cell r="E203">
            <v>0.5254358729400526</v>
          </cell>
          <cell r="F203">
            <v>21</v>
          </cell>
          <cell r="G203">
            <v>0.683371298405467</v>
          </cell>
          <cell r="H203">
            <v>0</v>
          </cell>
          <cell r="I203">
            <v>0</v>
          </cell>
          <cell r="J203">
            <v>189</v>
          </cell>
          <cell r="K203">
            <v>0.47424284244598897</v>
          </cell>
          <cell r="L203">
            <v>1456</v>
          </cell>
          <cell r="M203">
            <v>4.584238531532383</v>
          </cell>
          <cell r="N203">
            <v>1617</v>
          </cell>
          <cell r="O203">
            <v>4.067822193152374</v>
          </cell>
          <cell r="P203">
            <v>353</v>
          </cell>
          <cell r="Q203">
            <v>4.076683219771336</v>
          </cell>
          <cell r="R203">
            <v>3</v>
          </cell>
          <cell r="S203">
            <v>5.555555555555555</v>
          </cell>
          <cell r="T203">
            <v>3429</v>
          </cell>
          <cell r="U203">
            <v>4.274228731692116</v>
          </cell>
          <cell r="V203">
            <v>3618</v>
          </cell>
          <cell r="W203">
            <v>3.0130415230100436</v>
          </cell>
        </row>
        <row r="204">
          <cell r="A204" t="str">
            <v>26</v>
          </cell>
          <cell r="B204">
            <v>16</v>
          </cell>
          <cell r="C204">
            <v>0.07988416795646312</v>
          </cell>
          <cell r="D204">
            <v>20</v>
          </cell>
          <cell r="E204">
            <v>0.11941724385001193</v>
          </cell>
          <cell r="F204">
            <v>4</v>
          </cell>
          <cell r="G204">
            <v>0.13016596160104132</v>
          </cell>
          <cell r="H204">
            <v>0</v>
          </cell>
          <cell r="I204">
            <v>0</v>
          </cell>
          <cell r="J204">
            <v>40</v>
          </cell>
          <cell r="K204">
            <v>0.10036885554412465</v>
          </cell>
          <cell r="L204">
            <v>45</v>
          </cell>
          <cell r="M204">
            <v>0.14168319637291016</v>
          </cell>
          <cell r="N204">
            <v>33</v>
          </cell>
          <cell r="O204">
            <v>0.08301677945208925</v>
          </cell>
          <cell r="P204">
            <v>8</v>
          </cell>
          <cell r="Q204">
            <v>0.09238942141124841</v>
          </cell>
          <cell r="R204">
            <v>0</v>
          </cell>
          <cell r="S204">
            <v>0</v>
          </cell>
          <cell r="T204">
            <v>86</v>
          </cell>
          <cell r="U204">
            <v>0.10719850420691807</v>
          </cell>
          <cell r="V204">
            <v>126</v>
          </cell>
          <cell r="W204">
            <v>0.1049317943336831</v>
          </cell>
        </row>
        <row r="205">
          <cell r="A205" t="str">
            <v>27</v>
          </cell>
          <cell r="B205">
            <v>34</v>
          </cell>
          <cell r="C205">
            <v>0.16975385690748415</v>
          </cell>
          <cell r="D205">
            <v>20</v>
          </cell>
          <cell r="E205">
            <v>0.11941724385001193</v>
          </cell>
          <cell r="F205">
            <v>5</v>
          </cell>
          <cell r="G205">
            <v>0.16270745200130166</v>
          </cell>
          <cell r="H205">
            <v>0</v>
          </cell>
          <cell r="I205">
            <v>0</v>
          </cell>
          <cell r="J205">
            <v>59</v>
          </cell>
          <cell r="K205">
            <v>0.14804406192758388</v>
          </cell>
          <cell r="L205">
            <v>141</v>
          </cell>
          <cell r="M205">
            <v>0.4439406819684519</v>
          </cell>
          <cell r="N205">
            <v>202</v>
          </cell>
          <cell r="O205">
            <v>0.5081633166461221</v>
          </cell>
          <cell r="P205">
            <v>44</v>
          </cell>
          <cell r="Q205">
            <v>0.5081418177618663</v>
          </cell>
          <cell r="R205">
            <v>0</v>
          </cell>
          <cell r="S205">
            <v>0</v>
          </cell>
          <cell r="T205">
            <v>387</v>
          </cell>
          <cell r="U205">
            <v>0.48239326893113116</v>
          </cell>
          <cell r="V205">
            <v>446</v>
          </cell>
          <cell r="W205">
            <v>0.37142524026049734</v>
          </cell>
        </row>
        <row r="206">
          <cell r="A206" t="str">
            <v>28</v>
          </cell>
          <cell r="B206">
            <v>41</v>
          </cell>
          <cell r="C206">
            <v>0.2047031803884368</v>
          </cell>
          <cell r="D206">
            <v>47</v>
          </cell>
          <cell r="E206">
            <v>0.28063052304752806</v>
          </cell>
          <cell r="F206">
            <v>10</v>
          </cell>
          <cell r="G206">
            <v>0.3254149040026033</v>
          </cell>
          <cell r="H206">
            <v>0</v>
          </cell>
          <cell r="I206">
            <v>0</v>
          </cell>
          <cell r="J206">
            <v>98</v>
          </cell>
          <cell r="K206">
            <v>0.2459036960831054</v>
          </cell>
          <cell r="L206">
            <v>586</v>
          </cell>
          <cell r="M206">
            <v>1.8450300683227858</v>
          </cell>
          <cell r="N206">
            <v>744</v>
          </cell>
          <cell r="O206">
            <v>1.8716510276471032</v>
          </cell>
          <cell r="P206">
            <v>123</v>
          </cell>
          <cell r="Q206">
            <v>1.4204873541979444</v>
          </cell>
          <cell r="R206">
            <v>0</v>
          </cell>
          <cell r="S206">
            <v>0</v>
          </cell>
          <cell r="T206">
            <v>1453</v>
          </cell>
          <cell r="U206">
            <v>1.8111561234029296</v>
          </cell>
          <cell r="V206">
            <v>1551</v>
          </cell>
          <cell r="W206">
            <v>1.291660420726528</v>
          </cell>
        </row>
        <row r="207">
          <cell r="A207" t="str">
            <v>29</v>
          </cell>
          <cell r="B207">
            <v>93</v>
          </cell>
          <cell r="C207">
            <v>0.4643267262469418</v>
          </cell>
          <cell r="D207">
            <v>41</v>
          </cell>
          <cell r="E207">
            <v>0.24480534989252448</v>
          </cell>
          <cell r="F207">
            <v>6</v>
          </cell>
          <cell r="G207">
            <v>0.19524894240156201</v>
          </cell>
          <cell r="H207">
            <v>0</v>
          </cell>
          <cell r="I207">
            <v>0</v>
          </cell>
          <cell r="J207">
            <v>140</v>
          </cell>
          <cell r="K207">
            <v>0.35129099440443634</v>
          </cell>
          <cell r="L207">
            <v>673</v>
          </cell>
          <cell r="M207">
            <v>2.1189509146437455</v>
          </cell>
          <cell r="N207">
            <v>552</v>
          </cell>
          <cell r="O207">
            <v>1.3886443108349475</v>
          </cell>
          <cell r="P207">
            <v>109</v>
          </cell>
          <cell r="Q207">
            <v>1.2588058667282596</v>
          </cell>
          <cell r="R207">
            <v>0</v>
          </cell>
          <cell r="S207">
            <v>0</v>
          </cell>
          <cell r="T207">
            <v>1334</v>
          </cell>
          <cell r="U207">
            <v>1.6628233094421938</v>
          </cell>
          <cell r="V207">
            <v>1474</v>
          </cell>
          <cell r="W207">
            <v>1.227535435300388</v>
          </cell>
        </row>
        <row r="208">
          <cell r="A208" t="str">
            <v>30</v>
          </cell>
          <cell r="B208">
            <v>7</v>
          </cell>
          <cell r="C208">
            <v>0.034949323480952615</v>
          </cell>
          <cell r="D208">
            <v>9</v>
          </cell>
          <cell r="E208">
            <v>0.05373775973250537</v>
          </cell>
          <cell r="F208">
            <v>1</v>
          </cell>
          <cell r="G208">
            <v>0.03254149040026033</v>
          </cell>
          <cell r="H208">
            <v>0</v>
          </cell>
          <cell r="I208">
            <v>0</v>
          </cell>
          <cell r="J208">
            <v>17</v>
          </cell>
          <cell r="K208">
            <v>0.04265676360625298</v>
          </cell>
          <cell r="L208">
            <v>107</v>
          </cell>
          <cell r="M208">
            <v>0.33689115582003093</v>
          </cell>
          <cell r="N208">
            <v>114</v>
          </cell>
          <cell r="O208">
            <v>0.28678523810721746</v>
          </cell>
          <cell r="P208">
            <v>24</v>
          </cell>
          <cell r="Q208">
            <v>0.27716826423374524</v>
          </cell>
          <cell r="R208">
            <v>0</v>
          </cell>
          <cell r="S208">
            <v>0</v>
          </cell>
          <cell r="T208">
            <v>245</v>
          </cell>
          <cell r="U208">
            <v>0.30539108756622</v>
          </cell>
          <cell r="V208">
            <v>262</v>
          </cell>
          <cell r="W208">
            <v>0.21819150885257918</v>
          </cell>
        </row>
        <row r="209">
          <cell r="A209" t="str">
            <v>31</v>
          </cell>
          <cell r="B209">
            <v>14</v>
          </cell>
          <cell r="C209">
            <v>0.06989864696190523</v>
          </cell>
          <cell r="D209">
            <v>22</v>
          </cell>
          <cell r="E209">
            <v>0.13135896823501314</v>
          </cell>
          <cell r="F209">
            <v>3</v>
          </cell>
          <cell r="G209">
            <v>0.09762447120078101</v>
          </cell>
          <cell r="H209">
            <v>0</v>
          </cell>
          <cell r="I209">
            <v>0</v>
          </cell>
          <cell r="J209">
            <v>39</v>
          </cell>
          <cell r="K209">
            <v>0.09785963415552155</v>
          </cell>
          <cell r="L209">
            <v>184</v>
          </cell>
          <cell r="M209">
            <v>0.5793268473914549</v>
          </cell>
          <cell r="N209">
            <v>297</v>
          </cell>
          <cell r="O209">
            <v>0.7471510150688033</v>
          </cell>
          <cell r="P209">
            <v>55</v>
          </cell>
          <cell r="Q209">
            <v>0.6351772722023329</v>
          </cell>
          <cell r="R209">
            <v>0</v>
          </cell>
          <cell r="S209">
            <v>0</v>
          </cell>
          <cell r="T209">
            <v>536</v>
          </cell>
          <cell r="U209">
            <v>0.6681209099407915</v>
          </cell>
          <cell r="V209">
            <v>575</v>
          </cell>
          <cell r="W209">
            <v>0.47885541064974435</v>
          </cell>
        </row>
        <row r="210">
          <cell r="A210" t="str">
            <v>32</v>
          </cell>
          <cell r="B210">
            <v>29</v>
          </cell>
          <cell r="C210">
            <v>0.14479005442108941</v>
          </cell>
          <cell r="D210">
            <v>24</v>
          </cell>
          <cell r="E210">
            <v>0.14330069262001435</v>
          </cell>
          <cell r="F210">
            <v>3</v>
          </cell>
          <cell r="G210">
            <v>0.09762447120078101</v>
          </cell>
          <cell r="H210">
            <v>0</v>
          </cell>
          <cell r="I210">
            <v>0</v>
          </cell>
          <cell r="J210">
            <v>56</v>
          </cell>
          <cell r="K210">
            <v>0.14051639776177452</v>
          </cell>
          <cell r="L210">
            <v>58</v>
          </cell>
          <cell r="M210">
            <v>0.18261389754730645</v>
          </cell>
          <cell r="N210">
            <v>58</v>
          </cell>
          <cell r="O210">
            <v>0.14590827903700535</v>
          </cell>
          <cell r="P210">
            <v>9</v>
          </cell>
          <cell r="Q210">
            <v>0.10393809908765446</v>
          </cell>
          <cell r="R210">
            <v>0</v>
          </cell>
          <cell r="S210">
            <v>0</v>
          </cell>
          <cell r="T210">
            <v>125</v>
          </cell>
          <cell r="U210">
            <v>0.1558117793705204</v>
          </cell>
          <cell r="V210">
            <v>181</v>
          </cell>
          <cell r="W210">
            <v>0.1507353553523543</v>
          </cell>
        </row>
        <row r="211">
          <cell r="A211" t="str">
            <v>33</v>
          </cell>
          <cell r="B211">
            <v>10</v>
          </cell>
          <cell r="C211">
            <v>0.049927604972789454</v>
          </cell>
          <cell r="D211">
            <v>8</v>
          </cell>
          <cell r="E211">
            <v>0.04776689754000478</v>
          </cell>
          <cell r="F211">
            <v>1</v>
          </cell>
          <cell r="G211">
            <v>0.03254149040026033</v>
          </cell>
          <cell r="H211">
            <v>0</v>
          </cell>
          <cell r="I211">
            <v>0</v>
          </cell>
          <cell r="J211">
            <v>19</v>
          </cell>
          <cell r="K211">
            <v>0.047675206383459214</v>
          </cell>
          <cell r="L211">
            <v>339</v>
          </cell>
          <cell r="M211">
            <v>1.0673467460092567</v>
          </cell>
          <cell r="N211">
            <v>306</v>
          </cell>
          <cell r="O211">
            <v>0.7697919549193731</v>
          </cell>
          <cell r="P211">
            <v>70</v>
          </cell>
          <cell r="Q211">
            <v>0.8084074373484236</v>
          </cell>
          <cell r="R211">
            <v>2</v>
          </cell>
          <cell r="S211">
            <v>3.7037037037037033</v>
          </cell>
          <cell r="T211">
            <v>717</v>
          </cell>
          <cell r="U211">
            <v>0.8937363664693051</v>
          </cell>
          <cell r="V211">
            <v>736</v>
          </cell>
          <cell r="W211">
            <v>0.6129349256316727</v>
          </cell>
        </row>
        <row r="212">
          <cell r="A212" t="str">
            <v>35</v>
          </cell>
          <cell r="B212">
            <v>21</v>
          </cell>
          <cell r="C212">
            <v>0.10484797044285786</v>
          </cell>
          <cell r="D212">
            <v>5</v>
          </cell>
          <cell r="E212">
            <v>0.029854310962502982</v>
          </cell>
          <cell r="F212">
            <v>1</v>
          </cell>
          <cell r="G212">
            <v>0.03254149040026033</v>
          </cell>
          <cell r="H212">
            <v>0</v>
          </cell>
          <cell r="I212">
            <v>0</v>
          </cell>
          <cell r="J212">
            <v>27</v>
          </cell>
          <cell r="K212">
            <v>0.06774897749228415</v>
          </cell>
          <cell r="L212">
            <v>149</v>
          </cell>
          <cell r="M212">
            <v>0.46912880576808036</v>
          </cell>
          <cell r="N212">
            <v>86</v>
          </cell>
          <cell r="O212">
            <v>0.21634675857211141</v>
          </cell>
          <cell r="P212">
            <v>18</v>
          </cell>
          <cell r="Q212">
            <v>0.20787619817530892</v>
          </cell>
          <cell r="R212">
            <v>0</v>
          </cell>
          <cell r="S212">
            <v>0</v>
          </cell>
          <cell r="T212">
            <v>253</v>
          </cell>
          <cell r="U212">
            <v>0.31536304144593336</v>
          </cell>
          <cell r="V212">
            <v>280</v>
          </cell>
          <cell r="W212">
            <v>0.2331817651859625</v>
          </cell>
        </row>
        <row r="213">
          <cell r="A213" t="str">
            <v>36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2</v>
          </cell>
          <cell r="M213">
            <v>0.006297030949907119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</v>
          </cell>
          <cell r="U213">
            <v>0.0024929884699283265</v>
          </cell>
          <cell r="V213">
            <v>2</v>
          </cell>
          <cell r="W213">
            <v>0.001665584037042589</v>
          </cell>
        </row>
        <row r="214">
          <cell r="A214" t="str">
            <v>37</v>
          </cell>
          <cell r="B214">
            <v>3</v>
          </cell>
          <cell r="C214">
            <v>0.014978281491836838</v>
          </cell>
          <cell r="D214">
            <v>3</v>
          </cell>
          <cell r="E214">
            <v>0.017912586577501794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6</v>
          </cell>
          <cell r="K214">
            <v>0.015055328331618701</v>
          </cell>
          <cell r="L214">
            <v>43</v>
          </cell>
          <cell r="M214">
            <v>0.13538616542300305</v>
          </cell>
          <cell r="N214">
            <v>39</v>
          </cell>
          <cell r="O214">
            <v>0.09811073935246913</v>
          </cell>
          <cell r="P214">
            <v>6</v>
          </cell>
          <cell r="Q214">
            <v>0.06929206605843631</v>
          </cell>
          <cell r="R214">
            <v>0</v>
          </cell>
          <cell r="S214">
            <v>0</v>
          </cell>
          <cell r="T214">
            <v>88</v>
          </cell>
          <cell r="U214">
            <v>0.10969149267684637</v>
          </cell>
          <cell r="V214">
            <v>94</v>
          </cell>
          <cell r="W214">
            <v>0.07828244974100168</v>
          </cell>
        </row>
        <row r="215">
          <cell r="A215" t="str">
            <v>38</v>
          </cell>
          <cell r="B215">
            <v>12</v>
          </cell>
          <cell r="C215">
            <v>0.05991312596734735</v>
          </cell>
          <cell r="D215">
            <v>7</v>
          </cell>
          <cell r="E215">
            <v>0.04179603534750418</v>
          </cell>
          <cell r="F215">
            <v>6</v>
          </cell>
          <cell r="G215">
            <v>0.19524894240156201</v>
          </cell>
          <cell r="H215">
            <v>0</v>
          </cell>
          <cell r="I215">
            <v>0</v>
          </cell>
          <cell r="J215">
            <v>25</v>
          </cell>
          <cell r="K215">
            <v>0.06273053471507792</v>
          </cell>
          <cell r="L215">
            <v>287</v>
          </cell>
          <cell r="M215">
            <v>0.9036239413116715</v>
          </cell>
          <cell r="N215">
            <v>319</v>
          </cell>
          <cell r="O215">
            <v>0.8024955347035295</v>
          </cell>
          <cell r="P215">
            <v>83</v>
          </cell>
          <cell r="Q215">
            <v>0.9585402471417024</v>
          </cell>
          <cell r="R215">
            <v>0</v>
          </cell>
          <cell r="S215">
            <v>0</v>
          </cell>
          <cell r="T215">
            <v>689</v>
          </cell>
          <cell r="U215">
            <v>0.8588345278903086</v>
          </cell>
          <cell r="V215">
            <v>714</v>
          </cell>
          <cell r="W215">
            <v>0.5946135012242042</v>
          </cell>
        </row>
        <row r="216">
          <cell r="A216" t="str">
            <v>39</v>
          </cell>
          <cell r="B216">
            <v>1</v>
          </cell>
          <cell r="C216">
            <v>0.004992760497278945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</v>
          </cell>
          <cell r="K216">
            <v>0.002509221388603116</v>
          </cell>
          <cell r="L216">
            <v>46</v>
          </cell>
          <cell r="M216">
            <v>0.14483171184786373</v>
          </cell>
          <cell r="N216">
            <v>29</v>
          </cell>
          <cell r="O216">
            <v>0.07295413951850267</v>
          </cell>
          <cell r="P216">
            <v>8</v>
          </cell>
          <cell r="Q216">
            <v>0.09238942141124841</v>
          </cell>
          <cell r="R216">
            <v>0</v>
          </cell>
          <cell r="S216">
            <v>0</v>
          </cell>
          <cell r="T216">
            <v>83</v>
          </cell>
          <cell r="U216">
            <v>0.10345902150202554</v>
          </cell>
          <cell r="V216">
            <v>84</v>
          </cell>
          <cell r="W216">
            <v>0.06995452955578874</v>
          </cell>
        </row>
        <row r="217">
          <cell r="A217" t="str">
            <v>41</v>
          </cell>
          <cell r="B217">
            <v>38</v>
          </cell>
          <cell r="C217">
            <v>0.18972489889659994</v>
          </cell>
          <cell r="D217">
            <v>23</v>
          </cell>
          <cell r="E217">
            <v>0.13732983042751373</v>
          </cell>
          <cell r="F217">
            <v>8</v>
          </cell>
          <cell r="G217">
            <v>0.26033192320208265</v>
          </cell>
          <cell r="H217">
            <v>0</v>
          </cell>
          <cell r="I217">
            <v>0</v>
          </cell>
          <cell r="J217">
            <v>69</v>
          </cell>
          <cell r="K217">
            <v>0.17313627581361504</v>
          </cell>
          <cell r="L217">
            <v>1075</v>
          </cell>
          <cell r="M217">
            <v>3.3846541355750763</v>
          </cell>
          <cell r="N217">
            <v>1810</v>
          </cell>
          <cell r="O217">
            <v>4.553344569947926</v>
          </cell>
          <cell r="P217">
            <v>508</v>
          </cell>
          <cell r="Q217">
            <v>5.866728259614274</v>
          </cell>
          <cell r="R217">
            <v>5</v>
          </cell>
          <cell r="S217">
            <v>9.25925925925926</v>
          </cell>
          <cell r="T217">
            <v>3398</v>
          </cell>
          <cell r="U217">
            <v>4.235587410408226</v>
          </cell>
          <cell r="V217">
            <v>3467</v>
          </cell>
          <cell r="W217">
            <v>2.887289928213328</v>
          </cell>
        </row>
        <row r="218">
          <cell r="A218" t="str">
            <v>42</v>
          </cell>
          <cell r="B218">
            <v>14</v>
          </cell>
          <cell r="C218">
            <v>0.06989864696190523</v>
          </cell>
          <cell r="D218">
            <v>3</v>
          </cell>
          <cell r="E218">
            <v>0.017912586577501794</v>
          </cell>
          <cell r="F218">
            <v>1</v>
          </cell>
          <cell r="G218">
            <v>0.03254149040026033</v>
          </cell>
          <cell r="H218">
            <v>0</v>
          </cell>
          <cell r="I218">
            <v>0</v>
          </cell>
          <cell r="J218">
            <v>18</v>
          </cell>
          <cell r="K218">
            <v>0.04516598499485609</v>
          </cell>
          <cell r="L218">
            <v>718</v>
          </cell>
          <cell r="M218">
            <v>2.2606341110166555</v>
          </cell>
          <cell r="N218">
            <v>874</v>
          </cell>
          <cell r="O218">
            <v>2.198686825488667</v>
          </cell>
          <cell r="P218">
            <v>258</v>
          </cell>
          <cell r="Q218">
            <v>2.9795588405127615</v>
          </cell>
          <cell r="R218">
            <v>2</v>
          </cell>
          <cell r="S218">
            <v>3.7037037037037033</v>
          </cell>
          <cell r="T218">
            <v>1852</v>
          </cell>
          <cell r="U218">
            <v>2.3085073231536306</v>
          </cell>
          <cell r="V218">
            <v>1870</v>
          </cell>
          <cell r="W218">
            <v>1.5573210746348207</v>
          </cell>
        </row>
        <row r="219">
          <cell r="A219" t="str">
            <v>43</v>
          </cell>
          <cell r="B219">
            <v>34</v>
          </cell>
          <cell r="C219">
            <v>0.16975385690748415</v>
          </cell>
          <cell r="D219">
            <v>34</v>
          </cell>
          <cell r="E219">
            <v>0.20300931454502028</v>
          </cell>
          <cell r="F219">
            <v>13</v>
          </cell>
          <cell r="G219">
            <v>0.4230393752033843</v>
          </cell>
          <cell r="H219">
            <v>0</v>
          </cell>
          <cell r="I219">
            <v>0</v>
          </cell>
          <cell r="J219">
            <v>81</v>
          </cell>
          <cell r="K219">
            <v>0.20324693247685244</v>
          </cell>
          <cell r="L219">
            <v>2662</v>
          </cell>
          <cell r="M219">
            <v>8.381348194326375</v>
          </cell>
          <cell r="N219">
            <v>4179</v>
          </cell>
          <cell r="O219">
            <v>10.512943070614575</v>
          </cell>
          <cell r="P219">
            <v>1188</v>
          </cell>
          <cell r="Q219">
            <v>13.719829079570388</v>
          </cell>
          <cell r="R219">
            <v>2</v>
          </cell>
          <cell r="S219">
            <v>3.7037037037037033</v>
          </cell>
          <cell r="T219">
            <v>8031</v>
          </cell>
          <cell r="U219">
            <v>10.010595200997194</v>
          </cell>
          <cell r="V219">
            <v>8112</v>
          </cell>
          <cell r="W219">
            <v>6.75560885424474</v>
          </cell>
        </row>
        <row r="220">
          <cell r="A220" t="str">
            <v>45</v>
          </cell>
          <cell r="B220">
            <v>62</v>
          </cell>
          <cell r="C220">
            <v>0.30955115083129464</v>
          </cell>
          <cell r="D220">
            <v>54</v>
          </cell>
          <cell r="E220">
            <v>0.3224265583950323</v>
          </cell>
          <cell r="F220">
            <v>17</v>
          </cell>
          <cell r="G220">
            <v>0.5532053368044256</v>
          </cell>
          <cell r="H220">
            <v>0</v>
          </cell>
          <cell r="I220">
            <v>0</v>
          </cell>
          <cell r="J220">
            <v>133</v>
          </cell>
          <cell r="K220">
            <v>0.3337264446842145</v>
          </cell>
          <cell r="L220">
            <v>798</v>
          </cell>
          <cell r="M220">
            <v>2.5125153490129404</v>
          </cell>
          <cell r="N220">
            <v>1015</v>
          </cell>
          <cell r="O220">
            <v>2.5533948831475937</v>
          </cell>
          <cell r="P220">
            <v>195</v>
          </cell>
          <cell r="Q220">
            <v>2.2519921468991804</v>
          </cell>
          <cell r="R220">
            <v>2</v>
          </cell>
          <cell r="S220">
            <v>3.7037037037037033</v>
          </cell>
          <cell r="T220">
            <v>2010</v>
          </cell>
          <cell r="U220">
            <v>2.5054534122779684</v>
          </cell>
          <cell r="V220">
            <v>2143</v>
          </cell>
          <cell r="W220">
            <v>1.7846732956911342</v>
          </cell>
        </row>
        <row r="221">
          <cell r="A221" t="str">
            <v>46</v>
          </cell>
          <cell r="B221">
            <v>380</v>
          </cell>
          <cell r="C221">
            <v>1.8972489889659994</v>
          </cell>
          <cell r="D221">
            <v>352</v>
          </cell>
          <cell r="E221">
            <v>2.1017434917602102</v>
          </cell>
          <cell r="F221">
            <v>86</v>
          </cell>
          <cell r="G221">
            <v>2.798568174422388</v>
          </cell>
          <cell r="H221">
            <v>1</v>
          </cell>
          <cell r="I221">
            <v>33.33333333333333</v>
          </cell>
          <cell r="J221">
            <v>819</v>
          </cell>
          <cell r="K221">
            <v>2.0550523172659525</v>
          </cell>
          <cell r="L221">
            <v>1596</v>
          </cell>
          <cell r="M221">
            <v>5.025030698025881</v>
          </cell>
          <cell r="N221">
            <v>2139</v>
          </cell>
          <cell r="O221">
            <v>5.380996704485422</v>
          </cell>
          <cell r="P221">
            <v>493</v>
          </cell>
          <cell r="Q221">
            <v>5.6934980944681834</v>
          </cell>
          <cell r="R221">
            <v>5</v>
          </cell>
          <cell r="S221">
            <v>9.25925925925926</v>
          </cell>
          <cell r="T221">
            <v>4233</v>
          </cell>
          <cell r="U221">
            <v>5.276410096603303</v>
          </cell>
          <cell r="V221">
            <v>5052</v>
          </cell>
          <cell r="W221">
            <v>4.207265277569579</v>
          </cell>
        </row>
        <row r="222">
          <cell r="A222" t="str">
            <v>47</v>
          </cell>
          <cell r="B222">
            <v>1898</v>
          </cell>
          <cell r="C222">
            <v>9.476259423835439</v>
          </cell>
          <cell r="D222">
            <v>2146</v>
          </cell>
          <cell r="E222">
            <v>12.81347026510628</v>
          </cell>
          <cell r="F222">
            <v>410</v>
          </cell>
          <cell r="G222">
            <v>13.342011064106737</v>
          </cell>
          <cell r="H222">
            <v>0</v>
          </cell>
          <cell r="I222">
            <v>0</v>
          </cell>
          <cell r="J222">
            <v>4454</v>
          </cell>
          <cell r="K222">
            <v>11.176072064838282</v>
          </cell>
          <cell r="L222">
            <v>1529</v>
          </cell>
          <cell r="M222">
            <v>4.814080161203992</v>
          </cell>
          <cell r="N222">
            <v>1967</v>
          </cell>
          <cell r="O222">
            <v>4.9483031873412</v>
          </cell>
          <cell r="P222">
            <v>372</v>
          </cell>
          <cell r="Q222">
            <v>4.296108095623051</v>
          </cell>
          <cell r="R222">
            <v>1</v>
          </cell>
          <cell r="S222">
            <v>1.8518518518518516</v>
          </cell>
          <cell r="T222">
            <v>3869</v>
          </cell>
          <cell r="U222">
            <v>4.822686195076348</v>
          </cell>
          <cell r="V222">
            <v>8323</v>
          </cell>
          <cell r="W222">
            <v>6.931327970152735</v>
          </cell>
        </row>
        <row r="223">
          <cell r="A223" t="str">
            <v>49</v>
          </cell>
          <cell r="B223">
            <v>85</v>
          </cell>
          <cell r="C223">
            <v>0.4243846422687104</v>
          </cell>
          <cell r="D223">
            <v>148</v>
          </cell>
          <cell r="E223">
            <v>0.8836876044900884</v>
          </cell>
          <cell r="F223">
            <v>46</v>
          </cell>
          <cell r="G223">
            <v>1.4969085584119752</v>
          </cell>
          <cell r="H223">
            <v>0</v>
          </cell>
          <cell r="I223">
            <v>0</v>
          </cell>
          <cell r="J223">
            <v>279</v>
          </cell>
          <cell r="K223">
            <v>0.7000727674202695</v>
          </cell>
          <cell r="L223">
            <v>1459</v>
          </cell>
          <cell r="M223">
            <v>4.593684077957243</v>
          </cell>
          <cell r="N223">
            <v>2515</v>
          </cell>
          <cell r="O223">
            <v>6.326884858242559</v>
          </cell>
          <cell r="P223">
            <v>803</v>
          </cell>
          <cell r="Q223">
            <v>9.27358817415406</v>
          </cell>
          <cell r="R223">
            <v>7</v>
          </cell>
          <cell r="S223">
            <v>12.96296296296296</v>
          </cell>
          <cell r="T223">
            <v>4784</v>
          </cell>
          <cell r="U223">
            <v>5.963228420068558</v>
          </cell>
          <cell r="V223">
            <v>5063</v>
          </cell>
          <cell r="W223">
            <v>4.216425989773314</v>
          </cell>
        </row>
        <row r="224">
          <cell r="A224" t="str">
            <v>50</v>
          </cell>
          <cell r="B224">
            <v>1</v>
          </cell>
          <cell r="C224">
            <v>0.004992760497278945</v>
          </cell>
          <cell r="D224">
            <v>2</v>
          </cell>
          <cell r="E224">
            <v>0.011941724385001195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3</v>
          </cell>
          <cell r="K224">
            <v>0.0075276641658093505</v>
          </cell>
          <cell r="L224">
            <v>15</v>
          </cell>
          <cell r="M224">
            <v>0.047227732124303395</v>
          </cell>
          <cell r="N224">
            <v>32</v>
          </cell>
          <cell r="O224">
            <v>0.08050111946869261</v>
          </cell>
          <cell r="P224">
            <v>10</v>
          </cell>
          <cell r="Q224">
            <v>0.11548677676406051</v>
          </cell>
          <cell r="R224">
            <v>0</v>
          </cell>
          <cell r="S224">
            <v>0</v>
          </cell>
          <cell r="T224">
            <v>57</v>
          </cell>
          <cell r="U224">
            <v>0.07105017139295731</v>
          </cell>
          <cell r="V224">
            <v>60</v>
          </cell>
          <cell r="W224">
            <v>0.049967521111277675</v>
          </cell>
        </row>
        <row r="225">
          <cell r="A225" t="str">
            <v>51</v>
          </cell>
          <cell r="B225">
            <v>36</v>
          </cell>
          <cell r="C225">
            <v>0.17973937790204203</v>
          </cell>
          <cell r="D225">
            <v>45</v>
          </cell>
          <cell r="E225">
            <v>0.2686887986625269</v>
          </cell>
          <cell r="F225">
            <v>16</v>
          </cell>
          <cell r="G225">
            <v>0.5206638464041653</v>
          </cell>
          <cell r="H225">
            <v>0</v>
          </cell>
          <cell r="I225">
            <v>0</v>
          </cell>
          <cell r="J225">
            <v>97</v>
          </cell>
          <cell r="K225">
            <v>0.24339447469450232</v>
          </cell>
          <cell r="L225">
            <v>25</v>
          </cell>
          <cell r="M225">
            <v>0.07871288687383898</v>
          </cell>
          <cell r="N225">
            <v>22</v>
          </cell>
          <cell r="O225">
            <v>0.055344519634726176</v>
          </cell>
          <cell r="P225">
            <v>8</v>
          </cell>
          <cell r="Q225">
            <v>0.09238942141124841</v>
          </cell>
          <cell r="R225">
            <v>0</v>
          </cell>
          <cell r="S225">
            <v>0</v>
          </cell>
          <cell r="T225">
            <v>55</v>
          </cell>
          <cell r="U225">
            <v>0.06855718292302898</v>
          </cell>
          <cell r="V225">
            <v>152</v>
          </cell>
          <cell r="W225">
            <v>0.12658438681523676</v>
          </cell>
        </row>
        <row r="226">
          <cell r="A226" t="str">
            <v>52</v>
          </cell>
          <cell r="B226">
            <v>237</v>
          </cell>
          <cell r="C226">
            <v>1.18328423785511</v>
          </cell>
          <cell r="D226">
            <v>341</v>
          </cell>
          <cell r="E226">
            <v>2.036064007642704</v>
          </cell>
          <cell r="F226">
            <v>70</v>
          </cell>
          <cell r="G226">
            <v>2.277904328018223</v>
          </cell>
          <cell r="H226">
            <v>0</v>
          </cell>
          <cell r="I226">
            <v>0</v>
          </cell>
          <cell r="J226">
            <v>648</v>
          </cell>
          <cell r="K226">
            <v>1.6259754598148195</v>
          </cell>
          <cell r="L226">
            <v>1402</v>
          </cell>
          <cell r="M226">
            <v>4.41421869588489</v>
          </cell>
          <cell r="N226">
            <v>2239</v>
          </cell>
          <cell r="O226">
            <v>5.632562702825086</v>
          </cell>
          <cell r="P226">
            <v>448</v>
          </cell>
          <cell r="Q226">
            <v>5.173807599029911</v>
          </cell>
          <cell r="R226">
            <v>2</v>
          </cell>
          <cell r="S226">
            <v>3.7037037037037033</v>
          </cell>
          <cell r="T226">
            <v>4091</v>
          </cell>
          <cell r="U226">
            <v>5.099407915238392</v>
          </cell>
          <cell r="V226">
            <v>4739</v>
          </cell>
          <cell r="W226">
            <v>3.9466013757724148</v>
          </cell>
        </row>
        <row r="227">
          <cell r="A227" t="str">
            <v>53</v>
          </cell>
          <cell r="B227">
            <v>237</v>
          </cell>
          <cell r="C227">
            <v>1.18328423785511</v>
          </cell>
          <cell r="D227">
            <v>109</v>
          </cell>
          <cell r="E227">
            <v>0.650823978982565</v>
          </cell>
          <cell r="F227">
            <v>40</v>
          </cell>
          <cell r="G227">
            <v>1.3016596160104132</v>
          </cell>
          <cell r="H227">
            <v>0</v>
          </cell>
          <cell r="I227">
            <v>0</v>
          </cell>
          <cell r="J227">
            <v>386</v>
          </cell>
          <cell r="K227">
            <v>0.9685594560008028</v>
          </cell>
          <cell r="L227">
            <v>465</v>
          </cell>
          <cell r="M227">
            <v>1.464059695853405</v>
          </cell>
          <cell r="N227">
            <v>337</v>
          </cell>
          <cell r="O227">
            <v>0.847777414404669</v>
          </cell>
          <cell r="P227">
            <v>107</v>
          </cell>
          <cell r="Q227">
            <v>1.2357085113754476</v>
          </cell>
          <cell r="R227">
            <v>1</v>
          </cell>
          <cell r="S227">
            <v>1.8518518518518516</v>
          </cell>
          <cell r="T227">
            <v>910</v>
          </cell>
          <cell r="U227">
            <v>1.1343097538173885</v>
          </cell>
          <cell r="V227">
            <v>1296</v>
          </cell>
          <cell r="W227">
            <v>1.0792984560035976</v>
          </cell>
        </row>
        <row r="228">
          <cell r="A228" t="str">
            <v>55</v>
          </cell>
          <cell r="B228">
            <v>184</v>
          </cell>
          <cell r="C228">
            <v>0.918667931499326</v>
          </cell>
          <cell r="D228">
            <v>193</v>
          </cell>
          <cell r="E228">
            <v>1.1523764031526151</v>
          </cell>
          <cell r="F228">
            <v>46</v>
          </cell>
          <cell r="G228">
            <v>1.4969085584119752</v>
          </cell>
          <cell r="H228">
            <v>0</v>
          </cell>
          <cell r="I228">
            <v>0</v>
          </cell>
          <cell r="J228">
            <v>423</v>
          </cell>
          <cell r="K228">
            <v>1.0614006473791182</v>
          </cell>
          <cell r="L228">
            <v>173</v>
          </cell>
          <cell r="M228">
            <v>0.5446931771669657</v>
          </cell>
          <cell r="N228">
            <v>185</v>
          </cell>
          <cell r="O228">
            <v>0.46539709692837916</v>
          </cell>
          <cell r="P228">
            <v>31</v>
          </cell>
          <cell r="Q228">
            <v>0.35800900796858753</v>
          </cell>
          <cell r="R228">
            <v>0</v>
          </cell>
          <cell r="S228">
            <v>0</v>
          </cell>
          <cell r="T228">
            <v>389</v>
          </cell>
          <cell r="U228">
            <v>0.4848862574010595</v>
          </cell>
          <cell r="V228">
            <v>812</v>
          </cell>
          <cell r="W228">
            <v>0.6762271190392911</v>
          </cell>
        </row>
        <row r="229">
          <cell r="A229" t="str">
            <v>56</v>
          </cell>
          <cell r="B229">
            <v>589</v>
          </cell>
          <cell r="C229">
            <v>2.940735932897299</v>
          </cell>
          <cell r="D229">
            <v>543</v>
          </cell>
          <cell r="E229">
            <v>3.2421781705278243</v>
          </cell>
          <cell r="F229">
            <v>118</v>
          </cell>
          <cell r="G229">
            <v>3.8398958672307195</v>
          </cell>
          <cell r="H229">
            <v>1</v>
          </cell>
          <cell r="I229">
            <v>33.33333333333333</v>
          </cell>
          <cell r="J229">
            <v>1251</v>
          </cell>
          <cell r="K229">
            <v>3.139035957142499</v>
          </cell>
          <cell r="L229">
            <v>659</v>
          </cell>
          <cell r="M229">
            <v>2.0748716979943955</v>
          </cell>
          <cell r="N229">
            <v>611</v>
          </cell>
          <cell r="O229">
            <v>1.5370682498553494</v>
          </cell>
          <cell r="P229">
            <v>142</v>
          </cell>
          <cell r="Q229">
            <v>1.6399122300496591</v>
          </cell>
          <cell r="R229">
            <v>0</v>
          </cell>
          <cell r="S229">
            <v>0</v>
          </cell>
          <cell r="T229">
            <v>1412</v>
          </cell>
          <cell r="U229">
            <v>1.7600498597693988</v>
          </cell>
          <cell r="V229">
            <v>2663</v>
          </cell>
          <cell r="W229">
            <v>2.2177251453222073</v>
          </cell>
        </row>
        <row r="230">
          <cell r="A230" t="str">
            <v>58</v>
          </cell>
          <cell r="B230">
            <v>12</v>
          </cell>
          <cell r="C230">
            <v>0.05991312596734735</v>
          </cell>
          <cell r="D230">
            <v>13</v>
          </cell>
          <cell r="E230">
            <v>0.07762120850250777</v>
          </cell>
          <cell r="F230">
            <v>6</v>
          </cell>
          <cell r="G230">
            <v>0.19524894240156201</v>
          </cell>
          <cell r="H230">
            <v>0</v>
          </cell>
          <cell r="I230">
            <v>0</v>
          </cell>
          <cell r="J230">
            <v>31</v>
          </cell>
          <cell r="K230">
            <v>0.0777858630466966</v>
          </cell>
          <cell r="L230">
            <v>14</v>
          </cell>
          <cell r="M230">
            <v>0.04407921664934983</v>
          </cell>
          <cell r="N230">
            <v>18</v>
          </cell>
          <cell r="O230">
            <v>0.04528187970113959</v>
          </cell>
          <cell r="P230">
            <v>3</v>
          </cell>
          <cell r="Q230">
            <v>0.034646033029218155</v>
          </cell>
          <cell r="R230">
            <v>0</v>
          </cell>
          <cell r="S230">
            <v>0</v>
          </cell>
          <cell r="T230">
            <v>35</v>
          </cell>
          <cell r="U230">
            <v>0.04362729822374571</v>
          </cell>
          <cell r="V230">
            <v>66</v>
          </cell>
          <cell r="W230">
            <v>0.054964273222405435</v>
          </cell>
        </row>
        <row r="231">
          <cell r="A231" t="str">
            <v>59</v>
          </cell>
          <cell r="B231">
            <v>22</v>
          </cell>
          <cell r="C231">
            <v>0.10984073094013681</v>
          </cell>
          <cell r="D231">
            <v>17</v>
          </cell>
          <cell r="E231">
            <v>0.10150465727251014</v>
          </cell>
          <cell r="F231">
            <v>1</v>
          </cell>
          <cell r="G231">
            <v>0.03254149040026033</v>
          </cell>
          <cell r="H231">
            <v>0</v>
          </cell>
          <cell r="I231">
            <v>0</v>
          </cell>
          <cell r="J231">
            <v>40</v>
          </cell>
          <cell r="K231">
            <v>0.10036885554412465</v>
          </cell>
          <cell r="L231">
            <v>22</v>
          </cell>
          <cell r="M231">
            <v>0.0692673404489783</v>
          </cell>
          <cell r="N231">
            <v>24</v>
          </cell>
          <cell r="O231">
            <v>0.06037583960151946</v>
          </cell>
          <cell r="P231">
            <v>4</v>
          </cell>
          <cell r="Q231">
            <v>0.046194710705624205</v>
          </cell>
          <cell r="R231">
            <v>0</v>
          </cell>
          <cell r="S231">
            <v>0</v>
          </cell>
          <cell r="T231">
            <v>50</v>
          </cell>
          <cell r="U231">
            <v>0.06232471174820816</v>
          </cell>
          <cell r="V231">
            <v>90</v>
          </cell>
          <cell r="W231">
            <v>0.0749512816669165</v>
          </cell>
        </row>
        <row r="232">
          <cell r="A232" t="str">
            <v>60</v>
          </cell>
          <cell r="B232">
            <v>8</v>
          </cell>
          <cell r="C232">
            <v>0.03994208397823156</v>
          </cell>
          <cell r="D232">
            <v>3</v>
          </cell>
          <cell r="E232">
            <v>0.017912586577501794</v>
          </cell>
          <cell r="F232">
            <v>1</v>
          </cell>
          <cell r="G232">
            <v>0.03254149040026033</v>
          </cell>
          <cell r="H232">
            <v>0</v>
          </cell>
          <cell r="I232">
            <v>0</v>
          </cell>
          <cell r="J232">
            <v>12</v>
          </cell>
          <cell r="K232">
            <v>0.030110656663237402</v>
          </cell>
          <cell r="L232">
            <v>8</v>
          </cell>
          <cell r="M232">
            <v>0.025188123799628474</v>
          </cell>
          <cell r="N232">
            <v>5</v>
          </cell>
          <cell r="O232">
            <v>0.01257829991698322</v>
          </cell>
          <cell r="P232">
            <v>1</v>
          </cell>
          <cell r="Q232">
            <v>0.011548677676406051</v>
          </cell>
          <cell r="R232">
            <v>0</v>
          </cell>
          <cell r="S232">
            <v>0</v>
          </cell>
          <cell r="T232">
            <v>14</v>
          </cell>
          <cell r="U232">
            <v>0.017450919289498285</v>
          </cell>
          <cell r="V232">
            <v>26</v>
          </cell>
          <cell r="W232">
            <v>0.021652592481553653</v>
          </cell>
        </row>
        <row r="233">
          <cell r="A233" t="str">
            <v>61</v>
          </cell>
          <cell r="B233">
            <v>24</v>
          </cell>
          <cell r="C233">
            <v>0.1198262519346947</v>
          </cell>
          <cell r="D233">
            <v>19</v>
          </cell>
          <cell r="E233">
            <v>0.11344638165751134</v>
          </cell>
          <cell r="F233">
            <v>3</v>
          </cell>
          <cell r="G233">
            <v>0.09762447120078101</v>
          </cell>
          <cell r="H233">
            <v>0</v>
          </cell>
          <cell r="I233">
            <v>0</v>
          </cell>
          <cell r="J233">
            <v>46</v>
          </cell>
          <cell r="K233">
            <v>0.11542418387574335</v>
          </cell>
          <cell r="L233">
            <v>44</v>
          </cell>
          <cell r="M233">
            <v>0.1385346808979566</v>
          </cell>
          <cell r="N233">
            <v>63</v>
          </cell>
          <cell r="O233">
            <v>0.15848657895398857</v>
          </cell>
          <cell r="P233">
            <v>7</v>
          </cell>
          <cell r="Q233">
            <v>0.08084074373484236</v>
          </cell>
          <cell r="R233">
            <v>0</v>
          </cell>
          <cell r="S233">
            <v>0</v>
          </cell>
          <cell r="T233">
            <v>114</v>
          </cell>
          <cell r="U233">
            <v>0.14210034278591463</v>
          </cell>
          <cell r="V233">
            <v>160</v>
          </cell>
          <cell r="W233">
            <v>0.13324672296340712</v>
          </cell>
        </row>
        <row r="234">
          <cell r="A234" t="str">
            <v>62</v>
          </cell>
          <cell r="B234">
            <v>59</v>
          </cell>
          <cell r="C234">
            <v>0.29457286933945775</v>
          </cell>
          <cell r="D234">
            <v>26</v>
          </cell>
          <cell r="E234">
            <v>0.15524241700501554</v>
          </cell>
          <cell r="F234">
            <v>10</v>
          </cell>
          <cell r="G234">
            <v>0.3254149040026033</v>
          </cell>
          <cell r="H234">
            <v>0</v>
          </cell>
          <cell r="I234">
            <v>0</v>
          </cell>
          <cell r="J234">
            <v>95</v>
          </cell>
          <cell r="K234">
            <v>0.23837603191729606</v>
          </cell>
          <cell r="L234">
            <v>125</v>
          </cell>
          <cell r="M234">
            <v>0.3935644343691949</v>
          </cell>
          <cell r="N234">
            <v>84</v>
          </cell>
          <cell r="O234">
            <v>0.2113154386053181</v>
          </cell>
          <cell r="P234">
            <v>27</v>
          </cell>
          <cell r="Q234">
            <v>0.3118142972629634</v>
          </cell>
          <cell r="R234">
            <v>0</v>
          </cell>
          <cell r="S234">
            <v>0</v>
          </cell>
          <cell r="T234">
            <v>236</v>
          </cell>
          <cell r="U234">
            <v>0.29417263945154254</v>
          </cell>
          <cell r="V234">
            <v>331</v>
          </cell>
          <cell r="W234">
            <v>0.27565415813054844</v>
          </cell>
        </row>
        <row r="235">
          <cell r="A235" t="str">
            <v>63</v>
          </cell>
          <cell r="B235">
            <v>5</v>
          </cell>
          <cell r="C235">
            <v>0.024963802486394727</v>
          </cell>
          <cell r="D235">
            <v>8</v>
          </cell>
          <cell r="E235">
            <v>0.04776689754000478</v>
          </cell>
          <cell r="F235">
            <v>3</v>
          </cell>
          <cell r="G235">
            <v>0.09762447120078101</v>
          </cell>
          <cell r="H235">
            <v>0</v>
          </cell>
          <cell r="I235">
            <v>0</v>
          </cell>
          <cell r="J235">
            <v>16</v>
          </cell>
          <cell r="K235">
            <v>0.04014754221764986</v>
          </cell>
          <cell r="L235">
            <v>13</v>
          </cell>
          <cell r="M235">
            <v>0.04093070117439627</v>
          </cell>
          <cell r="N235">
            <v>18</v>
          </cell>
          <cell r="O235">
            <v>0.04528187970113959</v>
          </cell>
          <cell r="P235">
            <v>6</v>
          </cell>
          <cell r="Q235">
            <v>0.06929206605843631</v>
          </cell>
          <cell r="R235">
            <v>0</v>
          </cell>
          <cell r="S235">
            <v>0</v>
          </cell>
          <cell r="T235">
            <v>37</v>
          </cell>
          <cell r="U235">
            <v>0.04612028669367404</v>
          </cell>
          <cell r="V235">
            <v>53</v>
          </cell>
          <cell r="W235">
            <v>0.04413797698162861</v>
          </cell>
        </row>
        <row r="236">
          <cell r="A236" t="str">
            <v>64</v>
          </cell>
          <cell r="B236">
            <v>125</v>
          </cell>
          <cell r="C236">
            <v>0.6240950621598682</v>
          </cell>
          <cell r="D236">
            <v>77</v>
          </cell>
          <cell r="E236">
            <v>0.459756388822546</v>
          </cell>
          <cell r="F236">
            <v>30</v>
          </cell>
          <cell r="G236">
            <v>0.9762447120078099</v>
          </cell>
          <cell r="H236">
            <v>0</v>
          </cell>
          <cell r="I236">
            <v>0</v>
          </cell>
          <cell r="J236">
            <v>232</v>
          </cell>
          <cell r="K236">
            <v>0.5821393621559231</v>
          </cell>
          <cell r="L236">
            <v>124</v>
          </cell>
          <cell r="M236">
            <v>0.3904159188942414</v>
          </cell>
          <cell r="N236">
            <v>52</v>
          </cell>
          <cell r="O236">
            <v>0.1308143191366255</v>
          </cell>
          <cell r="P236">
            <v>19</v>
          </cell>
          <cell r="Q236">
            <v>0.219424875851715</v>
          </cell>
          <cell r="R236">
            <v>0</v>
          </cell>
          <cell r="S236">
            <v>0</v>
          </cell>
          <cell r="T236">
            <v>195</v>
          </cell>
          <cell r="U236">
            <v>0.24306637581801188</v>
          </cell>
          <cell r="V236">
            <v>427</v>
          </cell>
          <cell r="W236">
            <v>0.35560219190859277</v>
          </cell>
        </row>
        <row r="237">
          <cell r="A237" t="str">
            <v>65</v>
          </cell>
          <cell r="B237">
            <v>27</v>
          </cell>
          <cell r="C237">
            <v>0.13480453342653154</v>
          </cell>
          <cell r="D237">
            <v>23</v>
          </cell>
          <cell r="E237">
            <v>0.13732983042751373</v>
          </cell>
          <cell r="F237">
            <v>4</v>
          </cell>
          <cell r="G237">
            <v>0.13016596160104132</v>
          </cell>
          <cell r="H237">
            <v>0</v>
          </cell>
          <cell r="I237">
            <v>0</v>
          </cell>
          <cell r="J237">
            <v>54</v>
          </cell>
          <cell r="K237">
            <v>0.1354979549845683</v>
          </cell>
          <cell r="L237">
            <v>32</v>
          </cell>
          <cell r="M237">
            <v>0.1007524951985139</v>
          </cell>
          <cell r="N237">
            <v>10</v>
          </cell>
          <cell r="O237">
            <v>0.02515659983396644</v>
          </cell>
          <cell r="P237">
            <v>3</v>
          </cell>
          <cell r="Q237">
            <v>0.034646033029218155</v>
          </cell>
          <cell r="R237">
            <v>0</v>
          </cell>
          <cell r="S237">
            <v>0</v>
          </cell>
          <cell r="T237">
            <v>45</v>
          </cell>
          <cell r="U237">
            <v>0.05609224057338736</v>
          </cell>
          <cell r="V237">
            <v>99</v>
          </cell>
          <cell r="W237">
            <v>0.08244640983360815</v>
          </cell>
        </row>
        <row r="238">
          <cell r="A238" t="str">
            <v>66</v>
          </cell>
          <cell r="B238">
            <v>44</v>
          </cell>
          <cell r="C238">
            <v>0.21968146188027363</v>
          </cell>
          <cell r="D238">
            <v>27</v>
          </cell>
          <cell r="E238">
            <v>0.16121327919751616</v>
          </cell>
          <cell r="F238">
            <v>7</v>
          </cell>
          <cell r="G238">
            <v>0.22779043280182232</v>
          </cell>
          <cell r="H238">
            <v>0</v>
          </cell>
          <cell r="I238">
            <v>0</v>
          </cell>
          <cell r="J238">
            <v>78</v>
          </cell>
          <cell r="K238">
            <v>0.1957192683110431</v>
          </cell>
          <cell r="L238">
            <v>23</v>
          </cell>
          <cell r="M238">
            <v>0.07241585592393186</v>
          </cell>
          <cell r="N238">
            <v>11</v>
          </cell>
          <cell r="O238">
            <v>0.027672259817363088</v>
          </cell>
          <cell r="P238">
            <v>6</v>
          </cell>
          <cell r="Q238">
            <v>0.06929206605843631</v>
          </cell>
          <cell r="R238">
            <v>0</v>
          </cell>
          <cell r="S238">
            <v>0</v>
          </cell>
          <cell r="T238">
            <v>40</v>
          </cell>
          <cell r="U238">
            <v>0.04985976939856653</v>
          </cell>
          <cell r="V238">
            <v>118</v>
          </cell>
          <cell r="W238">
            <v>0.09826945818551275</v>
          </cell>
        </row>
        <row r="239">
          <cell r="A239" t="str">
            <v>68</v>
          </cell>
          <cell r="B239">
            <v>56</v>
          </cell>
          <cell r="C239">
            <v>0.2795945878476209</v>
          </cell>
          <cell r="D239">
            <v>57</v>
          </cell>
          <cell r="E239">
            <v>0.34033914497253404</v>
          </cell>
          <cell r="F239">
            <v>16</v>
          </cell>
          <cell r="G239">
            <v>0.5206638464041653</v>
          </cell>
          <cell r="H239">
            <v>0</v>
          </cell>
          <cell r="I239">
            <v>0</v>
          </cell>
          <cell r="J239">
            <v>129</v>
          </cell>
          <cell r="K239">
            <v>0.3236895591298021</v>
          </cell>
          <cell r="L239">
            <v>116</v>
          </cell>
          <cell r="M239">
            <v>0.3652277950946129</v>
          </cell>
          <cell r="N239">
            <v>170</v>
          </cell>
          <cell r="O239">
            <v>0.42766219717742954</v>
          </cell>
          <cell r="P239">
            <v>44</v>
          </cell>
          <cell r="Q239">
            <v>0.5081418177618663</v>
          </cell>
          <cell r="R239">
            <v>0</v>
          </cell>
          <cell r="S239">
            <v>0</v>
          </cell>
          <cell r="T239">
            <v>330</v>
          </cell>
          <cell r="U239">
            <v>0.41134309753817383</v>
          </cell>
          <cell r="V239">
            <v>459</v>
          </cell>
          <cell r="W239">
            <v>0.3822515365012742</v>
          </cell>
        </row>
        <row r="240">
          <cell r="A240" t="str">
            <v>69</v>
          </cell>
          <cell r="B240">
            <v>68</v>
          </cell>
          <cell r="C240">
            <v>0.3395077138149683</v>
          </cell>
          <cell r="D240">
            <v>36</v>
          </cell>
          <cell r="E240">
            <v>0.2149510389300215</v>
          </cell>
          <cell r="F240">
            <v>22</v>
          </cell>
          <cell r="G240">
            <v>0.7159127888057273</v>
          </cell>
          <cell r="H240">
            <v>0</v>
          </cell>
          <cell r="I240">
            <v>0</v>
          </cell>
          <cell r="J240">
            <v>126</v>
          </cell>
          <cell r="K240">
            <v>0.31616189496399266</v>
          </cell>
          <cell r="L240">
            <v>12</v>
          </cell>
          <cell r="M240">
            <v>0.03778218569944271</v>
          </cell>
          <cell r="N240">
            <v>10</v>
          </cell>
          <cell r="O240">
            <v>0.02515659983396644</v>
          </cell>
          <cell r="P240">
            <v>3</v>
          </cell>
          <cell r="Q240">
            <v>0.034646033029218155</v>
          </cell>
          <cell r="R240">
            <v>0</v>
          </cell>
          <cell r="S240">
            <v>0</v>
          </cell>
          <cell r="T240">
            <v>25</v>
          </cell>
          <cell r="U240">
            <v>0.03116235587410408</v>
          </cell>
          <cell r="V240">
            <v>151</v>
          </cell>
          <cell r="W240">
            <v>0.12575159479671547</v>
          </cell>
        </row>
        <row r="241">
          <cell r="A241" t="str">
            <v>70</v>
          </cell>
          <cell r="B241">
            <v>89</v>
          </cell>
          <cell r="C241">
            <v>0.4443556842578262</v>
          </cell>
          <cell r="D241">
            <v>57</v>
          </cell>
          <cell r="E241">
            <v>0.34033914497253404</v>
          </cell>
          <cell r="F241">
            <v>18</v>
          </cell>
          <cell r="G241">
            <v>0.585746827204686</v>
          </cell>
          <cell r="H241">
            <v>0</v>
          </cell>
          <cell r="I241">
            <v>0</v>
          </cell>
          <cell r="J241">
            <v>164</v>
          </cell>
          <cell r="K241">
            <v>0.41151230773091113</v>
          </cell>
          <cell r="L241">
            <v>74</v>
          </cell>
          <cell r="M241">
            <v>0.2329901451465634</v>
          </cell>
          <cell r="N241">
            <v>66</v>
          </cell>
          <cell r="O241">
            <v>0.1660335589041785</v>
          </cell>
          <cell r="P241">
            <v>23</v>
          </cell>
          <cell r="Q241">
            <v>0.2656195865573392</v>
          </cell>
          <cell r="R241">
            <v>0</v>
          </cell>
          <cell r="S241">
            <v>0</v>
          </cell>
          <cell r="T241">
            <v>163</v>
          </cell>
          <cell r="U241">
            <v>0.20317856029915862</v>
          </cell>
          <cell r="V241">
            <v>327</v>
          </cell>
          <cell r="W241">
            <v>0.2723229900564633</v>
          </cell>
        </row>
        <row r="242">
          <cell r="A242" t="str">
            <v>71</v>
          </cell>
          <cell r="B242">
            <v>71</v>
          </cell>
          <cell r="C242">
            <v>0.35448599530680514</v>
          </cell>
          <cell r="D242">
            <v>45</v>
          </cell>
          <cell r="E242">
            <v>0.2686887986625269</v>
          </cell>
          <cell r="F242">
            <v>11</v>
          </cell>
          <cell r="G242">
            <v>0.35795639440286364</v>
          </cell>
          <cell r="H242">
            <v>0</v>
          </cell>
          <cell r="I242">
            <v>0</v>
          </cell>
          <cell r="J242">
            <v>127</v>
          </cell>
          <cell r="K242">
            <v>0.3186711163525958</v>
          </cell>
          <cell r="L242">
            <v>271</v>
          </cell>
          <cell r="M242">
            <v>0.8532476937124146</v>
          </cell>
          <cell r="N242">
            <v>223</v>
          </cell>
          <cell r="O242">
            <v>0.5609921762974517</v>
          </cell>
          <cell r="P242">
            <v>43</v>
          </cell>
          <cell r="Q242">
            <v>0.4965931400854602</v>
          </cell>
          <cell r="R242">
            <v>0</v>
          </cell>
          <cell r="S242">
            <v>0</v>
          </cell>
          <cell r="T242">
            <v>537</v>
          </cell>
          <cell r="U242">
            <v>0.6693674041757557</v>
          </cell>
          <cell r="V242">
            <v>664</v>
          </cell>
          <cell r="W242">
            <v>0.5529739002981395</v>
          </cell>
        </row>
        <row r="243">
          <cell r="A243" t="str">
            <v>72</v>
          </cell>
          <cell r="B243">
            <v>54</v>
          </cell>
          <cell r="C243">
            <v>0.2696090668530631</v>
          </cell>
          <cell r="D243">
            <v>27</v>
          </cell>
          <cell r="E243">
            <v>0.16121327919751616</v>
          </cell>
          <cell r="F243">
            <v>5</v>
          </cell>
          <cell r="G243">
            <v>0.16270745200130166</v>
          </cell>
          <cell r="H243">
            <v>0</v>
          </cell>
          <cell r="I243">
            <v>0</v>
          </cell>
          <cell r="J243">
            <v>86</v>
          </cell>
          <cell r="K243">
            <v>0.21579303941986802</v>
          </cell>
          <cell r="L243">
            <v>82</v>
          </cell>
          <cell r="M243">
            <v>0.2581782689461919</v>
          </cell>
          <cell r="N243">
            <v>36</v>
          </cell>
          <cell r="O243">
            <v>0.09056375940227918</v>
          </cell>
          <cell r="P243">
            <v>5</v>
          </cell>
          <cell r="Q243">
            <v>0.057743388382030254</v>
          </cell>
          <cell r="R243">
            <v>0</v>
          </cell>
          <cell r="S243">
            <v>0</v>
          </cell>
          <cell r="T243">
            <v>123</v>
          </cell>
          <cell r="U243">
            <v>0.15331879090059208</v>
          </cell>
          <cell r="V243">
            <v>209</v>
          </cell>
          <cell r="W243">
            <v>0.17405353187095055</v>
          </cell>
        </row>
        <row r="244">
          <cell r="A244" t="str">
            <v>73</v>
          </cell>
          <cell r="B244">
            <v>42</v>
          </cell>
          <cell r="C244">
            <v>0.20969594088571572</v>
          </cell>
          <cell r="D244">
            <v>17</v>
          </cell>
          <cell r="E244">
            <v>0.10150465727251014</v>
          </cell>
          <cell r="F244">
            <v>4</v>
          </cell>
          <cell r="G244">
            <v>0.13016596160104132</v>
          </cell>
          <cell r="H244">
            <v>0</v>
          </cell>
          <cell r="I244">
            <v>0</v>
          </cell>
          <cell r="J244">
            <v>63</v>
          </cell>
          <cell r="K244">
            <v>0.15808094748199633</v>
          </cell>
          <cell r="L244">
            <v>55</v>
          </cell>
          <cell r="M244">
            <v>0.17316835112244575</v>
          </cell>
          <cell r="N244">
            <v>44</v>
          </cell>
          <cell r="O244">
            <v>0.11068903926945235</v>
          </cell>
          <cell r="P244">
            <v>14</v>
          </cell>
          <cell r="Q244">
            <v>0.16168148746968472</v>
          </cell>
          <cell r="R244">
            <v>0</v>
          </cell>
          <cell r="S244">
            <v>0</v>
          </cell>
          <cell r="T244">
            <v>113</v>
          </cell>
          <cell r="U244">
            <v>0.14085384855095046</v>
          </cell>
          <cell r="V244">
            <v>176</v>
          </cell>
          <cell r="W244">
            <v>0.14657139525974783</v>
          </cell>
        </row>
        <row r="245">
          <cell r="A245" t="str">
            <v>74</v>
          </cell>
          <cell r="B245">
            <v>19</v>
          </cell>
          <cell r="C245">
            <v>0.09486244944829997</v>
          </cell>
          <cell r="D245">
            <v>7</v>
          </cell>
          <cell r="E245">
            <v>0.04179603534750418</v>
          </cell>
          <cell r="F245">
            <v>6</v>
          </cell>
          <cell r="G245">
            <v>0.19524894240156201</v>
          </cell>
          <cell r="H245">
            <v>0</v>
          </cell>
          <cell r="I245">
            <v>0</v>
          </cell>
          <cell r="J245">
            <v>32</v>
          </cell>
          <cell r="K245">
            <v>0.08029508443529972</v>
          </cell>
          <cell r="L245">
            <v>28</v>
          </cell>
          <cell r="M245">
            <v>0.08815843329869966</v>
          </cell>
          <cell r="N245">
            <v>26</v>
          </cell>
          <cell r="O245">
            <v>0.06540715956831275</v>
          </cell>
          <cell r="P245">
            <v>4</v>
          </cell>
          <cell r="Q245">
            <v>0.046194710705624205</v>
          </cell>
          <cell r="R245">
            <v>0</v>
          </cell>
          <cell r="S245">
            <v>0</v>
          </cell>
          <cell r="T245">
            <v>58</v>
          </cell>
          <cell r="U245">
            <v>0.07229666562792147</v>
          </cell>
          <cell r="V245">
            <v>90</v>
          </cell>
          <cell r="W245">
            <v>0.0749512816669165</v>
          </cell>
        </row>
        <row r="246">
          <cell r="A246" t="str">
            <v>75</v>
          </cell>
          <cell r="B246">
            <v>21</v>
          </cell>
          <cell r="C246">
            <v>0.10484797044285786</v>
          </cell>
          <cell r="D246">
            <v>11</v>
          </cell>
          <cell r="E246">
            <v>0.06567948411750657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32</v>
          </cell>
          <cell r="K246">
            <v>0.08029508443529972</v>
          </cell>
          <cell r="L246">
            <v>11</v>
          </cell>
          <cell r="M246">
            <v>0.03463367022448915</v>
          </cell>
          <cell r="N246">
            <v>4</v>
          </cell>
          <cell r="O246">
            <v>0.010062639933586576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15</v>
          </cell>
          <cell r="U246">
            <v>0.01869741352446245</v>
          </cell>
          <cell r="V246">
            <v>47</v>
          </cell>
          <cell r="W246">
            <v>0.03914122487050084</v>
          </cell>
        </row>
        <row r="247">
          <cell r="A247" t="str">
            <v>77</v>
          </cell>
          <cell r="B247">
            <v>13</v>
          </cell>
          <cell r="C247">
            <v>0.06490588646462629</v>
          </cell>
          <cell r="D247">
            <v>16</v>
          </cell>
          <cell r="E247">
            <v>0.09553379508000956</v>
          </cell>
          <cell r="F247">
            <v>4</v>
          </cell>
          <cell r="G247">
            <v>0.13016596160104132</v>
          </cell>
          <cell r="H247">
            <v>0</v>
          </cell>
          <cell r="I247">
            <v>0</v>
          </cell>
          <cell r="J247">
            <v>33</v>
          </cell>
          <cell r="K247">
            <v>0.08280430582390284</v>
          </cell>
          <cell r="L247">
            <v>126</v>
          </cell>
          <cell r="M247">
            <v>0.3967129498441485</v>
          </cell>
          <cell r="N247">
            <v>207</v>
          </cell>
          <cell r="O247">
            <v>0.5207416165631054</v>
          </cell>
          <cell r="P247">
            <v>39</v>
          </cell>
          <cell r="Q247">
            <v>0.450398429379836</v>
          </cell>
          <cell r="R247">
            <v>0</v>
          </cell>
          <cell r="S247">
            <v>0</v>
          </cell>
          <cell r="T247">
            <v>372</v>
          </cell>
          <cell r="U247">
            <v>0.46369585540666874</v>
          </cell>
          <cell r="V247">
            <v>405</v>
          </cell>
          <cell r="W247">
            <v>0.3372807675011243</v>
          </cell>
        </row>
        <row r="248">
          <cell r="A248" t="str">
            <v>78</v>
          </cell>
          <cell r="B248">
            <v>1493</v>
          </cell>
          <cell r="C248">
            <v>7.454191422437466</v>
          </cell>
          <cell r="D248">
            <v>1708</v>
          </cell>
          <cell r="E248">
            <v>10.19823262479102</v>
          </cell>
          <cell r="F248">
            <v>225</v>
          </cell>
          <cell r="G248">
            <v>7.321835340058573</v>
          </cell>
          <cell r="H248">
            <v>0</v>
          </cell>
          <cell r="I248">
            <v>0</v>
          </cell>
          <cell r="J248">
            <v>3426</v>
          </cell>
          <cell r="K248">
            <v>8.596592477354276</v>
          </cell>
          <cell r="L248">
            <v>3493</v>
          </cell>
          <cell r="M248">
            <v>10.997764554012782</v>
          </cell>
          <cell r="N248">
            <v>6058</v>
          </cell>
          <cell r="O248">
            <v>15.239868179416868</v>
          </cell>
          <cell r="P248">
            <v>799</v>
          </cell>
          <cell r="Q248">
            <v>9.227393463448436</v>
          </cell>
          <cell r="R248">
            <v>10</v>
          </cell>
          <cell r="S248">
            <v>18.51851851851852</v>
          </cell>
          <cell r="T248">
            <v>10360</v>
          </cell>
          <cell r="U248">
            <v>12.913680274228732</v>
          </cell>
          <cell r="V248">
            <v>13786</v>
          </cell>
          <cell r="W248">
            <v>11.480870767334565</v>
          </cell>
        </row>
        <row r="249">
          <cell r="A249" t="str">
            <v>79</v>
          </cell>
          <cell r="B249">
            <v>17</v>
          </cell>
          <cell r="C249">
            <v>0.08487692845374208</v>
          </cell>
          <cell r="D249">
            <v>16</v>
          </cell>
          <cell r="E249">
            <v>0.09553379508000956</v>
          </cell>
          <cell r="F249">
            <v>1</v>
          </cell>
          <cell r="G249">
            <v>0.03254149040026033</v>
          </cell>
          <cell r="H249">
            <v>0</v>
          </cell>
          <cell r="I249">
            <v>0</v>
          </cell>
          <cell r="J249">
            <v>34</v>
          </cell>
          <cell r="K249">
            <v>0.08531352721250596</v>
          </cell>
          <cell r="L249">
            <v>12</v>
          </cell>
          <cell r="M249">
            <v>0.03778218569944271</v>
          </cell>
          <cell r="N249">
            <v>14</v>
          </cell>
          <cell r="O249">
            <v>0.03521923976755302</v>
          </cell>
          <cell r="P249">
            <v>3</v>
          </cell>
          <cell r="Q249">
            <v>0.034646033029218155</v>
          </cell>
          <cell r="R249">
            <v>0</v>
          </cell>
          <cell r="S249">
            <v>0</v>
          </cell>
          <cell r="T249">
            <v>29</v>
          </cell>
          <cell r="U249">
            <v>0.03614833281396074</v>
          </cell>
          <cell r="V249">
            <v>63</v>
          </cell>
          <cell r="W249">
            <v>0.05246589716684155</v>
          </cell>
        </row>
        <row r="250">
          <cell r="A250" t="str">
            <v>80</v>
          </cell>
          <cell r="B250">
            <v>51</v>
          </cell>
          <cell r="C250">
            <v>0.25463078536122624</v>
          </cell>
          <cell r="D250">
            <v>65</v>
          </cell>
          <cell r="E250">
            <v>0.3881060425125388</v>
          </cell>
          <cell r="F250">
            <v>19</v>
          </cell>
          <cell r="G250">
            <v>0.6182883176049463</v>
          </cell>
          <cell r="H250">
            <v>0</v>
          </cell>
          <cell r="I250">
            <v>0</v>
          </cell>
          <cell r="J250">
            <v>135</v>
          </cell>
          <cell r="K250">
            <v>0.33874488746142073</v>
          </cell>
          <cell r="L250">
            <v>190</v>
          </cell>
          <cell r="M250">
            <v>0.5982179402411762</v>
          </cell>
          <cell r="N250">
            <v>330</v>
          </cell>
          <cell r="O250">
            <v>0.8301677945208925</v>
          </cell>
          <cell r="P250">
            <v>98</v>
          </cell>
          <cell r="Q250">
            <v>1.131770412287793</v>
          </cell>
          <cell r="R250">
            <v>0</v>
          </cell>
          <cell r="S250">
            <v>0</v>
          </cell>
          <cell r="T250">
            <v>618</v>
          </cell>
          <cell r="U250">
            <v>0.770333437207853</v>
          </cell>
          <cell r="V250">
            <v>753</v>
          </cell>
          <cell r="W250">
            <v>0.6270923899465347</v>
          </cell>
        </row>
        <row r="251">
          <cell r="A251" t="str">
            <v>81</v>
          </cell>
          <cell r="B251">
            <v>1041</v>
          </cell>
          <cell r="C251">
            <v>5.197463677667383</v>
          </cell>
          <cell r="D251">
            <v>2245</v>
          </cell>
          <cell r="E251">
            <v>13.404585622163841</v>
          </cell>
          <cell r="F251">
            <v>401</v>
          </cell>
          <cell r="G251">
            <v>13.049137650504395</v>
          </cell>
          <cell r="H251">
            <v>0</v>
          </cell>
          <cell r="I251">
            <v>0</v>
          </cell>
          <cell r="J251">
            <v>3687</v>
          </cell>
          <cell r="K251">
            <v>9.25149925977969</v>
          </cell>
          <cell r="L251">
            <v>657</v>
          </cell>
          <cell r="M251">
            <v>2.0685746670444884</v>
          </cell>
          <cell r="N251">
            <v>859</v>
          </cell>
          <cell r="O251">
            <v>2.1609519257377174</v>
          </cell>
          <cell r="P251">
            <v>239</v>
          </cell>
          <cell r="Q251">
            <v>2.760133964661046</v>
          </cell>
          <cell r="R251">
            <v>5</v>
          </cell>
          <cell r="S251">
            <v>9.25925925925926</v>
          </cell>
          <cell r="T251">
            <v>1760</v>
          </cell>
          <cell r="U251">
            <v>2.1938298535369274</v>
          </cell>
          <cell r="V251">
            <v>5447</v>
          </cell>
          <cell r="W251">
            <v>4.536218124885491</v>
          </cell>
        </row>
        <row r="252">
          <cell r="A252" t="str">
            <v>82</v>
          </cell>
          <cell r="B252">
            <v>73</v>
          </cell>
          <cell r="C252">
            <v>0.364471516301363</v>
          </cell>
          <cell r="D252">
            <v>46</v>
          </cell>
          <cell r="E252">
            <v>0.27465966085502747</v>
          </cell>
          <cell r="F252">
            <v>18</v>
          </cell>
          <cell r="G252">
            <v>0.585746827204686</v>
          </cell>
          <cell r="H252">
            <v>0</v>
          </cell>
          <cell r="I252">
            <v>0</v>
          </cell>
          <cell r="J252">
            <v>137</v>
          </cell>
          <cell r="K252">
            <v>0.34376333023862693</v>
          </cell>
          <cell r="L252">
            <v>83</v>
          </cell>
          <cell r="M252">
            <v>0.26132678442114543</v>
          </cell>
          <cell r="N252">
            <v>84</v>
          </cell>
          <cell r="O252">
            <v>0.2113154386053181</v>
          </cell>
          <cell r="P252">
            <v>20</v>
          </cell>
          <cell r="Q252">
            <v>0.23097355352812102</v>
          </cell>
          <cell r="R252">
            <v>0</v>
          </cell>
          <cell r="S252">
            <v>0</v>
          </cell>
          <cell r="T252">
            <v>187</v>
          </cell>
          <cell r="U252">
            <v>0.23309442193829855</v>
          </cell>
          <cell r="V252">
            <v>324</v>
          </cell>
          <cell r="W252">
            <v>0.2698246140008994</v>
          </cell>
        </row>
        <row r="253">
          <cell r="A253" t="str">
            <v>84</v>
          </cell>
          <cell r="B253">
            <v>60</v>
          </cell>
          <cell r="C253">
            <v>0.29956562983673674</v>
          </cell>
          <cell r="D253">
            <v>61</v>
          </cell>
          <cell r="E253">
            <v>0.3642225937425364</v>
          </cell>
          <cell r="F253">
            <v>16</v>
          </cell>
          <cell r="G253">
            <v>0.5206638464041653</v>
          </cell>
          <cell r="H253">
            <v>0</v>
          </cell>
          <cell r="I253">
            <v>0</v>
          </cell>
          <cell r="J253">
            <v>137</v>
          </cell>
          <cell r="K253">
            <v>0.34376333023862693</v>
          </cell>
          <cell r="L253">
            <v>24</v>
          </cell>
          <cell r="M253">
            <v>0.07556437139888542</v>
          </cell>
          <cell r="N253">
            <v>21</v>
          </cell>
          <cell r="O253">
            <v>0.052828859651329524</v>
          </cell>
          <cell r="P253">
            <v>7</v>
          </cell>
          <cell r="Q253">
            <v>0.08084074373484236</v>
          </cell>
          <cell r="R253">
            <v>0</v>
          </cell>
          <cell r="S253">
            <v>0</v>
          </cell>
          <cell r="T253">
            <v>52</v>
          </cell>
          <cell r="U253">
            <v>0.06481770021813649</v>
          </cell>
          <cell r="V253">
            <v>189</v>
          </cell>
          <cell r="W253">
            <v>0.15739769150052466</v>
          </cell>
        </row>
        <row r="254">
          <cell r="A254" t="str">
            <v>85</v>
          </cell>
          <cell r="B254">
            <v>902</v>
          </cell>
          <cell r="C254">
            <v>4.503469968545608</v>
          </cell>
          <cell r="D254">
            <v>230</v>
          </cell>
          <cell r="E254">
            <v>1.3732983042751372</v>
          </cell>
          <cell r="F254">
            <v>55</v>
          </cell>
          <cell r="G254">
            <v>1.7897819720143184</v>
          </cell>
          <cell r="H254">
            <v>0</v>
          </cell>
          <cell r="I254">
            <v>0</v>
          </cell>
          <cell r="J254">
            <v>1187</v>
          </cell>
          <cell r="K254">
            <v>2.9784457882718995</v>
          </cell>
          <cell r="L254">
            <v>448</v>
          </cell>
          <cell r="M254">
            <v>1.4105349327791945</v>
          </cell>
          <cell r="N254">
            <v>225</v>
          </cell>
          <cell r="O254">
            <v>0.566023496264245</v>
          </cell>
          <cell r="P254">
            <v>45</v>
          </cell>
          <cell r="Q254">
            <v>0.5196904954382724</v>
          </cell>
          <cell r="R254">
            <v>0</v>
          </cell>
          <cell r="S254">
            <v>0</v>
          </cell>
          <cell r="T254">
            <v>718</v>
          </cell>
          <cell r="U254">
            <v>0.8949828607042692</v>
          </cell>
          <cell r="V254">
            <v>1905</v>
          </cell>
          <cell r="W254">
            <v>1.586468795283066</v>
          </cell>
        </row>
        <row r="255">
          <cell r="A255" t="str">
            <v>86</v>
          </cell>
          <cell r="B255">
            <v>5931</v>
          </cell>
          <cell r="C255">
            <v>29.612062509361426</v>
          </cell>
          <cell r="D255">
            <v>1996</v>
          </cell>
          <cell r="E255">
            <v>11.917840936231192</v>
          </cell>
          <cell r="F255">
            <v>320</v>
          </cell>
          <cell r="G255">
            <v>10.413276928083306</v>
          </cell>
          <cell r="H255">
            <v>0</v>
          </cell>
          <cell r="I255">
            <v>0</v>
          </cell>
          <cell r="J255">
            <v>8247</v>
          </cell>
          <cell r="K255">
            <v>20.693548791809903</v>
          </cell>
          <cell r="L255">
            <v>1452</v>
          </cell>
          <cell r="M255">
            <v>4.5716444696325675</v>
          </cell>
          <cell r="N255">
            <v>541</v>
          </cell>
          <cell r="O255">
            <v>1.3609720510175844</v>
          </cell>
          <cell r="P255">
            <v>72</v>
          </cell>
          <cell r="Q255">
            <v>0.8315047927012357</v>
          </cell>
          <cell r="R255">
            <v>0</v>
          </cell>
          <cell r="S255">
            <v>0</v>
          </cell>
          <cell r="T255">
            <v>2065</v>
          </cell>
          <cell r="U255">
            <v>2.5740105952009973</v>
          </cell>
          <cell r="V255">
            <v>10312</v>
          </cell>
          <cell r="W255">
            <v>8.58775129499159</v>
          </cell>
        </row>
        <row r="256">
          <cell r="A256" t="str">
            <v>87</v>
          </cell>
          <cell r="B256">
            <v>2251</v>
          </cell>
          <cell r="C256">
            <v>11.238703879374906</v>
          </cell>
          <cell r="D256">
            <v>1918</v>
          </cell>
          <cell r="E256">
            <v>11.452113685216142</v>
          </cell>
          <cell r="F256">
            <v>288</v>
          </cell>
          <cell r="G256">
            <v>9.371949235274975</v>
          </cell>
          <cell r="H256">
            <v>0</v>
          </cell>
          <cell r="I256">
            <v>0</v>
          </cell>
          <cell r="J256">
            <v>4457</v>
          </cell>
          <cell r="K256">
            <v>11.18359972900409</v>
          </cell>
          <cell r="L256">
            <v>530</v>
          </cell>
          <cell r="M256">
            <v>1.6687132017253865</v>
          </cell>
          <cell r="N256">
            <v>477</v>
          </cell>
          <cell r="O256">
            <v>1.1999698120801994</v>
          </cell>
          <cell r="P256">
            <v>87</v>
          </cell>
          <cell r="Q256">
            <v>1.0047349578473264</v>
          </cell>
          <cell r="R256">
            <v>0</v>
          </cell>
          <cell r="S256">
            <v>0</v>
          </cell>
          <cell r="T256">
            <v>1094</v>
          </cell>
          <cell r="U256">
            <v>1.3636646930507947</v>
          </cell>
          <cell r="V256">
            <v>5551</v>
          </cell>
          <cell r="W256">
            <v>4.6228284948117055</v>
          </cell>
        </row>
        <row r="257">
          <cell r="A257" t="str">
            <v>88</v>
          </cell>
          <cell r="B257">
            <v>1399</v>
          </cell>
          <cell r="C257">
            <v>6.984871935693246</v>
          </cell>
          <cell r="D257">
            <v>2112</v>
          </cell>
          <cell r="E257">
            <v>12.610460950561261</v>
          </cell>
          <cell r="F257">
            <v>279</v>
          </cell>
          <cell r="G257">
            <v>9.079075821672633</v>
          </cell>
          <cell r="H257">
            <v>0</v>
          </cell>
          <cell r="I257">
            <v>0</v>
          </cell>
          <cell r="J257">
            <v>3790</v>
          </cell>
          <cell r="K257">
            <v>9.509949062805811</v>
          </cell>
          <cell r="L257">
            <v>909</v>
          </cell>
          <cell r="M257">
            <v>2.862000566732786</v>
          </cell>
          <cell r="N257">
            <v>1614</v>
          </cell>
          <cell r="O257">
            <v>4.060275213202184</v>
          </cell>
          <cell r="P257">
            <v>170</v>
          </cell>
          <cell r="Q257">
            <v>1.9632752049890285</v>
          </cell>
          <cell r="R257">
            <v>0</v>
          </cell>
          <cell r="S257">
            <v>0</v>
          </cell>
          <cell r="T257">
            <v>2693</v>
          </cell>
          <cell r="U257">
            <v>3.356808974758492</v>
          </cell>
          <cell r="V257">
            <v>6483</v>
          </cell>
          <cell r="W257">
            <v>5.398990656073553</v>
          </cell>
        </row>
        <row r="258">
          <cell r="A258" t="str">
            <v>90</v>
          </cell>
          <cell r="B258">
            <v>71</v>
          </cell>
          <cell r="C258">
            <v>0.35448599530680514</v>
          </cell>
          <cell r="D258">
            <v>31</v>
          </cell>
          <cell r="E258">
            <v>0.18509672796751853</v>
          </cell>
          <cell r="F258">
            <v>8</v>
          </cell>
          <cell r="G258">
            <v>0.26033192320208265</v>
          </cell>
          <cell r="H258">
            <v>0</v>
          </cell>
          <cell r="I258">
            <v>0</v>
          </cell>
          <cell r="J258">
            <v>110</v>
          </cell>
          <cell r="K258">
            <v>0.2760143527463428</v>
          </cell>
          <cell r="L258">
            <v>109</v>
          </cell>
          <cell r="M258">
            <v>0.34318818676993795</v>
          </cell>
          <cell r="N258">
            <v>81</v>
          </cell>
          <cell r="O258">
            <v>0.20376845865512816</v>
          </cell>
          <cell r="P258">
            <v>28</v>
          </cell>
          <cell r="Q258">
            <v>0.32336297493936944</v>
          </cell>
          <cell r="R258">
            <v>0</v>
          </cell>
          <cell r="S258">
            <v>0</v>
          </cell>
          <cell r="T258">
            <v>218</v>
          </cell>
          <cell r="U258">
            <v>0.2717357432221876</v>
          </cell>
          <cell r="V258">
            <v>328</v>
          </cell>
          <cell r="W258">
            <v>0.2731557820749846</v>
          </cell>
        </row>
        <row r="259">
          <cell r="A259" t="str">
            <v>91</v>
          </cell>
          <cell r="B259">
            <v>33</v>
          </cell>
          <cell r="C259">
            <v>0.1647610964102052</v>
          </cell>
          <cell r="D259">
            <v>41</v>
          </cell>
          <cell r="E259">
            <v>0.24480534989252448</v>
          </cell>
          <cell r="F259">
            <v>7</v>
          </cell>
          <cell r="G259">
            <v>0.22779043280182232</v>
          </cell>
          <cell r="H259">
            <v>0</v>
          </cell>
          <cell r="I259">
            <v>0</v>
          </cell>
          <cell r="J259">
            <v>81</v>
          </cell>
          <cell r="K259">
            <v>0.20324693247685244</v>
          </cell>
          <cell r="L259">
            <v>50</v>
          </cell>
          <cell r="M259">
            <v>0.15742577374767797</v>
          </cell>
          <cell r="N259">
            <v>71</v>
          </cell>
          <cell r="O259">
            <v>0.17861185882116173</v>
          </cell>
          <cell r="P259">
            <v>10</v>
          </cell>
          <cell r="Q259">
            <v>0.11548677676406051</v>
          </cell>
          <cell r="R259">
            <v>0</v>
          </cell>
          <cell r="S259">
            <v>0</v>
          </cell>
          <cell r="T259">
            <v>131</v>
          </cell>
          <cell r="U259">
            <v>0.1632907447803054</v>
          </cell>
          <cell r="V259">
            <v>212</v>
          </cell>
          <cell r="W259">
            <v>0.17655190792651443</v>
          </cell>
        </row>
        <row r="260">
          <cell r="A260" t="str">
            <v>92</v>
          </cell>
          <cell r="B260">
            <v>7</v>
          </cell>
          <cell r="C260">
            <v>0.034949323480952615</v>
          </cell>
          <cell r="D260">
            <v>4</v>
          </cell>
          <cell r="E260">
            <v>0.02388344877000239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11</v>
          </cell>
          <cell r="K260">
            <v>0.02760143527463428</v>
          </cell>
          <cell r="L260">
            <v>5</v>
          </cell>
          <cell r="M260">
            <v>0.015742577374767797</v>
          </cell>
          <cell r="N260">
            <v>12</v>
          </cell>
          <cell r="O260">
            <v>0.03018791980075973</v>
          </cell>
          <cell r="P260">
            <v>4</v>
          </cell>
          <cell r="Q260">
            <v>0.046194710705624205</v>
          </cell>
          <cell r="R260">
            <v>0</v>
          </cell>
          <cell r="S260">
            <v>0</v>
          </cell>
          <cell r="T260">
            <v>21</v>
          </cell>
          <cell r="U260">
            <v>0.02617637893424743</v>
          </cell>
          <cell r="V260">
            <v>32</v>
          </cell>
          <cell r="W260">
            <v>0.026649344592681423</v>
          </cell>
        </row>
        <row r="261">
          <cell r="A261" t="str">
            <v>93</v>
          </cell>
          <cell r="B261">
            <v>97</v>
          </cell>
          <cell r="C261">
            <v>0.4842977682360577</v>
          </cell>
          <cell r="D261">
            <v>79</v>
          </cell>
          <cell r="E261">
            <v>0.4716981132075472</v>
          </cell>
          <cell r="F261">
            <v>26</v>
          </cell>
          <cell r="G261">
            <v>0.8460787504067686</v>
          </cell>
          <cell r="H261">
            <v>0</v>
          </cell>
          <cell r="I261">
            <v>0</v>
          </cell>
          <cell r="J261">
            <v>202</v>
          </cell>
          <cell r="K261">
            <v>0.5068627204978295</v>
          </cell>
          <cell r="L261">
            <v>610</v>
          </cell>
          <cell r="M261">
            <v>1.9205944397216714</v>
          </cell>
          <cell r="N261">
            <v>193</v>
          </cell>
          <cell r="O261">
            <v>0.4855223767955523</v>
          </cell>
          <cell r="P261">
            <v>116</v>
          </cell>
          <cell r="Q261">
            <v>1.339646610463102</v>
          </cell>
          <cell r="R261">
            <v>1</v>
          </cell>
          <cell r="S261">
            <v>1.8518518518518516</v>
          </cell>
          <cell r="T261">
            <v>920</v>
          </cell>
          <cell r="U261">
            <v>1.1467746961670302</v>
          </cell>
          <cell r="V261">
            <v>1122</v>
          </cell>
          <cell r="W261">
            <v>0.9343926447808925</v>
          </cell>
        </row>
        <row r="262">
          <cell r="A262" t="str">
            <v>94</v>
          </cell>
          <cell r="B262">
            <v>172</v>
          </cell>
          <cell r="C262">
            <v>0.8587548055319786</v>
          </cell>
          <cell r="D262">
            <v>95</v>
          </cell>
          <cell r="E262">
            <v>0.5672319082875567</v>
          </cell>
          <cell r="F262">
            <v>33</v>
          </cell>
          <cell r="G262">
            <v>1.073869183208591</v>
          </cell>
          <cell r="H262">
            <v>0</v>
          </cell>
          <cell r="I262">
            <v>0</v>
          </cell>
          <cell r="J262">
            <v>300</v>
          </cell>
          <cell r="K262">
            <v>0.7527664165809349</v>
          </cell>
          <cell r="L262">
            <v>121</v>
          </cell>
          <cell r="M262">
            <v>0.3809703724693807</v>
          </cell>
          <cell r="N262">
            <v>102</v>
          </cell>
          <cell r="O262">
            <v>0.2565973183064577</v>
          </cell>
          <cell r="P262">
            <v>18</v>
          </cell>
          <cell r="Q262">
            <v>0.20787619817530892</v>
          </cell>
          <cell r="R262">
            <v>0</v>
          </cell>
          <cell r="S262">
            <v>0</v>
          </cell>
          <cell r="T262">
            <v>241</v>
          </cell>
          <cell r="U262">
            <v>0.3004051106263633</v>
          </cell>
          <cell r="V262">
            <v>541</v>
          </cell>
          <cell r="W262">
            <v>0.4505404820200203</v>
          </cell>
        </row>
        <row r="263">
          <cell r="A263" t="str">
            <v>95</v>
          </cell>
          <cell r="B263">
            <v>6</v>
          </cell>
          <cell r="C263">
            <v>0.029956562983673676</v>
          </cell>
          <cell r="D263">
            <v>2</v>
          </cell>
          <cell r="E263">
            <v>0.011941724385001195</v>
          </cell>
          <cell r="F263">
            <v>1</v>
          </cell>
          <cell r="G263">
            <v>0.03254149040026033</v>
          </cell>
          <cell r="H263">
            <v>0</v>
          </cell>
          <cell r="I263">
            <v>0</v>
          </cell>
          <cell r="J263">
            <v>9</v>
          </cell>
          <cell r="K263">
            <v>0.022582992497428046</v>
          </cell>
          <cell r="L263">
            <v>23</v>
          </cell>
          <cell r="M263">
            <v>0.07241585592393186</v>
          </cell>
          <cell r="N263">
            <v>36</v>
          </cell>
          <cell r="O263">
            <v>0.09056375940227918</v>
          </cell>
          <cell r="P263">
            <v>9</v>
          </cell>
          <cell r="Q263">
            <v>0.10393809908765446</v>
          </cell>
          <cell r="R263">
            <v>0</v>
          </cell>
          <cell r="S263">
            <v>0</v>
          </cell>
          <cell r="T263">
            <v>68</v>
          </cell>
          <cell r="U263">
            <v>0.0847616079775631</v>
          </cell>
          <cell r="V263">
            <v>77</v>
          </cell>
          <cell r="W263">
            <v>0.06412498542613967</v>
          </cell>
        </row>
        <row r="264">
          <cell r="A264" t="str">
            <v>96</v>
          </cell>
          <cell r="B264">
            <v>83</v>
          </cell>
          <cell r="C264">
            <v>0.41439912127415246</v>
          </cell>
          <cell r="D264">
            <v>145</v>
          </cell>
          <cell r="E264">
            <v>0.8657750179125866</v>
          </cell>
          <cell r="F264">
            <v>32</v>
          </cell>
          <cell r="G264">
            <v>1.0413276928083306</v>
          </cell>
          <cell r="H264">
            <v>0</v>
          </cell>
          <cell r="I264">
            <v>0</v>
          </cell>
          <cell r="J264">
            <v>260</v>
          </cell>
          <cell r="K264">
            <v>0.6523975610368101</v>
          </cell>
          <cell r="L264">
            <v>76</v>
          </cell>
          <cell r="M264">
            <v>0.23928717609647052</v>
          </cell>
          <cell r="N264">
            <v>88</v>
          </cell>
          <cell r="O264">
            <v>0.2213780785389047</v>
          </cell>
          <cell r="P264">
            <v>20</v>
          </cell>
          <cell r="Q264">
            <v>0.23097355352812102</v>
          </cell>
          <cell r="R264">
            <v>0</v>
          </cell>
          <cell r="S264">
            <v>0</v>
          </cell>
          <cell r="T264">
            <v>184</v>
          </cell>
          <cell r="U264">
            <v>0.22935493923340605</v>
          </cell>
          <cell r="V264">
            <v>444</v>
          </cell>
          <cell r="W264">
            <v>0.36975965622345475</v>
          </cell>
        </row>
        <row r="265">
          <cell r="A265" t="str">
            <v>97</v>
          </cell>
          <cell r="B265">
            <v>1</v>
          </cell>
          <cell r="C265">
            <v>0.004992760497278945</v>
          </cell>
          <cell r="D265">
            <v>2</v>
          </cell>
          <cell r="E265">
            <v>0.011941724385001195</v>
          </cell>
          <cell r="F265">
            <v>6</v>
          </cell>
          <cell r="G265">
            <v>0.19524894240156201</v>
          </cell>
          <cell r="H265">
            <v>0</v>
          </cell>
          <cell r="I265">
            <v>0</v>
          </cell>
          <cell r="J265">
            <v>9</v>
          </cell>
          <cell r="K265">
            <v>0.022582992497428046</v>
          </cell>
          <cell r="L265">
            <v>6</v>
          </cell>
          <cell r="M265">
            <v>0.018891092849721354</v>
          </cell>
          <cell r="N265">
            <v>2</v>
          </cell>
          <cell r="O265">
            <v>0.005031319966793288</v>
          </cell>
          <cell r="P265">
            <v>1</v>
          </cell>
          <cell r="Q265">
            <v>0.011548677676406051</v>
          </cell>
          <cell r="R265">
            <v>0</v>
          </cell>
          <cell r="S265">
            <v>0</v>
          </cell>
          <cell r="T265">
            <v>9</v>
          </cell>
          <cell r="U265">
            <v>0.011218448114677471</v>
          </cell>
          <cell r="V265">
            <v>18</v>
          </cell>
          <cell r="W265">
            <v>0.014990256333383302</v>
          </cell>
        </row>
        <row r="266">
          <cell r="A266" t="str">
            <v>99</v>
          </cell>
          <cell r="B266">
            <v>5</v>
          </cell>
          <cell r="C266">
            <v>0.024963802486394727</v>
          </cell>
          <cell r="D266">
            <v>4</v>
          </cell>
          <cell r="E266">
            <v>0.02388344877000239</v>
          </cell>
          <cell r="F266">
            <v>1</v>
          </cell>
          <cell r="G266">
            <v>0.03254149040026033</v>
          </cell>
          <cell r="H266">
            <v>0</v>
          </cell>
          <cell r="I266">
            <v>0</v>
          </cell>
          <cell r="J266">
            <v>10</v>
          </cell>
          <cell r="K266">
            <v>0.025092213886031164</v>
          </cell>
          <cell r="L266">
            <v>10</v>
          </cell>
          <cell r="M266">
            <v>0.031485154749535595</v>
          </cell>
          <cell r="N266">
            <v>8</v>
          </cell>
          <cell r="O266">
            <v>0.020125279867173152</v>
          </cell>
          <cell r="P266">
            <v>4</v>
          </cell>
          <cell r="Q266">
            <v>0.046194710705624205</v>
          </cell>
          <cell r="R266">
            <v>0</v>
          </cell>
          <cell r="S266">
            <v>0</v>
          </cell>
          <cell r="T266">
            <v>22</v>
          </cell>
          <cell r="U266">
            <v>0.027422873169211593</v>
          </cell>
          <cell r="V266">
            <v>32</v>
          </cell>
          <cell r="W266">
            <v>0.026649344592681423</v>
          </cell>
        </row>
        <row r="272">
          <cell r="A272" t="str">
            <v>inconnu</v>
          </cell>
          <cell r="B272">
            <v>409</v>
          </cell>
          <cell r="C272">
            <v>42</v>
          </cell>
          <cell r="D272">
            <v>8</v>
          </cell>
          <cell r="E272">
            <v>0</v>
          </cell>
          <cell r="F272">
            <v>459</v>
          </cell>
          <cell r="G272">
            <v>427</v>
          </cell>
          <cell r="H272">
            <v>273</v>
          </cell>
          <cell r="I272">
            <v>52</v>
          </cell>
          <cell r="J272">
            <v>0</v>
          </cell>
          <cell r="K272">
            <v>752</v>
          </cell>
          <cell r="L272">
            <v>151</v>
          </cell>
          <cell r="M272">
            <v>123</v>
          </cell>
          <cell r="N272">
            <v>26</v>
          </cell>
          <cell r="O272">
            <v>1</v>
          </cell>
          <cell r="P272">
            <v>301</v>
          </cell>
          <cell r="Q272">
            <v>1512</v>
          </cell>
        </row>
        <row r="273">
          <cell r="A273" t="str">
            <v>01</v>
          </cell>
          <cell r="B273">
            <v>65</v>
          </cell>
          <cell r="C273">
            <v>60</v>
          </cell>
          <cell r="D273">
            <v>26</v>
          </cell>
          <cell r="E273">
            <v>0</v>
          </cell>
          <cell r="F273">
            <v>151</v>
          </cell>
          <cell r="G273">
            <v>160</v>
          </cell>
          <cell r="H273">
            <v>161</v>
          </cell>
          <cell r="I273">
            <v>54</v>
          </cell>
          <cell r="J273">
            <v>1</v>
          </cell>
          <cell r="K273">
            <v>376</v>
          </cell>
          <cell r="L273">
            <v>49</v>
          </cell>
          <cell r="M273">
            <v>55</v>
          </cell>
          <cell r="N273">
            <v>28</v>
          </cell>
          <cell r="O273">
            <v>0</v>
          </cell>
          <cell r="P273">
            <v>132</v>
          </cell>
          <cell r="Q273">
            <v>659</v>
          </cell>
        </row>
        <row r="274">
          <cell r="A274" t="str">
            <v>02</v>
          </cell>
          <cell r="B274">
            <v>5</v>
          </cell>
          <cell r="C274">
            <v>8</v>
          </cell>
          <cell r="D274">
            <v>1</v>
          </cell>
          <cell r="E274">
            <v>0</v>
          </cell>
          <cell r="F274">
            <v>14</v>
          </cell>
          <cell r="G274">
            <v>7</v>
          </cell>
          <cell r="H274">
            <v>15</v>
          </cell>
          <cell r="I274">
            <v>6</v>
          </cell>
          <cell r="J274">
            <v>0</v>
          </cell>
          <cell r="K274">
            <v>28</v>
          </cell>
          <cell r="L274">
            <v>0</v>
          </cell>
          <cell r="M274">
            <v>4</v>
          </cell>
          <cell r="N274">
            <v>3</v>
          </cell>
          <cell r="O274">
            <v>0</v>
          </cell>
          <cell r="P274">
            <v>7</v>
          </cell>
          <cell r="Q274">
            <v>49</v>
          </cell>
        </row>
        <row r="275">
          <cell r="A275" t="str">
            <v>03</v>
          </cell>
          <cell r="B275">
            <v>3</v>
          </cell>
          <cell r="C275">
            <v>1</v>
          </cell>
          <cell r="D275">
            <v>0</v>
          </cell>
          <cell r="E275">
            <v>0</v>
          </cell>
          <cell r="F275">
            <v>4</v>
          </cell>
          <cell r="G275">
            <v>8</v>
          </cell>
          <cell r="H275">
            <v>0</v>
          </cell>
          <cell r="I275">
            <v>0</v>
          </cell>
          <cell r="J275">
            <v>0</v>
          </cell>
          <cell r="K275">
            <v>8</v>
          </cell>
          <cell r="L275">
            <v>4</v>
          </cell>
          <cell r="M275">
            <v>2</v>
          </cell>
          <cell r="N275">
            <v>0</v>
          </cell>
          <cell r="O275">
            <v>0</v>
          </cell>
          <cell r="P275">
            <v>6</v>
          </cell>
          <cell r="Q275">
            <v>18</v>
          </cell>
        </row>
        <row r="276">
          <cell r="A276" t="str">
            <v>08</v>
          </cell>
          <cell r="B276">
            <v>1</v>
          </cell>
          <cell r="C276">
            <v>3</v>
          </cell>
          <cell r="D276">
            <v>1</v>
          </cell>
          <cell r="E276">
            <v>0</v>
          </cell>
          <cell r="F276">
            <v>5</v>
          </cell>
          <cell r="G276">
            <v>25</v>
          </cell>
          <cell r="H276">
            <v>50</v>
          </cell>
          <cell r="I276">
            <v>13</v>
          </cell>
          <cell r="J276">
            <v>0</v>
          </cell>
          <cell r="K276">
            <v>88</v>
          </cell>
          <cell r="L276">
            <v>15</v>
          </cell>
          <cell r="M276">
            <v>18</v>
          </cell>
          <cell r="N276">
            <v>4</v>
          </cell>
          <cell r="O276">
            <v>0</v>
          </cell>
          <cell r="P276">
            <v>37</v>
          </cell>
          <cell r="Q276">
            <v>130</v>
          </cell>
        </row>
        <row r="277">
          <cell r="A277" t="str">
            <v>09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1</v>
          </cell>
          <cell r="I277">
            <v>1</v>
          </cell>
          <cell r="J277">
            <v>0</v>
          </cell>
          <cell r="K277">
            <v>3</v>
          </cell>
          <cell r="L277">
            <v>0</v>
          </cell>
          <cell r="M277">
            <v>0</v>
          </cell>
          <cell r="N277">
            <v>1</v>
          </cell>
          <cell r="O277">
            <v>0</v>
          </cell>
          <cell r="P277">
            <v>1</v>
          </cell>
          <cell r="Q277">
            <v>4</v>
          </cell>
        </row>
        <row r="278">
          <cell r="A278" t="str">
            <v>10</v>
          </cell>
          <cell r="B278">
            <v>167</v>
          </cell>
          <cell r="C278">
            <v>212</v>
          </cell>
          <cell r="D278">
            <v>24</v>
          </cell>
          <cell r="E278">
            <v>0</v>
          </cell>
          <cell r="F278">
            <v>403</v>
          </cell>
          <cell r="G278">
            <v>1100</v>
          </cell>
          <cell r="H278">
            <v>1566</v>
          </cell>
          <cell r="I278">
            <v>242</v>
          </cell>
          <cell r="J278">
            <v>0</v>
          </cell>
          <cell r="K278">
            <v>2908</v>
          </cell>
          <cell r="L278">
            <v>375</v>
          </cell>
          <cell r="M278">
            <v>493</v>
          </cell>
          <cell r="N278">
            <v>131</v>
          </cell>
          <cell r="O278">
            <v>1</v>
          </cell>
          <cell r="P278">
            <v>1000</v>
          </cell>
          <cell r="Q278">
            <v>4311</v>
          </cell>
        </row>
        <row r="279">
          <cell r="A279" t="str">
            <v>11</v>
          </cell>
          <cell r="B279">
            <v>13</v>
          </cell>
          <cell r="C279">
            <v>24</v>
          </cell>
          <cell r="D279">
            <v>2</v>
          </cell>
          <cell r="E279">
            <v>0</v>
          </cell>
          <cell r="F279">
            <v>39</v>
          </cell>
          <cell r="G279">
            <v>158</v>
          </cell>
          <cell r="H279">
            <v>110</v>
          </cell>
          <cell r="I279">
            <v>23</v>
          </cell>
          <cell r="J279">
            <v>0</v>
          </cell>
          <cell r="K279">
            <v>291</v>
          </cell>
          <cell r="L279">
            <v>48</v>
          </cell>
          <cell r="M279">
            <v>47</v>
          </cell>
          <cell r="N279">
            <v>19</v>
          </cell>
          <cell r="O279">
            <v>0</v>
          </cell>
          <cell r="P279">
            <v>114</v>
          </cell>
          <cell r="Q279">
            <v>444</v>
          </cell>
        </row>
        <row r="280">
          <cell r="A280" t="str">
            <v>12</v>
          </cell>
          <cell r="B280">
            <v>1</v>
          </cell>
          <cell r="C280">
            <v>0</v>
          </cell>
          <cell r="D280">
            <v>0</v>
          </cell>
          <cell r="E280">
            <v>0</v>
          </cell>
          <cell r="F280">
            <v>1</v>
          </cell>
          <cell r="G280">
            <v>6</v>
          </cell>
          <cell r="H280">
            <v>8</v>
          </cell>
          <cell r="I280">
            <v>2</v>
          </cell>
          <cell r="J280">
            <v>0</v>
          </cell>
          <cell r="K280">
            <v>16</v>
          </cell>
          <cell r="L280">
            <v>5</v>
          </cell>
          <cell r="M280">
            <v>2</v>
          </cell>
          <cell r="N280">
            <v>2</v>
          </cell>
          <cell r="O280">
            <v>0</v>
          </cell>
          <cell r="P280">
            <v>9</v>
          </cell>
          <cell r="Q280">
            <v>26</v>
          </cell>
        </row>
        <row r="281">
          <cell r="A281" t="str">
            <v>13</v>
          </cell>
          <cell r="B281">
            <v>30</v>
          </cell>
          <cell r="C281">
            <v>36</v>
          </cell>
          <cell r="D281">
            <v>1</v>
          </cell>
          <cell r="E281">
            <v>0</v>
          </cell>
          <cell r="F281">
            <v>67</v>
          </cell>
          <cell r="G281">
            <v>191</v>
          </cell>
          <cell r="H281">
            <v>258</v>
          </cell>
          <cell r="I281">
            <v>56</v>
          </cell>
          <cell r="J281">
            <v>1</v>
          </cell>
          <cell r="K281">
            <v>506</v>
          </cell>
          <cell r="L281">
            <v>109</v>
          </cell>
          <cell r="M281">
            <v>147</v>
          </cell>
          <cell r="N281">
            <v>42</v>
          </cell>
          <cell r="O281">
            <v>0</v>
          </cell>
          <cell r="P281">
            <v>298</v>
          </cell>
          <cell r="Q281">
            <v>871</v>
          </cell>
        </row>
        <row r="282">
          <cell r="A282" t="str">
            <v>14</v>
          </cell>
          <cell r="B282">
            <v>1</v>
          </cell>
          <cell r="C282">
            <v>0</v>
          </cell>
          <cell r="D282">
            <v>1</v>
          </cell>
          <cell r="E282">
            <v>0</v>
          </cell>
          <cell r="F282">
            <v>2</v>
          </cell>
          <cell r="G282">
            <v>10</v>
          </cell>
          <cell r="H282">
            <v>17</v>
          </cell>
          <cell r="I282">
            <v>4</v>
          </cell>
          <cell r="J282">
            <v>0</v>
          </cell>
          <cell r="K282">
            <v>31</v>
          </cell>
          <cell r="L282">
            <v>10</v>
          </cell>
          <cell r="M282">
            <v>7</v>
          </cell>
          <cell r="N282">
            <v>2</v>
          </cell>
          <cell r="O282">
            <v>0</v>
          </cell>
          <cell r="P282">
            <v>19</v>
          </cell>
          <cell r="Q282">
            <v>52</v>
          </cell>
        </row>
        <row r="283">
          <cell r="A283" t="str">
            <v>15</v>
          </cell>
          <cell r="B283">
            <v>3</v>
          </cell>
          <cell r="C283">
            <v>3</v>
          </cell>
          <cell r="D283">
            <v>0</v>
          </cell>
          <cell r="E283">
            <v>0</v>
          </cell>
          <cell r="F283">
            <v>6</v>
          </cell>
          <cell r="G283">
            <v>10</v>
          </cell>
          <cell r="H283">
            <v>15</v>
          </cell>
          <cell r="I283">
            <v>2</v>
          </cell>
          <cell r="J283">
            <v>0</v>
          </cell>
          <cell r="K283">
            <v>27</v>
          </cell>
          <cell r="L283">
            <v>9</v>
          </cell>
          <cell r="M283">
            <v>7</v>
          </cell>
          <cell r="N283">
            <v>2</v>
          </cell>
          <cell r="O283">
            <v>0</v>
          </cell>
          <cell r="P283">
            <v>18</v>
          </cell>
          <cell r="Q283">
            <v>51</v>
          </cell>
        </row>
        <row r="284">
          <cell r="A284" t="str">
            <v>16</v>
          </cell>
          <cell r="B284">
            <v>28</v>
          </cell>
          <cell r="C284">
            <v>52</v>
          </cell>
          <cell r="D284">
            <v>9</v>
          </cell>
          <cell r="E284">
            <v>0</v>
          </cell>
          <cell r="F284">
            <v>89</v>
          </cell>
          <cell r="G284">
            <v>153</v>
          </cell>
          <cell r="H284">
            <v>216</v>
          </cell>
          <cell r="I284">
            <v>39</v>
          </cell>
          <cell r="J284">
            <v>0</v>
          </cell>
          <cell r="K284">
            <v>408</v>
          </cell>
          <cell r="L284">
            <v>40</v>
          </cell>
          <cell r="M284">
            <v>76</v>
          </cell>
          <cell r="N284">
            <v>24</v>
          </cell>
          <cell r="O284">
            <v>1</v>
          </cell>
          <cell r="P284">
            <v>141</v>
          </cell>
          <cell r="Q284">
            <v>638</v>
          </cell>
        </row>
        <row r="285">
          <cell r="A285" t="str">
            <v>17</v>
          </cell>
          <cell r="B285">
            <v>21</v>
          </cell>
          <cell r="C285">
            <v>15</v>
          </cell>
          <cell r="D285">
            <v>1</v>
          </cell>
          <cell r="E285">
            <v>0</v>
          </cell>
          <cell r="F285">
            <v>37</v>
          </cell>
          <cell r="G285">
            <v>125</v>
          </cell>
          <cell r="H285">
            <v>120</v>
          </cell>
          <cell r="I285">
            <v>35</v>
          </cell>
          <cell r="J285">
            <v>0</v>
          </cell>
          <cell r="K285">
            <v>280</v>
          </cell>
          <cell r="L285">
            <v>76</v>
          </cell>
          <cell r="M285">
            <v>60</v>
          </cell>
          <cell r="N285">
            <v>16</v>
          </cell>
          <cell r="O285">
            <v>0</v>
          </cell>
          <cell r="P285">
            <v>152</v>
          </cell>
          <cell r="Q285">
            <v>469</v>
          </cell>
        </row>
        <row r="286">
          <cell r="A286" t="str">
            <v>18</v>
          </cell>
          <cell r="B286">
            <v>10</v>
          </cell>
          <cell r="C286">
            <v>17</v>
          </cell>
          <cell r="D286">
            <v>2</v>
          </cell>
          <cell r="E286">
            <v>0</v>
          </cell>
          <cell r="F286">
            <v>29</v>
          </cell>
          <cell r="G286">
            <v>61</v>
          </cell>
          <cell r="H286">
            <v>111</v>
          </cell>
          <cell r="I286">
            <v>13</v>
          </cell>
          <cell r="J286">
            <v>0</v>
          </cell>
          <cell r="K286">
            <v>185</v>
          </cell>
          <cell r="L286">
            <v>33</v>
          </cell>
          <cell r="M286">
            <v>58</v>
          </cell>
          <cell r="N286">
            <v>15</v>
          </cell>
          <cell r="O286">
            <v>0</v>
          </cell>
          <cell r="P286">
            <v>106</v>
          </cell>
          <cell r="Q286">
            <v>320</v>
          </cell>
        </row>
        <row r="287">
          <cell r="A287" t="str">
            <v>19</v>
          </cell>
          <cell r="B287">
            <v>1</v>
          </cell>
          <cell r="C287">
            <v>0</v>
          </cell>
          <cell r="D287">
            <v>0</v>
          </cell>
          <cell r="E287">
            <v>0</v>
          </cell>
          <cell r="F287">
            <v>1</v>
          </cell>
          <cell r="G287">
            <v>18</v>
          </cell>
          <cell r="H287">
            <v>7</v>
          </cell>
          <cell r="I287">
            <v>1</v>
          </cell>
          <cell r="J287">
            <v>0</v>
          </cell>
          <cell r="K287">
            <v>26</v>
          </cell>
          <cell r="L287">
            <v>11</v>
          </cell>
          <cell r="M287">
            <v>3</v>
          </cell>
          <cell r="N287">
            <v>2</v>
          </cell>
          <cell r="O287">
            <v>0</v>
          </cell>
          <cell r="P287">
            <v>16</v>
          </cell>
          <cell r="Q287">
            <v>43</v>
          </cell>
        </row>
        <row r="288">
          <cell r="A288" t="str">
            <v>20</v>
          </cell>
          <cell r="B288">
            <v>36</v>
          </cell>
          <cell r="C288">
            <v>43</v>
          </cell>
          <cell r="D288">
            <v>4</v>
          </cell>
          <cell r="E288">
            <v>0</v>
          </cell>
          <cell r="F288">
            <v>83</v>
          </cell>
          <cell r="G288">
            <v>343</v>
          </cell>
          <cell r="H288">
            <v>289</v>
          </cell>
          <cell r="I288">
            <v>63</v>
          </cell>
          <cell r="J288">
            <v>1</v>
          </cell>
          <cell r="K288">
            <v>696</v>
          </cell>
          <cell r="L288">
            <v>164</v>
          </cell>
          <cell r="M288">
            <v>96</v>
          </cell>
          <cell r="N288">
            <v>43</v>
          </cell>
          <cell r="O288">
            <v>0</v>
          </cell>
          <cell r="P288">
            <v>303</v>
          </cell>
          <cell r="Q288">
            <v>1082</v>
          </cell>
        </row>
        <row r="289">
          <cell r="A289" t="str">
            <v>21</v>
          </cell>
          <cell r="B289">
            <v>19</v>
          </cell>
          <cell r="C289">
            <v>17</v>
          </cell>
          <cell r="D289">
            <v>0</v>
          </cell>
          <cell r="E289">
            <v>0</v>
          </cell>
          <cell r="F289">
            <v>36</v>
          </cell>
          <cell r="G289">
            <v>155</v>
          </cell>
          <cell r="H289">
            <v>131</v>
          </cell>
          <cell r="I289">
            <v>20</v>
          </cell>
          <cell r="J289">
            <v>0</v>
          </cell>
          <cell r="K289">
            <v>306</v>
          </cell>
          <cell r="L289">
            <v>56</v>
          </cell>
          <cell r="M289">
            <v>46</v>
          </cell>
          <cell r="N289">
            <v>10</v>
          </cell>
          <cell r="O289">
            <v>0</v>
          </cell>
          <cell r="P289">
            <v>112</v>
          </cell>
          <cell r="Q289">
            <v>454</v>
          </cell>
        </row>
        <row r="290">
          <cell r="A290" t="str">
            <v>22</v>
          </cell>
          <cell r="B290">
            <v>20</v>
          </cell>
          <cell r="C290">
            <v>58</v>
          </cell>
          <cell r="D290">
            <v>5</v>
          </cell>
          <cell r="E290">
            <v>0</v>
          </cell>
          <cell r="F290">
            <v>83</v>
          </cell>
          <cell r="G290">
            <v>224</v>
          </cell>
          <cell r="H290">
            <v>355</v>
          </cell>
          <cell r="I290">
            <v>50</v>
          </cell>
          <cell r="J290">
            <v>0</v>
          </cell>
          <cell r="K290">
            <v>629</v>
          </cell>
          <cell r="L290">
            <v>77</v>
          </cell>
          <cell r="M290">
            <v>125</v>
          </cell>
          <cell r="N290">
            <v>31</v>
          </cell>
          <cell r="O290">
            <v>0</v>
          </cell>
          <cell r="P290">
            <v>233</v>
          </cell>
          <cell r="Q290">
            <v>945</v>
          </cell>
        </row>
        <row r="291">
          <cell r="A291" t="str">
            <v>23</v>
          </cell>
          <cell r="B291">
            <v>40</v>
          </cell>
          <cell r="C291">
            <v>54</v>
          </cell>
          <cell r="D291">
            <v>5</v>
          </cell>
          <cell r="E291">
            <v>0</v>
          </cell>
          <cell r="F291">
            <v>99</v>
          </cell>
          <cell r="G291">
            <v>415</v>
          </cell>
          <cell r="H291">
            <v>513</v>
          </cell>
          <cell r="I291">
            <v>104</v>
          </cell>
          <cell r="J291">
            <v>1</v>
          </cell>
          <cell r="K291">
            <v>1033</v>
          </cell>
          <cell r="L291">
            <v>179</v>
          </cell>
          <cell r="M291">
            <v>171</v>
          </cell>
          <cell r="N291">
            <v>68</v>
          </cell>
          <cell r="O291">
            <v>0</v>
          </cell>
          <cell r="P291">
            <v>418</v>
          </cell>
          <cell r="Q291">
            <v>1550</v>
          </cell>
        </row>
        <row r="292">
          <cell r="A292" t="str">
            <v>24</v>
          </cell>
          <cell r="B292">
            <v>48</v>
          </cell>
          <cell r="C292">
            <v>34</v>
          </cell>
          <cell r="D292">
            <v>6</v>
          </cell>
          <cell r="E292">
            <v>0</v>
          </cell>
          <cell r="F292">
            <v>88</v>
          </cell>
          <cell r="G292">
            <v>423</v>
          </cell>
          <cell r="H292">
            <v>209</v>
          </cell>
          <cell r="I292">
            <v>58</v>
          </cell>
          <cell r="J292">
            <v>0</v>
          </cell>
          <cell r="K292">
            <v>690</v>
          </cell>
          <cell r="L292">
            <v>150</v>
          </cell>
          <cell r="M292">
            <v>74</v>
          </cell>
          <cell r="N292">
            <v>36</v>
          </cell>
          <cell r="O292">
            <v>0</v>
          </cell>
          <cell r="P292">
            <v>260</v>
          </cell>
          <cell r="Q292">
            <v>1038</v>
          </cell>
        </row>
        <row r="293">
          <cell r="A293" t="str">
            <v>25</v>
          </cell>
          <cell r="B293">
            <v>185</v>
          </cell>
          <cell r="C293">
            <v>189</v>
          </cell>
          <cell r="D293">
            <v>31</v>
          </cell>
          <cell r="E293">
            <v>0</v>
          </cell>
          <cell r="F293">
            <v>405</v>
          </cell>
          <cell r="G293">
            <v>939</v>
          </cell>
          <cell r="H293">
            <v>1142</v>
          </cell>
          <cell r="I293">
            <v>235</v>
          </cell>
          <cell r="J293">
            <v>1</v>
          </cell>
          <cell r="K293">
            <v>2317</v>
          </cell>
          <cell r="L293">
            <v>412</v>
          </cell>
          <cell r="M293">
            <v>374</v>
          </cell>
          <cell r="N293">
            <v>108</v>
          </cell>
          <cell r="O293">
            <v>2</v>
          </cell>
          <cell r="P293">
            <v>896</v>
          </cell>
          <cell r="Q293">
            <v>3618</v>
          </cell>
        </row>
        <row r="294">
          <cell r="A294" t="str">
            <v>26</v>
          </cell>
          <cell r="B294">
            <v>2</v>
          </cell>
          <cell r="C294">
            <v>5</v>
          </cell>
          <cell r="D294">
            <v>0</v>
          </cell>
          <cell r="E294">
            <v>0</v>
          </cell>
          <cell r="F294">
            <v>7</v>
          </cell>
          <cell r="G294">
            <v>41</v>
          </cell>
          <cell r="H294">
            <v>33</v>
          </cell>
          <cell r="I294">
            <v>7</v>
          </cell>
          <cell r="J294">
            <v>0</v>
          </cell>
          <cell r="K294">
            <v>81</v>
          </cell>
          <cell r="L294">
            <v>18</v>
          </cell>
          <cell r="M294">
            <v>15</v>
          </cell>
          <cell r="N294">
            <v>5</v>
          </cell>
          <cell r="O294">
            <v>0</v>
          </cell>
          <cell r="P294">
            <v>38</v>
          </cell>
          <cell r="Q294">
            <v>126</v>
          </cell>
        </row>
        <row r="295">
          <cell r="A295" t="str">
            <v>27</v>
          </cell>
          <cell r="B295">
            <v>25</v>
          </cell>
          <cell r="C295">
            <v>15</v>
          </cell>
          <cell r="D295">
            <v>2</v>
          </cell>
          <cell r="E295">
            <v>0</v>
          </cell>
          <cell r="F295">
            <v>42</v>
          </cell>
          <cell r="G295">
            <v>99</v>
          </cell>
          <cell r="H295">
            <v>148</v>
          </cell>
          <cell r="I295">
            <v>29</v>
          </cell>
          <cell r="J295">
            <v>0</v>
          </cell>
          <cell r="K295">
            <v>276</v>
          </cell>
          <cell r="L295">
            <v>51</v>
          </cell>
          <cell r="M295">
            <v>59</v>
          </cell>
          <cell r="N295">
            <v>18</v>
          </cell>
          <cell r="O295">
            <v>0</v>
          </cell>
          <cell r="P295">
            <v>128</v>
          </cell>
          <cell r="Q295">
            <v>446</v>
          </cell>
        </row>
        <row r="296">
          <cell r="A296" t="str">
            <v>28</v>
          </cell>
          <cell r="B296">
            <v>72</v>
          </cell>
          <cell r="C296">
            <v>117</v>
          </cell>
          <cell r="D296">
            <v>14</v>
          </cell>
          <cell r="E296">
            <v>0</v>
          </cell>
          <cell r="F296">
            <v>203</v>
          </cell>
          <cell r="G296">
            <v>421</v>
          </cell>
          <cell r="H296">
            <v>489</v>
          </cell>
          <cell r="I296">
            <v>74</v>
          </cell>
          <cell r="J296">
            <v>0</v>
          </cell>
          <cell r="K296">
            <v>984</v>
          </cell>
          <cell r="L296">
            <v>134</v>
          </cell>
          <cell r="M296">
            <v>185</v>
          </cell>
          <cell r="N296">
            <v>45</v>
          </cell>
          <cell r="O296">
            <v>0</v>
          </cell>
          <cell r="P296">
            <v>364</v>
          </cell>
          <cell r="Q296">
            <v>1551</v>
          </cell>
        </row>
        <row r="297">
          <cell r="A297" t="str">
            <v>29</v>
          </cell>
          <cell r="B297">
            <v>85</v>
          </cell>
          <cell r="C297">
            <v>78</v>
          </cell>
          <cell r="D297">
            <v>9</v>
          </cell>
          <cell r="E297">
            <v>0</v>
          </cell>
          <cell r="F297">
            <v>172</v>
          </cell>
          <cell r="G297">
            <v>517</v>
          </cell>
          <cell r="H297">
            <v>358</v>
          </cell>
          <cell r="I297">
            <v>70</v>
          </cell>
          <cell r="J297">
            <v>0</v>
          </cell>
          <cell r="K297">
            <v>945</v>
          </cell>
          <cell r="L297">
            <v>164</v>
          </cell>
          <cell r="M297">
            <v>157</v>
          </cell>
          <cell r="N297">
            <v>36</v>
          </cell>
          <cell r="O297">
            <v>0</v>
          </cell>
          <cell r="P297">
            <v>357</v>
          </cell>
          <cell r="Q297">
            <v>1474</v>
          </cell>
        </row>
        <row r="298">
          <cell r="A298" t="str">
            <v>30</v>
          </cell>
          <cell r="B298">
            <v>4</v>
          </cell>
          <cell r="C298">
            <v>7</v>
          </cell>
          <cell r="D298">
            <v>0</v>
          </cell>
          <cell r="E298">
            <v>0</v>
          </cell>
          <cell r="F298">
            <v>11</v>
          </cell>
          <cell r="G298">
            <v>74</v>
          </cell>
          <cell r="H298">
            <v>87</v>
          </cell>
          <cell r="I298">
            <v>20</v>
          </cell>
          <cell r="J298">
            <v>0</v>
          </cell>
          <cell r="K298">
            <v>181</v>
          </cell>
          <cell r="L298">
            <v>36</v>
          </cell>
          <cell r="M298">
            <v>29</v>
          </cell>
          <cell r="N298">
            <v>5</v>
          </cell>
          <cell r="O298">
            <v>0</v>
          </cell>
          <cell r="P298">
            <v>70</v>
          </cell>
          <cell r="Q298">
            <v>262</v>
          </cell>
        </row>
        <row r="299">
          <cell r="A299" t="str">
            <v>31</v>
          </cell>
          <cell r="B299">
            <v>16</v>
          </cell>
          <cell r="C299">
            <v>49</v>
          </cell>
          <cell r="D299">
            <v>9</v>
          </cell>
          <cell r="E299">
            <v>0</v>
          </cell>
          <cell r="F299">
            <v>74</v>
          </cell>
          <cell r="G299">
            <v>117</v>
          </cell>
          <cell r="H299">
            <v>195</v>
          </cell>
          <cell r="I299">
            <v>30</v>
          </cell>
          <cell r="J299">
            <v>0</v>
          </cell>
          <cell r="K299">
            <v>342</v>
          </cell>
          <cell r="L299">
            <v>65</v>
          </cell>
          <cell r="M299">
            <v>75</v>
          </cell>
          <cell r="N299">
            <v>19</v>
          </cell>
          <cell r="O299">
            <v>0</v>
          </cell>
          <cell r="P299">
            <v>159</v>
          </cell>
          <cell r="Q299">
            <v>575</v>
          </cell>
        </row>
        <row r="300">
          <cell r="A300" t="str">
            <v>32</v>
          </cell>
          <cell r="B300">
            <v>9</v>
          </cell>
          <cell r="C300">
            <v>11</v>
          </cell>
          <cell r="D300">
            <v>0</v>
          </cell>
          <cell r="E300">
            <v>0</v>
          </cell>
          <cell r="F300">
            <v>20</v>
          </cell>
          <cell r="G300">
            <v>53</v>
          </cell>
          <cell r="H300">
            <v>52</v>
          </cell>
          <cell r="I300">
            <v>7</v>
          </cell>
          <cell r="J300">
            <v>0</v>
          </cell>
          <cell r="K300">
            <v>112</v>
          </cell>
          <cell r="L300">
            <v>25</v>
          </cell>
          <cell r="M300">
            <v>19</v>
          </cell>
          <cell r="N300">
            <v>5</v>
          </cell>
          <cell r="O300">
            <v>0</v>
          </cell>
          <cell r="P300">
            <v>49</v>
          </cell>
          <cell r="Q300">
            <v>181</v>
          </cell>
        </row>
        <row r="301">
          <cell r="A301" t="str">
            <v>33</v>
          </cell>
          <cell r="B301">
            <v>45</v>
          </cell>
          <cell r="C301">
            <v>54</v>
          </cell>
          <cell r="D301">
            <v>3</v>
          </cell>
          <cell r="E301">
            <v>1</v>
          </cell>
          <cell r="F301">
            <v>103</v>
          </cell>
          <cell r="G301">
            <v>236</v>
          </cell>
          <cell r="H301">
            <v>183</v>
          </cell>
          <cell r="I301">
            <v>40</v>
          </cell>
          <cell r="J301">
            <v>0</v>
          </cell>
          <cell r="K301">
            <v>459</v>
          </cell>
          <cell r="L301">
            <v>68</v>
          </cell>
          <cell r="M301">
            <v>77</v>
          </cell>
          <cell r="N301">
            <v>28</v>
          </cell>
          <cell r="O301">
            <v>1</v>
          </cell>
          <cell r="P301">
            <v>174</v>
          </cell>
          <cell r="Q301">
            <v>736</v>
          </cell>
        </row>
        <row r="302">
          <cell r="A302" t="str">
            <v>35</v>
          </cell>
          <cell r="B302">
            <v>9</v>
          </cell>
          <cell r="C302">
            <v>7</v>
          </cell>
          <cell r="D302">
            <v>2</v>
          </cell>
          <cell r="E302">
            <v>0</v>
          </cell>
          <cell r="F302">
            <v>18</v>
          </cell>
          <cell r="G302">
            <v>125</v>
          </cell>
          <cell r="H302">
            <v>56</v>
          </cell>
          <cell r="I302">
            <v>13</v>
          </cell>
          <cell r="J302">
            <v>0</v>
          </cell>
          <cell r="K302">
            <v>194</v>
          </cell>
          <cell r="L302">
            <v>36</v>
          </cell>
          <cell r="M302">
            <v>28</v>
          </cell>
          <cell r="N302">
            <v>4</v>
          </cell>
          <cell r="O302">
            <v>0</v>
          </cell>
          <cell r="P302">
            <v>68</v>
          </cell>
          <cell r="Q302">
            <v>280</v>
          </cell>
        </row>
        <row r="303">
          <cell r="A303" t="str">
            <v>36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2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2</v>
          </cell>
        </row>
        <row r="304">
          <cell r="A304" t="str">
            <v>37</v>
          </cell>
          <cell r="B304">
            <v>3</v>
          </cell>
          <cell r="C304">
            <v>5</v>
          </cell>
          <cell r="D304">
            <v>0</v>
          </cell>
          <cell r="E304">
            <v>0</v>
          </cell>
          <cell r="F304">
            <v>8</v>
          </cell>
          <cell r="G304">
            <v>34</v>
          </cell>
          <cell r="H304">
            <v>22</v>
          </cell>
          <cell r="I304">
            <v>3</v>
          </cell>
          <cell r="J304">
            <v>0</v>
          </cell>
          <cell r="K304">
            <v>59</v>
          </cell>
          <cell r="L304">
            <v>9</v>
          </cell>
          <cell r="M304">
            <v>15</v>
          </cell>
          <cell r="N304">
            <v>3</v>
          </cell>
          <cell r="O304">
            <v>0</v>
          </cell>
          <cell r="P304">
            <v>27</v>
          </cell>
          <cell r="Q304">
            <v>94</v>
          </cell>
        </row>
        <row r="305">
          <cell r="A305" t="str">
            <v>38</v>
          </cell>
          <cell r="B305">
            <v>17</v>
          </cell>
          <cell r="C305">
            <v>21</v>
          </cell>
          <cell r="D305">
            <v>3</v>
          </cell>
          <cell r="E305">
            <v>0</v>
          </cell>
          <cell r="F305">
            <v>41</v>
          </cell>
          <cell r="G305">
            <v>200</v>
          </cell>
          <cell r="H305">
            <v>226</v>
          </cell>
          <cell r="I305">
            <v>49</v>
          </cell>
          <cell r="J305">
            <v>0</v>
          </cell>
          <cell r="K305">
            <v>475</v>
          </cell>
          <cell r="L305">
            <v>82</v>
          </cell>
          <cell r="M305">
            <v>79</v>
          </cell>
          <cell r="N305">
            <v>37</v>
          </cell>
          <cell r="O305">
            <v>0</v>
          </cell>
          <cell r="P305">
            <v>198</v>
          </cell>
          <cell r="Q305">
            <v>714</v>
          </cell>
        </row>
        <row r="306">
          <cell r="A306" t="str">
            <v>39</v>
          </cell>
          <cell r="B306">
            <v>4</v>
          </cell>
          <cell r="C306">
            <v>0</v>
          </cell>
          <cell r="D306">
            <v>0</v>
          </cell>
          <cell r="E306">
            <v>0</v>
          </cell>
          <cell r="F306">
            <v>4</v>
          </cell>
          <cell r="G306">
            <v>30</v>
          </cell>
          <cell r="H306">
            <v>27</v>
          </cell>
          <cell r="I306">
            <v>6</v>
          </cell>
          <cell r="J306">
            <v>0</v>
          </cell>
          <cell r="K306">
            <v>63</v>
          </cell>
          <cell r="L306">
            <v>13</v>
          </cell>
          <cell r="M306">
            <v>2</v>
          </cell>
          <cell r="N306">
            <v>2</v>
          </cell>
          <cell r="O306">
            <v>0</v>
          </cell>
          <cell r="P306">
            <v>17</v>
          </cell>
          <cell r="Q306">
            <v>84</v>
          </cell>
        </row>
        <row r="307">
          <cell r="A307" t="str">
            <v>41</v>
          </cell>
          <cell r="B307">
            <v>151</v>
          </cell>
          <cell r="C307">
            <v>276</v>
          </cell>
          <cell r="D307">
            <v>34</v>
          </cell>
          <cell r="E307">
            <v>2</v>
          </cell>
          <cell r="F307">
            <v>463</v>
          </cell>
          <cell r="G307">
            <v>681</v>
          </cell>
          <cell r="H307">
            <v>1172</v>
          </cell>
          <cell r="I307">
            <v>330</v>
          </cell>
          <cell r="J307">
            <v>3</v>
          </cell>
          <cell r="K307">
            <v>2186</v>
          </cell>
          <cell r="L307">
            <v>281</v>
          </cell>
          <cell r="M307">
            <v>385</v>
          </cell>
          <cell r="N307">
            <v>152</v>
          </cell>
          <cell r="O307">
            <v>0</v>
          </cell>
          <cell r="P307">
            <v>818</v>
          </cell>
          <cell r="Q307">
            <v>3467</v>
          </cell>
        </row>
        <row r="308">
          <cell r="A308" t="str">
            <v>42</v>
          </cell>
          <cell r="B308">
            <v>86</v>
          </cell>
          <cell r="C308">
            <v>68</v>
          </cell>
          <cell r="D308">
            <v>18</v>
          </cell>
          <cell r="E308">
            <v>0</v>
          </cell>
          <cell r="F308">
            <v>172</v>
          </cell>
          <cell r="G308">
            <v>490</v>
          </cell>
          <cell r="H308">
            <v>635</v>
          </cell>
          <cell r="I308">
            <v>158</v>
          </cell>
          <cell r="J308">
            <v>0</v>
          </cell>
          <cell r="K308">
            <v>1283</v>
          </cell>
          <cell r="L308">
            <v>156</v>
          </cell>
          <cell r="M308">
            <v>174</v>
          </cell>
          <cell r="N308">
            <v>83</v>
          </cell>
          <cell r="O308">
            <v>2</v>
          </cell>
          <cell r="P308">
            <v>415</v>
          </cell>
          <cell r="Q308">
            <v>1870</v>
          </cell>
        </row>
        <row r="309">
          <cell r="A309" t="str">
            <v>43</v>
          </cell>
          <cell r="B309">
            <v>452</v>
          </cell>
          <cell r="C309">
            <v>747</v>
          </cell>
          <cell r="D309">
            <v>127</v>
          </cell>
          <cell r="E309">
            <v>1</v>
          </cell>
          <cell r="F309">
            <v>1327</v>
          </cell>
          <cell r="G309">
            <v>1760</v>
          </cell>
          <cell r="H309">
            <v>2833</v>
          </cell>
          <cell r="I309">
            <v>783</v>
          </cell>
          <cell r="J309">
            <v>1</v>
          </cell>
          <cell r="K309">
            <v>5377</v>
          </cell>
          <cell r="L309">
            <v>484</v>
          </cell>
          <cell r="M309">
            <v>633</v>
          </cell>
          <cell r="N309">
            <v>291</v>
          </cell>
          <cell r="O309">
            <v>0</v>
          </cell>
          <cell r="P309">
            <v>1408</v>
          </cell>
          <cell r="Q309">
            <v>8112</v>
          </cell>
        </row>
        <row r="310">
          <cell r="A310" t="str">
            <v>45</v>
          </cell>
          <cell r="B310">
            <v>152</v>
          </cell>
          <cell r="C310">
            <v>180</v>
          </cell>
          <cell r="D310">
            <v>23</v>
          </cell>
          <cell r="E310">
            <v>0</v>
          </cell>
          <cell r="F310">
            <v>355</v>
          </cell>
          <cell r="G310">
            <v>530</v>
          </cell>
          <cell r="H310">
            <v>704</v>
          </cell>
          <cell r="I310">
            <v>135</v>
          </cell>
          <cell r="J310">
            <v>2</v>
          </cell>
          <cell r="K310">
            <v>1371</v>
          </cell>
          <cell r="L310">
            <v>178</v>
          </cell>
          <cell r="M310">
            <v>185</v>
          </cell>
          <cell r="N310">
            <v>54</v>
          </cell>
          <cell r="O310">
            <v>0</v>
          </cell>
          <cell r="P310">
            <v>417</v>
          </cell>
          <cell r="Q310">
            <v>2143</v>
          </cell>
        </row>
        <row r="311">
          <cell r="A311" t="str">
            <v>46</v>
          </cell>
          <cell r="B311">
            <v>156</v>
          </cell>
          <cell r="C311">
            <v>273</v>
          </cell>
          <cell r="D311">
            <v>35</v>
          </cell>
          <cell r="E311">
            <v>0</v>
          </cell>
          <cell r="F311">
            <v>464</v>
          </cell>
          <cell r="G311">
            <v>1258</v>
          </cell>
          <cell r="H311">
            <v>1620</v>
          </cell>
          <cell r="I311">
            <v>357</v>
          </cell>
          <cell r="J311">
            <v>2</v>
          </cell>
          <cell r="K311">
            <v>3237</v>
          </cell>
          <cell r="L311">
            <v>562</v>
          </cell>
          <cell r="M311">
            <v>598</v>
          </cell>
          <cell r="N311">
            <v>187</v>
          </cell>
          <cell r="O311">
            <v>4</v>
          </cell>
          <cell r="P311">
            <v>1351</v>
          </cell>
          <cell r="Q311">
            <v>5052</v>
          </cell>
        </row>
        <row r="312">
          <cell r="A312" t="str">
            <v>47</v>
          </cell>
          <cell r="B312">
            <v>683</v>
          </cell>
          <cell r="C312">
            <v>852</v>
          </cell>
          <cell r="D312">
            <v>72</v>
          </cell>
          <cell r="E312">
            <v>0</v>
          </cell>
          <cell r="F312">
            <v>1607</v>
          </cell>
          <cell r="G312">
            <v>2051</v>
          </cell>
          <cell r="H312">
            <v>2485</v>
          </cell>
          <cell r="I312">
            <v>487</v>
          </cell>
          <cell r="J312">
            <v>0</v>
          </cell>
          <cell r="K312">
            <v>5023</v>
          </cell>
          <cell r="L312">
            <v>693</v>
          </cell>
          <cell r="M312">
            <v>776</v>
          </cell>
          <cell r="N312">
            <v>223</v>
          </cell>
          <cell r="O312">
            <v>1</v>
          </cell>
          <cell r="P312">
            <v>1693</v>
          </cell>
          <cell r="Q312">
            <v>8323</v>
          </cell>
        </row>
        <row r="313">
          <cell r="A313" t="str">
            <v>49</v>
          </cell>
          <cell r="B313">
            <v>93</v>
          </cell>
          <cell r="C313">
            <v>187</v>
          </cell>
          <cell r="D313">
            <v>29</v>
          </cell>
          <cell r="E313">
            <v>2</v>
          </cell>
          <cell r="F313">
            <v>311</v>
          </cell>
          <cell r="G313">
            <v>958</v>
          </cell>
          <cell r="H313">
            <v>1766</v>
          </cell>
          <cell r="I313">
            <v>498</v>
          </cell>
          <cell r="J313">
            <v>4</v>
          </cell>
          <cell r="K313">
            <v>3226</v>
          </cell>
          <cell r="L313">
            <v>493</v>
          </cell>
          <cell r="M313">
            <v>710</v>
          </cell>
          <cell r="N313">
            <v>322</v>
          </cell>
          <cell r="O313">
            <v>1</v>
          </cell>
          <cell r="P313">
            <v>1526</v>
          </cell>
          <cell r="Q313">
            <v>5063</v>
          </cell>
        </row>
        <row r="314">
          <cell r="A314" t="str">
            <v>50</v>
          </cell>
          <cell r="B314">
            <v>1</v>
          </cell>
          <cell r="C314">
            <v>2</v>
          </cell>
          <cell r="D314">
            <v>2</v>
          </cell>
          <cell r="E314">
            <v>0</v>
          </cell>
          <cell r="F314">
            <v>5</v>
          </cell>
          <cell r="G314">
            <v>11</v>
          </cell>
          <cell r="H314">
            <v>25</v>
          </cell>
          <cell r="I314">
            <v>3</v>
          </cell>
          <cell r="J314">
            <v>0</v>
          </cell>
          <cell r="K314">
            <v>39</v>
          </cell>
          <cell r="L314">
            <v>4</v>
          </cell>
          <cell r="M314">
            <v>7</v>
          </cell>
          <cell r="N314">
            <v>5</v>
          </cell>
          <cell r="O314">
            <v>0</v>
          </cell>
          <cell r="P314">
            <v>16</v>
          </cell>
          <cell r="Q314">
            <v>60</v>
          </cell>
        </row>
        <row r="315">
          <cell r="A315" t="str">
            <v>51</v>
          </cell>
          <cell r="B315">
            <v>10</v>
          </cell>
          <cell r="C315">
            <v>12</v>
          </cell>
          <cell r="D315">
            <v>0</v>
          </cell>
          <cell r="E315">
            <v>0</v>
          </cell>
          <cell r="F315">
            <v>22</v>
          </cell>
          <cell r="G315">
            <v>39</v>
          </cell>
          <cell r="H315">
            <v>43</v>
          </cell>
          <cell r="I315">
            <v>14</v>
          </cell>
          <cell r="J315">
            <v>0</v>
          </cell>
          <cell r="K315">
            <v>96</v>
          </cell>
          <cell r="L315">
            <v>12</v>
          </cell>
          <cell r="M315">
            <v>12</v>
          </cell>
          <cell r="N315">
            <v>10</v>
          </cell>
          <cell r="O315">
            <v>0</v>
          </cell>
          <cell r="P315">
            <v>34</v>
          </cell>
          <cell r="Q315">
            <v>152</v>
          </cell>
        </row>
        <row r="316">
          <cell r="A316" t="str">
            <v>52</v>
          </cell>
          <cell r="B316">
            <v>174</v>
          </cell>
          <cell r="C316">
            <v>301</v>
          </cell>
          <cell r="D316">
            <v>24</v>
          </cell>
          <cell r="E316">
            <v>0</v>
          </cell>
          <cell r="F316">
            <v>499</v>
          </cell>
          <cell r="G316">
            <v>1097</v>
          </cell>
          <cell r="H316">
            <v>1832</v>
          </cell>
          <cell r="I316">
            <v>348</v>
          </cell>
          <cell r="J316">
            <v>1</v>
          </cell>
          <cell r="K316">
            <v>3278</v>
          </cell>
          <cell r="L316">
            <v>368</v>
          </cell>
          <cell r="M316">
            <v>447</v>
          </cell>
          <cell r="N316">
            <v>146</v>
          </cell>
          <cell r="O316">
            <v>1</v>
          </cell>
          <cell r="P316">
            <v>962</v>
          </cell>
          <cell r="Q316">
            <v>4739</v>
          </cell>
        </row>
        <row r="317">
          <cell r="A317" t="str">
            <v>53</v>
          </cell>
          <cell r="B317">
            <v>110</v>
          </cell>
          <cell r="C317">
            <v>44</v>
          </cell>
          <cell r="D317">
            <v>12</v>
          </cell>
          <cell r="E317">
            <v>1</v>
          </cell>
          <cell r="F317">
            <v>167</v>
          </cell>
          <cell r="G317">
            <v>481</v>
          </cell>
          <cell r="H317">
            <v>346</v>
          </cell>
          <cell r="I317">
            <v>104</v>
          </cell>
          <cell r="J317">
            <v>0</v>
          </cell>
          <cell r="K317">
            <v>931</v>
          </cell>
          <cell r="L317">
            <v>111</v>
          </cell>
          <cell r="M317">
            <v>56</v>
          </cell>
          <cell r="N317">
            <v>31</v>
          </cell>
          <cell r="O317">
            <v>0</v>
          </cell>
          <cell r="P317">
            <v>198</v>
          </cell>
          <cell r="Q317">
            <v>1296</v>
          </cell>
        </row>
        <row r="318">
          <cell r="A318" t="str">
            <v>55</v>
          </cell>
          <cell r="B318">
            <v>60</v>
          </cell>
          <cell r="C318">
            <v>57</v>
          </cell>
          <cell r="D318">
            <v>7</v>
          </cell>
          <cell r="E318">
            <v>0</v>
          </cell>
          <cell r="F318">
            <v>124</v>
          </cell>
          <cell r="G318">
            <v>213</v>
          </cell>
          <cell r="H318">
            <v>229</v>
          </cell>
          <cell r="I318">
            <v>37</v>
          </cell>
          <cell r="J318">
            <v>0</v>
          </cell>
          <cell r="K318">
            <v>479</v>
          </cell>
          <cell r="L318">
            <v>84</v>
          </cell>
          <cell r="M318">
            <v>92</v>
          </cell>
          <cell r="N318">
            <v>33</v>
          </cell>
          <cell r="O318">
            <v>0</v>
          </cell>
          <cell r="P318">
            <v>209</v>
          </cell>
          <cell r="Q318">
            <v>812</v>
          </cell>
        </row>
        <row r="319">
          <cell r="A319" t="str">
            <v>56</v>
          </cell>
          <cell r="B319">
            <v>447</v>
          </cell>
          <cell r="C319">
            <v>322</v>
          </cell>
          <cell r="D319">
            <v>52</v>
          </cell>
          <cell r="E319">
            <v>0</v>
          </cell>
          <cell r="F319">
            <v>821</v>
          </cell>
          <cell r="G319">
            <v>639</v>
          </cell>
          <cell r="H319">
            <v>670</v>
          </cell>
          <cell r="I319">
            <v>140</v>
          </cell>
          <cell r="J319">
            <v>0</v>
          </cell>
          <cell r="K319">
            <v>1449</v>
          </cell>
          <cell r="L319">
            <v>162</v>
          </cell>
          <cell r="M319">
            <v>162</v>
          </cell>
          <cell r="N319">
            <v>68</v>
          </cell>
          <cell r="O319">
            <v>1</v>
          </cell>
          <cell r="P319">
            <v>393</v>
          </cell>
          <cell r="Q319">
            <v>2663</v>
          </cell>
        </row>
        <row r="320">
          <cell r="A320" t="str">
            <v>58</v>
          </cell>
          <cell r="B320">
            <v>0</v>
          </cell>
          <cell r="C320">
            <v>1</v>
          </cell>
          <cell r="D320">
            <v>0</v>
          </cell>
          <cell r="E320">
            <v>0</v>
          </cell>
          <cell r="F320">
            <v>1</v>
          </cell>
          <cell r="G320">
            <v>15</v>
          </cell>
          <cell r="H320">
            <v>21</v>
          </cell>
          <cell r="I320">
            <v>6</v>
          </cell>
          <cell r="J320">
            <v>0</v>
          </cell>
          <cell r="K320">
            <v>42</v>
          </cell>
          <cell r="L320">
            <v>11</v>
          </cell>
          <cell r="M320">
            <v>9</v>
          </cell>
          <cell r="N320">
            <v>3</v>
          </cell>
          <cell r="O320">
            <v>0</v>
          </cell>
          <cell r="P320">
            <v>23</v>
          </cell>
          <cell r="Q320">
            <v>66</v>
          </cell>
        </row>
        <row r="321">
          <cell r="A321" t="str">
            <v>59</v>
          </cell>
          <cell r="B321">
            <v>9</v>
          </cell>
          <cell r="C321">
            <v>9</v>
          </cell>
          <cell r="D321">
            <v>0</v>
          </cell>
          <cell r="E321">
            <v>0</v>
          </cell>
          <cell r="F321">
            <v>18</v>
          </cell>
          <cell r="G321">
            <v>33</v>
          </cell>
          <cell r="H321">
            <v>31</v>
          </cell>
          <cell r="I321">
            <v>5</v>
          </cell>
          <cell r="J321">
            <v>0</v>
          </cell>
          <cell r="K321">
            <v>69</v>
          </cell>
          <cell r="L321">
            <v>2</v>
          </cell>
          <cell r="M321">
            <v>1</v>
          </cell>
          <cell r="N321">
            <v>0</v>
          </cell>
          <cell r="O321">
            <v>0</v>
          </cell>
          <cell r="P321">
            <v>3</v>
          </cell>
          <cell r="Q321">
            <v>90</v>
          </cell>
        </row>
        <row r="322">
          <cell r="A322" t="str">
            <v>60</v>
          </cell>
          <cell r="B322">
            <v>1</v>
          </cell>
          <cell r="C322">
            <v>0</v>
          </cell>
          <cell r="D322">
            <v>0</v>
          </cell>
          <cell r="E322">
            <v>0</v>
          </cell>
          <cell r="F322">
            <v>1</v>
          </cell>
          <cell r="G322">
            <v>11</v>
          </cell>
          <cell r="H322">
            <v>5</v>
          </cell>
          <cell r="I322">
            <v>1</v>
          </cell>
          <cell r="J322">
            <v>0</v>
          </cell>
          <cell r="K322">
            <v>17</v>
          </cell>
          <cell r="L322">
            <v>4</v>
          </cell>
          <cell r="M322">
            <v>3</v>
          </cell>
          <cell r="N322">
            <v>1</v>
          </cell>
          <cell r="O322">
            <v>0</v>
          </cell>
          <cell r="P322">
            <v>8</v>
          </cell>
          <cell r="Q322">
            <v>26</v>
          </cell>
        </row>
        <row r="323">
          <cell r="A323" t="str">
            <v>61</v>
          </cell>
          <cell r="B323">
            <v>3</v>
          </cell>
          <cell r="C323">
            <v>1</v>
          </cell>
          <cell r="D323">
            <v>1</v>
          </cell>
          <cell r="E323">
            <v>0</v>
          </cell>
          <cell r="F323">
            <v>5</v>
          </cell>
          <cell r="G323">
            <v>54</v>
          </cell>
          <cell r="H323">
            <v>72</v>
          </cell>
          <cell r="I323">
            <v>9</v>
          </cell>
          <cell r="J323">
            <v>0</v>
          </cell>
          <cell r="K323">
            <v>135</v>
          </cell>
          <cell r="L323">
            <v>11</v>
          </cell>
          <cell r="M323">
            <v>9</v>
          </cell>
          <cell r="N323">
            <v>0</v>
          </cell>
          <cell r="O323">
            <v>0</v>
          </cell>
          <cell r="P323">
            <v>20</v>
          </cell>
          <cell r="Q323">
            <v>160</v>
          </cell>
        </row>
        <row r="324">
          <cell r="A324" t="str">
            <v>62</v>
          </cell>
          <cell r="B324">
            <v>10</v>
          </cell>
          <cell r="C324">
            <v>7</v>
          </cell>
          <cell r="D324">
            <v>1</v>
          </cell>
          <cell r="E324">
            <v>0</v>
          </cell>
          <cell r="F324">
            <v>18</v>
          </cell>
          <cell r="G324">
            <v>141</v>
          </cell>
          <cell r="H324">
            <v>80</v>
          </cell>
          <cell r="I324">
            <v>32</v>
          </cell>
          <cell r="J324">
            <v>0</v>
          </cell>
          <cell r="K324">
            <v>253</v>
          </cell>
          <cell r="L324">
            <v>33</v>
          </cell>
          <cell r="M324">
            <v>23</v>
          </cell>
          <cell r="N324">
            <v>4</v>
          </cell>
          <cell r="O324">
            <v>0</v>
          </cell>
          <cell r="P324">
            <v>60</v>
          </cell>
          <cell r="Q324">
            <v>331</v>
          </cell>
        </row>
        <row r="325">
          <cell r="A325" t="str">
            <v>63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16</v>
          </cell>
          <cell r="H325">
            <v>16</v>
          </cell>
          <cell r="I325">
            <v>4</v>
          </cell>
          <cell r="J325">
            <v>0</v>
          </cell>
          <cell r="K325">
            <v>36</v>
          </cell>
          <cell r="L325">
            <v>2</v>
          </cell>
          <cell r="M325">
            <v>10</v>
          </cell>
          <cell r="N325">
            <v>5</v>
          </cell>
          <cell r="O325">
            <v>0</v>
          </cell>
          <cell r="P325">
            <v>17</v>
          </cell>
          <cell r="Q325">
            <v>53</v>
          </cell>
        </row>
        <row r="326">
          <cell r="A326" t="str">
            <v>64</v>
          </cell>
          <cell r="B326">
            <v>7</v>
          </cell>
          <cell r="C326">
            <v>8</v>
          </cell>
          <cell r="D326">
            <v>0</v>
          </cell>
          <cell r="E326">
            <v>0</v>
          </cell>
          <cell r="F326">
            <v>15</v>
          </cell>
          <cell r="G326">
            <v>140</v>
          </cell>
          <cell r="H326">
            <v>76</v>
          </cell>
          <cell r="I326">
            <v>28</v>
          </cell>
          <cell r="J326">
            <v>0</v>
          </cell>
          <cell r="K326">
            <v>244</v>
          </cell>
          <cell r="L326">
            <v>102</v>
          </cell>
          <cell r="M326">
            <v>45</v>
          </cell>
          <cell r="N326">
            <v>21</v>
          </cell>
          <cell r="O326">
            <v>0</v>
          </cell>
          <cell r="P326">
            <v>168</v>
          </cell>
          <cell r="Q326">
            <v>427</v>
          </cell>
        </row>
        <row r="327">
          <cell r="A327" t="str">
            <v>65</v>
          </cell>
          <cell r="B327">
            <v>4</v>
          </cell>
          <cell r="C327">
            <v>1</v>
          </cell>
          <cell r="D327">
            <v>0</v>
          </cell>
          <cell r="E327">
            <v>0</v>
          </cell>
          <cell r="F327">
            <v>5</v>
          </cell>
          <cell r="G327">
            <v>34</v>
          </cell>
          <cell r="H327">
            <v>21</v>
          </cell>
          <cell r="I327">
            <v>2</v>
          </cell>
          <cell r="J327">
            <v>0</v>
          </cell>
          <cell r="K327">
            <v>57</v>
          </cell>
          <cell r="L327">
            <v>21</v>
          </cell>
          <cell r="M327">
            <v>11</v>
          </cell>
          <cell r="N327">
            <v>5</v>
          </cell>
          <cell r="O327">
            <v>0</v>
          </cell>
          <cell r="P327">
            <v>37</v>
          </cell>
          <cell r="Q327">
            <v>99</v>
          </cell>
        </row>
        <row r="328">
          <cell r="A328" t="str">
            <v>66</v>
          </cell>
          <cell r="B328">
            <v>2</v>
          </cell>
          <cell r="C328">
            <v>1</v>
          </cell>
          <cell r="D328">
            <v>0</v>
          </cell>
          <cell r="E328">
            <v>0</v>
          </cell>
          <cell r="F328">
            <v>3</v>
          </cell>
          <cell r="G328">
            <v>34</v>
          </cell>
          <cell r="H328">
            <v>20</v>
          </cell>
          <cell r="I328">
            <v>5</v>
          </cell>
          <cell r="J328">
            <v>0</v>
          </cell>
          <cell r="K328">
            <v>59</v>
          </cell>
          <cell r="L328">
            <v>31</v>
          </cell>
          <cell r="M328">
            <v>17</v>
          </cell>
          <cell r="N328">
            <v>8</v>
          </cell>
          <cell r="O328">
            <v>0</v>
          </cell>
          <cell r="P328">
            <v>56</v>
          </cell>
          <cell r="Q328">
            <v>118</v>
          </cell>
        </row>
        <row r="329">
          <cell r="A329" t="str">
            <v>68</v>
          </cell>
          <cell r="B329">
            <v>11</v>
          </cell>
          <cell r="C329">
            <v>12</v>
          </cell>
          <cell r="D329">
            <v>0</v>
          </cell>
          <cell r="E329">
            <v>0</v>
          </cell>
          <cell r="F329">
            <v>23</v>
          </cell>
          <cell r="G329">
            <v>87</v>
          </cell>
          <cell r="H329">
            <v>127</v>
          </cell>
          <cell r="I329">
            <v>25</v>
          </cell>
          <cell r="J329">
            <v>0</v>
          </cell>
          <cell r="K329">
            <v>239</v>
          </cell>
          <cell r="L329">
            <v>74</v>
          </cell>
          <cell r="M329">
            <v>88</v>
          </cell>
          <cell r="N329">
            <v>35</v>
          </cell>
          <cell r="O329">
            <v>0</v>
          </cell>
          <cell r="P329">
            <v>197</v>
          </cell>
          <cell r="Q329">
            <v>459</v>
          </cell>
        </row>
        <row r="330">
          <cell r="A330" t="str">
            <v>69</v>
          </cell>
          <cell r="B330">
            <v>11</v>
          </cell>
          <cell r="C330">
            <v>0</v>
          </cell>
          <cell r="D330">
            <v>1</v>
          </cell>
          <cell r="E330">
            <v>0</v>
          </cell>
          <cell r="F330">
            <v>12</v>
          </cell>
          <cell r="G330">
            <v>48</v>
          </cell>
          <cell r="H330">
            <v>32</v>
          </cell>
          <cell r="I330">
            <v>14</v>
          </cell>
          <cell r="J330">
            <v>0</v>
          </cell>
          <cell r="K330">
            <v>94</v>
          </cell>
          <cell r="L330">
            <v>21</v>
          </cell>
          <cell r="M330">
            <v>14</v>
          </cell>
          <cell r="N330">
            <v>10</v>
          </cell>
          <cell r="O330">
            <v>0</v>
          </cell>
          <cell r="P330">
            <v>45</v>
          </cell>
          <cell r="Q330">
            <v>151</v>
          </cell>
        </row>
        <row r="331">
          <cell r="A331" t="str">
            <v>70</v>
          </cell>
          <cell r="B331">
            <v>14</v>
          </cell>
          <cell r="C331">
            <v>9</v>
          </cell>
          <cell r="D331">
            <v>0</v>
          </cell>
          <cell r="E331">
            <v>0</v>
          </cell>
          <cell r="F331">
            <v>23</v>
          </cell>
          <cell r="G331">
            <v>102</v>
          </cell>
          <cell r="H331">
            <v>79</v>
          </cell>
          <cell r="I331">
            <v>28</v>
          </cell>
          <cell r="J331">
            <v>0</v>
          </cell>
          <cell r="K331">
            <v>209</v>
          </cell>
          <cell r="L331">
            <v>47</v>
          </cell>
          <cell r="M331">
            <v>35</v>
          </cell>
          <cell r="N331">
            <v>13</v>
          </cell>
          <cell r="O331">
            <v>0</v>
          </cell>
          <cell r="P331">
            <v>95</v>
          </cell>
          <cell r="Q331">
            <v>327</v>
          </cell>
        </row>
        <row r="332">
          <cell r="A332" t="str">
            <v>71</v>
          </cell>
          <cell r="B332">
            <v>30</v>
          </cell>
          <cell r="C332">
            <v>22</v>
          </cell>
          <cell r="D332">
            <v>3</v>
          </cell>
          <cell r="E332">
            <v>0</v>
          </cell>
          <cell r="F332">
            <v>55</v>
          </cell>
          <cell r="G332">
            <v>254</v>
          </cell>
          <cell r="H332">
            <v>182</v>
          </cell>
          <cell r="I332">
            <v>35</v>
          </cell>
          <cell r="J332">
            <v>0</v>
          </cell>
          <cell r="K332">
            <v>471</v>
          </cell>
          <cell r="L332">
            <v>58</v>
          </cell>
          <cell r="M332">
            <v>64</v>
          </cell>
          <cell r="N332">
            <v>16</v>
          </cell>
          <cell r="O332">
            <v>0</v>
          </cell>
          <cell r="P332">
            <v>138</v>
          </cell>
          <cell r="Q332">
            <v>664</v>
          </cell>
        </row>
        <row r="333">
          <cell r="A333" t="str">
            <v>72</v>
          </cell>
          <cell r="B333">
            <v>14</v>
          </cell>
          <cell r="C333">
            <v>3</v>
          </cell>
          <cell r="D333">
            <v>1</v>
          </cell>
          <cell r="E333">
            <v>0</v>
          </cell>
          <cell r="F333">
            <v>18</v>
          </cell>
          <cell r="G333">
            <v>99</v>
          </cell>
          <cell r="H333">
            <v>43</v>
          </cell>
          <cell r="I333">
            <v>5</v>
          </cell>
          <cell r="J333">
            <v>0</v>
          </cell>
          <cell r="K333">
            <v>147</v>
          </cell>
          <cell r="L333">
            <v>23</v>
          </cell>
          <cell r="M333">
            <v>17</v>
          </cell>
          <cell r="N333">
            <v>4</v>
          </cell>
          <cell r="O333">
            <v>0</v>
          </cell>
          <cell r="P333">
            <v>44</v>
          </cell>
          <cell r="Q333">
            <v>209</v>
          </cell>
        </row>
        <row r="334">
          <cell r="A334" t="str">
            <v>73</v>
          </cell>
          <cell r="B334">
            <v>10</v>
          </cell>
          <cell r="C334">
            <v>6</v>
          </cell>
          <cell r="D334">
            <v>1</v>
          </cell>
          <cell r="E334">
            <v>0</v>
          </cell>
          <cell r="F334">
            <v>17</v>
          </cell>
          <cell r="G334">
            <v>76</v>
          </cell>
          <cell r="H334">
            <v>47</v>
          </cell>
          <cell r="I334">
            <v>9</v>
          </cell>
          <cell r="J334">
            <v>0</v>
          </cell>
          <cell r="K334">
            <v>132</v>
          </cell>
          <cell r="L334">
            <v>11</v>
          </cell>
          <cell r="M334">
            <v>8</v>
          </cell>
          <cell r="N334">
            <v>8</v>
          </cell>
          <cell r="O334">
            <v>0</v>
          </cell>
          <cell r="P334">
            <v>27</v>
          </cell>
          <cell r="Q334">
            <v>176</v>
          </cell>
        </row>
        <row r="335">
          <cell r="A335" t="str">
            <v>74</v>
          </cell>
          <cell r="B335">
            <v>8</v>
          </cell>
          <cell r="C335">
            <v>5</v>
          </cell>
          <cell r="D335">
            <v>0</v>
          </cell>
          <cell r="E335">
            <v>0</v>
          </cell>
          <cell r="F335">
            <v>13</v>
          </cell>
          <cell r="G335">
            <v>35</v>
          </cell>
          <cell r="H335">
            <v>22</v>
          </cell>
          <cell r="I335">
            <v>5</v>
          </cell>
          <cell r="J335">
            <v>0</v>
          </cell>
          <cell r="K335">
            <v>62</v>
          </cell>
          <cell r="L335">
            <v>4</v>
          </cell>
          <cell r="M335">
            <v>6</v>
          </cell>
          <cell r="N335">
            <v>5</v>
          </cell>
          <cell r="O335">
            <v>0</v>
          </cell>
          <cell r="P335">
            <v>15</v>
          </cell>
          <cell r="Q335">
            <v>90</v>
          </cell>
        </row>
        <row r="336">
          <cell r="A336" t="str">
            <v>75</v>
          </cell>
          <cell r="B336">
            <v>9</v>
          </cell>
          <cell r="C336">
            <v>1</v>
          </cell>
          <cell r="D336">
            <v>0</v>
          </cell>
          <cell r="E336">
            <v>0</v>
          </cell>
          <cell r="F336">
            <v>10</v>
          </cell>
          <cell r="G336">
            <v>20</v>
          </cell>
          <cell r="H336">
            <v>10</v>
          </cell>
          <cell r="I336">
            <v>0</v>
          </cell>
          <cell r="J336">
            <v>0</v>
          </cell>
          <cell r="K336">
            <v>30</v>
          </cell>
          <cell r="L336">
            <v>3</v>
          </cell>
          <cell r="M336">
            <v>4</v>
          </cell>
          <cell r="N336">
            <v>0</v>
          </cell>
          <cell r="O336">
            <v>0</v>
          </cell>
          <cell r="P336">
            <v>7</v>
          </cell>
          <cell r="Q336">
            <v>47</v>
          </cell>
        </row>
        <row r="337">
          <cell r="A337" t="str">
            <v>77</v>
          </cell>
          <cell r="B337">
            <v>24</v>
          </cell>
          <cell r="C337">
            <v>26</v>
          </cell>
          <cell r="D337">
            <v>0</v>
          </cell>
          <cell r="E337">
            <v>0</v>
          </cell>
          <cell r="F337">
            <v>50</v>
          </cell>
          <cell r="G337">
            <v>86</v>
          </cell>
          <cell r="H337">
            <v>144</v>
          </cell>
          <cell r="I337">
            <v>30</v>
          </cell>
          <cell r="J337">
            <v>0</v>
          </cell>
          <cell r="K337">
            <v>260</v>
          </cell>
          <cell r="L337">
            <v>29</v>
          </cell>
          <cell r="M337">
            <v>53</v>
          </cell>
          <cell r="N337">
            <v>13</v>
          </cell>
          <cell r="O337">
            <v>0</v>
          </cell>
          <cell r="P337">
            <v>95</v>
          </cell>
          <cell r="Q337">
            <v>405</v>
          </cell>
        </row>
        <row r="338">
          <cell r="A338" t="str">
            <v>78</v>
          </cell>
          <cell r="B338">
            <v>1798</v>
          </cell>
          <cell r="C338">
            <v>2557</v>
          </cell>
          <cell r="D338">
            <v>199</v>
          </cell>
          <cell r="E338">
            <v>1</v>
          </cell>
          <cell r="F338">
            <v>4555</v>
          </cell>
          <cell r="G338">
            <v>2703</v>
          </cell>
          <cell r="H338">
            <v>4454</v>
          </cell>
          <cell r="I338">
            <v>636</v>
          </cell>
          <cell r="J338">
            <v>6</v>
          </cell>
          <cell r="K338">
            <v>7799</v>
          </cell>
          <cell r="L338">
            <v>485</v>
          </cell>
          <cell r="M338">
            <v>755</v>
          </cell>
          <cell r="N338">
            <v>189</v>
          </cell>
          <cell r="O338">
            <v>3</v>
          </cell>
          <cell r="P338">
            <v>1432</v>
          </cell>
          <cell r="Q338">
            <v>13786</v>
          </cell>
        </row>
        <row r="339">
          <cell r="A339" t="str">
            <v>79</v>
          </cell>
          <cell r="B339">
            <v>0</v>
          </cell>
          <cell r="C339">
            <v>5</v>
          </cell>
          <cell r="D339">
            <v>0</v>
          </cell>
          <cell r="E339">
            <v>0</v>
          </cell>
          <cell r="F339">
            <v>5</v>
          </cell>
          <cell r="G339">
            <v>19</v>
          </cell>
          <cell r="H339">
            <v>19</v>
          </cell>
          <cell r="I339">
            <v>4</v>
          </cell>
          <cell r="J339">
            <v>0</v>
          </cell>
          <cell r="K339">
            <v>42</v>
          </cell>
          <cell r="L339">
            <v>10</v>
          </cell>
          <cell r="M339">
            <v>6</v>
          </cell>
          <cell r="N339">
            <v>0</v>
          </cell>
          <cell r="O339">
            <v>0</v>
          </cell>
          <cell r="P339">
            <v>16</v>
          </cell>
          <cell r="Q339">
            <v>63</v>
          </cell>
        </row>
        <row r="340">
          <cell r="A340" t="str">
            <v>80</v>
          </cell>
          <cell r="B340">
            <v>43</v>
          </cell>
          <cell r="C340">
            <v>64</v>
          </cell>
          <cell r="D340">
            <v>10</v>
          </cell>
          <cell r="E340">
            <v>0</v>
          </cell>
          <cell r="F340">
            <v>117</v>
          </cell>
          <cell r="G340">
            <v>152</v>
          </cell>
          <cell r="H340">
            <v>275</v>
          </cell>
          <cell r="I340">
            <v>82</v>
          </cell>
          <cell r="J340">
            <v>0</v>
          </cell>
          <cell r="K340">
            <v>509</v>
          </cell>
          <cell r="L340">
            <v>46</v>
          </cell>
          <cell r="M340">
            <v>56</v>
          </cell>
          <cell r="N340">
            <v>25</v>
          </cell>
          <cell r="O340">
            <v>0</v>
          </cell>
          <cell r="P340">
            <v>127</v>
          </cell>
          <cell r="Q340">
            <v>753</v>
          </cell>
        </row>
        <row r="341">
          <cell r="A341" t="str">
            <v>81</v>
          </cell>
          <cell r="B341">
            <v>179</v>
          </cell>
          <cell r="C341">
            <v>370</v>
          </cell>
          <cell r="D341">
            <v>42</v>
          </cell>
          <cell r="E341">
            <v>2</v>
          </cell>
          <cell r="F341">
            <v>593</v>
          </cell>
          <cell r="G341">
            <v>1101</v>
          </cell>
          <cell r="H341">
            <v>2073</v>
          </cell>
          <cell r="I341">
            <v>397</v>
          </cell>
          <cell r="J341">
            <v>1</v>
          </cell>
          <cell r="K341">
            <v>3572</v>
          </cell>
          <cell r="L341">
            <v>418</v>
          </cell>
          <cell r="M341">
            <v>661</v>
          </cell>
          <cell r="N341">
            <v>201</v>
          </cell>
          <cell r="O341">
            <v>2</v>
          </cell>
          <cell r="P341">
            <v>1282</v>
          </cell>
          <cell r="Q341">
            <v>5447</v>
          </cell>
        </row>
        <row r="342">
          <cell r="A342" t="str">
            <v>82</v>
          </cell>
          <cell r="B342">
            <v>14</v>
          </cell>
          <cell r="C342">
            <v>12</v>
          </cell>
          <cell r="D342">
            <v>2</v>
          </cell>
          <cell r="E342">
            <v>0</v>
          </cell>
          <cell r="F342">
            <v>28</v>
          </cell>
          <cell r="G342">
            <v>114</v>
          </cell>
          <cell r="H342">
            <v>84</v>
          </cell>
          <cell r="I342">
            <v>22</v>
          </cell>
          <cell r="J342">
            <v>0</v>
          </cell>
          <cell r="K342">
            <v>220</v>
          </cell>
          <cell r="L342">
            <v>28</v>
          </cell>
          <cell r="M342">
            <v>34</v>
          </cell>
          <cell r="N342">
            <v>14</v>
          </cell>
          <cell r="O342">
            <v>0</v>
          </cell>
          <cell r="P342">
            <v>76</v>
          </cell>
          <cell r="Q342">
            <v>324</v>
          </cell>
        </row>
        <row r="343">
          <cell r="A343" t="str">
            <v>84</v>
          </cell>
          <cell r="B343">
            <v>6</v>
          </cell>
          <cell r="C343">
            <v>5</v>
          </cell>
          <cell r="D343">
            <v>0</v>
          </cell>
          <cell r="E343">
            <v>0</v>
          </cell>
          <cell r="F343">
            <v>11</v>
          </cell>
          <cell r="G343">
            <v>55</v>
          </cell>
          <cell r="H343">
            <v>49</v>
          </cell>
          <cell r="I343">
            <v>7</v>
          </cell>
          <cell r="J343">
            <v>0</v>
          </cell>
          <cell r="K343">
            <v>111</v>
          </cell>
          <cell r="L343">
            <v>23</v>
          </cell>
          <cell r="M343">
            <v>28</v>
          </cell>
          <cell r="N343">
            <v>16</v>
          </cell>
          <cell r="O343">
            <v>0</v>
          </cell>
          <cell r="P343">
            <v>67</v>
          </cell>
          <cell r="Q343">
            <v>189</v>
          </cell>
        </row>
        <row r="344">
          <cell r="A344" t="str">
            <v>85</v>
          </cell>
          <cell r="B344">
            <v>709</v>
          </cell>
          <cell r="C344">
            <v>27</v>
          </cell>
          <cell r="D344">
            <v>10</v>
          </cell>
          <cell r="E344">
            <v>0</v>
          </cell>
          <cell r="F344">
            <v>746</v>
          </cell>
          <cell r="G344">
            <v>408</v>
          </cell>
          <cell r="H344">
            <v>231</v>
          </cell>
          <cell r="I344">
            <v>60</v>
          </cell>
          <cell r="J344">
            <v>0</v>
          </cell>
          <cell r="K344">
            <v>699</v>
          </cell>
          <cell r="L344">
            <v>233</v>
          </cell>
          <cell r="M344">
            <v>197</v>
          </cell>
          <cell r="N344">
            <v>30</v>
          </cell>
          <cell r="O344">
            <v>0</v>
          </cell>
          <cell r="P344">
            <v>460</v>
          </cell>
          <cell r="Q344">
            <v>1905</v>
          </cell>
        </row>
        <row r="345">
          <cell r="A345" t="str">
            <v>86</v>
          </cell>
          <cell r="B345">
            <v>1063</v>
          </cell>
          <cell r="C345">
            <v>248</v>
          </cell>
          <cell r="D345">
            <v>17</v>
          </cell>
          <cell r="E345">
            <v>0</v>
          </cell>
          <cell r="F345">
            <v>1328</v>
          </cell>
          <cell r="G345">
            <v>4785</v>
          </cell>
          <cell r="H345">
            <v>1617</v>
          </cell>
          <cell r="I345">
            <v>239</v>
          </cell>
          <cell r="J345">
            <v>0</v>
          </cell>
          <cell r="K345">
            <v>6641</v>
          </cell>
          <cell r="L345">
            <v>1535</v>
          </cell>
          <cell r="M345">
            <v>672</v>
          </cell>
          <cell r="N345">
            <v>136</v>
          </cell>
          <cell r="O345">
            <v>0</v>
          </cell>
          <cell r="P345">
            <v>2343</v>
          </cell>
          <cell r="Q345">
            <v>10312</v>
          </cell>
        </row>
        <row r="346">
          <cell r="A346" t="str">
            <v>87</v>
          </cell>
          <cell r="B346">
            <v>409</v>
          </cell>
          <cell r="C346">
            <v>326</v>
          </cell>
          <cell r="D346">
            <v>22</v>
          </cell>
          <cell r="E346">
            <v>0</v>
          </cell>
          <cell r="F346">
            <v>757</v>
          </cell>
          <cell r="G346">
            <v>1794</v>
          </cell>
          <cell r="H346">
            <v>1548</v>
          </cell>
          <cell r="I346">
            <v>218</v>
          </cell>
          <cell r="J346">
            <v>0</v>
          </cell>
          <cell r="K346">
            <v>3560</v>
          </cell>
          <cell r="L346">
            <v>578</v>
          </cell>
          <cell r="M346">
            <v>521</v>
          </cell>
          <cell r="N346">
            <v>135</v>
          </cell>
          <cell r="O346">
            <v>0</v>
          </cell>
          <cell r="P346">
            <v>1234</v>
          </cell>
          <cell r="Q346">
            <v>5551</v>
          </cell>
        </row>
        <row r="347">
          <cell r="A347" t="str">
            <v>88</v>
          </cell>
          <cell r="B347">
            <v>178</v>
          </cell>
          <cell r="C347">
            <v>349</v>
          </cell>
          <cell r="D347">
            <v>17</v>
          </cell>
          <cell r="E347">
            <v>0</v>
          </cell>
          <cell r="F347">
            <v>544</v>
          </cell>
          <cell r="G347">
            <v>1468</v>
          </cell>
          <cell r="H347">
            <v>2331</v>
          </cell>
          <cell r="I347">
            <v>261</v>
          </cell>
          <cell r="J347">
            <v>0</v>
          </cell>
          <cell r="K347">
            <v>4060</v>
          </cell>
          <cell r="L347">
            <v>662</v>
          </cell>
          <cell r="M347">
            <v>1046</v>
          </cell>
          <cell r="N347">
            <v>171</v>
          </cell>
          <cell r="O347">
            <v>0</v>
          </cell>
          <cell r="P347">
            <v>1879</v>
          </cell>
          <cell r="Q347">
            <v>6483</v>
          </cell>
        </row>
        <row r="348">
          <cell r="A348" t="str">
            <v>90</v>
          </cell>
          <cell r="B348">
            <v>22</v>
          </cell>
          <cell r="C348">
            <v>14</v>
          </cell>
          <cell r="D348">
            <v>2</v>
          </cell>
          <cell r="E348">
            <v>0</v>
          </cell>
          <cell r="F348">
            <v>38</v>
          </cell>
          <cell r="G348">
            <v>126</v>
          </cell>
          <cell r="H348">
            <v>75</v>
          </cell>
          <cell r="I348">
            <v>25</v>
          </cell>
          <cell r="J348">
            <v>0</v>
          </cell>
          <cell r="K348">
            <v>226</v>
          </cell>
          <cell r="L348">
            <v>32</v>
          </cell>
          <cell r="M348">
            <v>23</v>
          </cell>
          <cell r="N348">
            <v>9</v>
          </cell>
          <cell r="O348">
            <v>0</v>
          </cell>
          <cell r="P348">
            <v>64</v>
          </cell>
          <cell r="Q348">
            <v>328</v>
          </cell>
        </row>
        <row r="349">
          <cell r="A349" t="str">
            <v>91</v>
          </cell>
          <cell r="B349">
            <v>8</v>
          </cell>
          <cell r="C349">
            <v>19</v>
          </cell>
          <cell r="D349">
            <v>0</v>
          </cell>
          <cell r="E349">
            <v>0</v>
          </cell>
          <cell r="F349">
            <v>27</v>
          </cell>
          <cell r="G349">
            <v>54</v>
          </cell>
          <cell r="H349">
            <v>57</v>
          </cell>
          <cell r="I349">
            <v>9</v>
          </cell>
          <cell r="J349">
            <v>0</v>
          </cell>
          <cell r="K349">
            <v>120</v>
          </cell>
          <cell r="L349">
            <v>21</v>
          </cell>
          <cell r="M349">
            <v>36</v>
          </cell>
          <cell r="N349">
            <v>8</v>
          </cell>
          <cell r="O349">
            <v>0</v>
          </cell>
          <cell r="P349">
            <v>65</v>
          </cell>
          <cell r="Q349">
            <v>212</v>
          </cell>
        </row>
        <row r="350">
          <cell r="A350" t="str">
            <v>92</v>
          </cell>
          <cell r="B350">
            <v>2</v>
          </cell>
          <cell r="C350">
            <v>0</v>
          </cell>
          <cell r="D350">
            <v>1</v>
          </cell>
          <cell r="E350">
            <v>0</v>
          </cell>
          <cell r="F350">
            <v>3</v>
          </cell>
          <cell r="G350">
            <v>6</v>
          </cell>
          <cell r="H350">
            <v>14</v>
          </cell>
          <cell r="I350">
            <v>1</v>
          </cell>
          <cell r="J350">
            <v>0</v>
          </cell>
          <cell r="K350">
            <v>21</v>
          </cell>
          <cell r="L350">
            <v>4</v>
          </cell>
          <cell r="M350">
            <v>2</v>
          </cell>
          <cell r="N350">
            <v>2</v>
          </cell>
          <cell r="O350">
            <v>0</v>
          </cell>
          <cell r="P350">
            <v>8</v>
          </cell>
          <cell r="Q350">
            <v>32</v>
          </cell>
        </row>
        <row r="351">
          <cell r="A351" t="str">
            <v>93</v>
          </cell>
          <cell r="B351">
            <v>329</v>
          </cell>
          <cell r="C351">
            <v>91</v>
          </cell>
          <cell r="D351">
            <v>56</v>
          </cell>
          <cell r="E351">
            <v>1</v>
          </cell>
          <cell r="F351">
            <v>477</v>
          </cell>
          <cell r="G351">
            <v>343</v>
          </cell>
          <cell r="H351">
            <v>150</v>
          </cell>
          <cell r="I351">
            <v>77</v>
          </cell>
          <cell r="J351">
            <v>0</v>
          </cell>
          <cell r="K351">
            <v>570</v>
          </cell>
          <cell r="L351">
            <v>35</v>
          </cell>
          <cell r="M351">
            <v>31</v>
          </cell>
          <cell r="N351">
            <v>9</v>
          </cell>
          <cell r="O351">
            <v>0</v>
          </cell>
          <cell r="P351">
            <v>75</v>
          </cell>
          <cell r="Q351">
            <v>1122</v>
          </cell>
        </row>
        <row r="352">
          <cell r="A352" t="str">
            <v>94</v>
          </cell>
          <cell r="B352">
            <v>23</v>
          </cell>
          <cell r="C352">
            <v>16</v>
          </cell>
          <cell r="D352">
            <v>1</v>
          </cell>
          <cell r="E352">
            <v>0</v>
          </cell>
          <cell r="F352">
            <v>40</v>
          </cell>
          <cell r="G352">
            <v>175</v>
          </cell>
          <cell r="H352">
            <v>114</v>
          </cell>
          <cell r="I352">
            <v>30</v>
          </cell>
          <cell r="J352">
            <v>0</v>
          </cell>
          <cell r="K352">
            <v>319</v>
          </cell>
          <cell r="L352">
            <v>95</v>
          </cell>
          <cell r="M352">
            <v>67</v>
          </cell>
          <cell r="N352">
            <v>20</v>
          </cell>
          <cell r="O352">
            <v>0</v>
          </cell>
          <cell r="P352">
            <v>182</v>
          </cell>
          <cell r="Q352">
            <v>541</v>
          </cell>
        </row>
        <row r="353">
          <cell r="A353" t="str">
            <v>95</v>
          </cell>
          <cell r="B353">
            <v>1</v>
          </cell>
          <cell r="C353">
            <v>5</v>
          </cell>
          <cell r="D353">
            <v>0</v>
          </cell>
          <cell r="E353">
            <v>0</v>
          </cell>
          <cell r="F353">
            <v>6</v>
          </cell>
          <cell r="G353">
            <v>20</v>
          </cell>
          <cell r="H353">
            <v>20</v>
          </cell>
          <cell r="I353">
            <v>6</v>
          </cell>
          <cell r="J353">
            <v>0</v>
          </cell>
          <cell r="K353">
            <v>46</v>
          </cell>
          <cell r="L353">
            <v>8</v>
          </cell>
          <cell r="M353">
            <v>13</v>
          </cell>
          <cell r="N353">
            <v>4</v>
          </cell>
          <cell r="O353">
            <v>0</v>
          </cell>
          <cell r="P353">
            <v>25</v>
          </cell>
          <cell r="Q353">
            <v>77</v>
          </cell>
        </row>
        <row r="354">
          <cell r="A354" t="str">
            <v>96</v>
          </cell>
          <cell r="B354">
            <v>29</v>
          </cell>
          <cell r="C354">
            <v>29</v>
          </cell>
          <cell r="D354">
            <v>3</v>
          </cell>
          <cell r="E354">
            <v>0</v>
          </cell>
          <cell r="F354">
            <v>61</v>
          </cell>
          <cell r="G354">
            <v>79</v>
          </cell>
          <cell r="H354">
            <v>138</v>
          </cell>
          <cell r="I354">
            <v>23</v>
          </cell>
          <cell r="J354">
            <v>0</v>
          </cell>
          <cell r="K354">
            <v>240</v>
          </cell>
          <cell r="L354">
            <v>51</v>
          </cell>
          <cell r="M354">
            <v>66</v>
          </cell>
          <cell r="N354">
            <v>26</v>
          </cell>
          <cell r="O354">
            <v>0</v>
          </cell>
          <cell r="P354">
            <v>143</v>
          </cell>
          <cell r="Q354">
            <v>444</v>
          </cell>
        </row>
        <row r="355">
          <cell r="A355" t="str">
            <v>97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3</v>
          </cell>
          <cell r="H355">
            <v>2</v>
          </cell>
          <cell r="I355">
            <v>2</v>
          </cell>
          <cell r="J355">
            <v>0</v>
          </cell>
          <cell r="K355">
            <v>7</v>
          </cell>
          <cell r="L355">
            <v>4</v>
          </cell>
          <cell r="M355">
            <v>2</v>
          </cell>
          <cell r="N355">
            <v>5</v>
          </cell>
          <cell r="O355">
            <v>0</v>
          </cell>
          <cell r="P355">
            <v>11</v>
          </cell>
          <cell r="Q355">
            <v>18</v>
          </cell>
        </row>
        <row r="356">
          <cell r="A356" t="str">
            <v>99</v>
          </cell>
          <cell r="B356">
            <v>0</v>
          </cell>
          <cell r="C356">
            <v>1</v>
          </cell>
          <cell r="D356">
            <v>0</v>
          </cell>
          <cell r="E356">
            <v>0</v>
          </cell>
          <cell r="F356">
            <v>1</v>
          </cell>
          <cell r="G356">
            <v>10</v>
          </cell>
          <cell r="H356">
            <v>5</v>
          </cell>
          <cell r="I356">
            <v>2</v>
          </cell>
          <cell r="J356">
            <v>0</v>
          </cell>
          <cell r="K356">
            <v>17</v>
          </cell>
          <cell r="L356">
            <v>5</v>
          </cell>
          <cell r="M356">
            <v>6</v>
          </cell>
          <cell r="N356">
            <v>3</v>
          </cell>
          <cell r="O356">
            <v>0</v>
          </cell>
          <cell r="P356">
            <v>14</v>
          </cell>
          <cell r="Q356">
            <v>32</v>
          </cell>
        </row>
        <row r="362">
          <cell r="A362" t="str">
            <v>inconnu</v>
          </cell>
          <cell r="B362">
            <v>4.568811438784629</v>
          </cell>
          <cell r="C362">
            <v>0.47683923705722076</v>
          </cell>
          <cell r="D362">
            <v>0.8048289738430584</v>
          </cell>
          <cell r="E362">
            <v>0</v>
          </cell>
          <cell r="F362">
            <v>2.446043165467626</v>
          </cell>
          <cell r="G362">
            <v>1.3420920291677143</v>
          </cell>
          <cell r="H362">
            <v>0.7565051126444424</v>
          </cell>
          <cell r="I362">
            <v>0.7263584299483168</v>
          </cell>
          <cell r="J362">
            <v>0</v>
          </cell>
          <cell r="K362">
            <v>1.001504920958355</v>
          </cell>
          <cell r="L362">
            <v>1.3699872981310108</v>
          </cell>
          <cell r="M362">
            <v>1.0599793174767322</v>
          </cell>
          <cell r="N362">
            <v>0.726459905001397</v>
          </cell>
          <cell r="O362">
            <v>4.761904761904762</v>
          </cell>
          <cell r="P362">
            <v>1.1477160070159385</v>
          </cell>
          <cell r="Q362">
            <v>1.2591815320041972</v>
          </cell>
        </row>
        <row r="363">
          <cell r="A363" t="str">
            <v>01</v>
          </cell>
          <cell r="B363">
            <v>0.7260947274352101</v>
          </cell>
          <cell r="C363">
            <v>0.6811989100817438</v>
          </cell>
          <cell r="D363">
            <v>2.61569416498994</v>
          </cell>
          <cell r="E363">
            <v>0</v>
          </cell>
          <cell r="F363">
            <v>0.804689581667999</v>
          </cell>
          <cell r="G363">
            <v>0.5028916268544128</v>
          </cell>
          <cell r="H363">
            <v>0.44614404079031234</v>
          </cell>
          <cell r="I363">
            <v>0.7542952926386366</v>
          </cell>
          <cell r="J363">
            <v>4</v>
          </cell>
          <cell r="K363">
            <v>0.5007524604791775</v>
          </cell>
          <cell r="L363">
            <v>0.44456541462529486</v>
          </cell>
          <cell r="M363">
            <v>0.47397449155463633</v>
          </cell>
          <cell r="N363">
            <v>0.7823414361553506</v>
          </cell>
          <cell r="O363">
            <v>0</v>
          </cell>
          <cell r="P363">
            <v>0.503317318691375</v>
          </cell>
          <cell r="Q363">
            <v>0.5488099402055331</v>
          </cell>
        </row>
        <row r="364">
          <cell r="A364" t="str">
            <v>02</v>
          </cell>
          <cell r="B364">
            <v>0.05585344057193922</v>
          </cell>
          <cell r="C364">
            <v>0.09082652134423251</v>
          </cell>
          <cell r="D364">
            <v>0.1006036217303823</v>
          </cell>
          <cell r="E364">
            <v>0</v>
          </cell>
          <cell r="F364">
            <v>0.07460698108180122</v>
          </cell>
          <cell r="G364">
            <v>0.022001508674880557</v>
          </cell>
          <cell r="H364">
            <v>0.041566214980463874</v>
          </cell>
          <cell r="I364">
            <v>0.08381058807095963</v>
          </cell>
          <cell r="J364">
            <v>0</v>
          </cell>
          <cell r="K364">
            <v>0.03729007684419407</v>
          </cell>
          <cell r="L364">
            <v>0</v>
          </cell>
          <cell r="M364">
            <v>0.03447087211306446</v>
          </cell>
          <cell r="N364">
            <v>0.08382229673093043</v>
          </cell>
          <cell r="O364">
            <v>0</v>
          </cell>
          <cell r="P364">
            <v>0.026691069930603217</v>
          </cell>
          <cell r="Q364">
            <v>0.04080680890754343</v>
          </cell>
        </row>
        <row r="365">
          <cell r="A365" t="str">
            <v>03</v>
          </cell>
          <cell r="B365">
            <v>0.03351206434316354</v>
          </cell>
          <cell r="C365">
            <v>0.011353315168029064</v>
          </cell>
          <cell r="D365">
            <v>0</v>
          </cell>
          <cell r="E365">
            <v>0</v>
          </cell>
          <cell r="F365">
            <v>0.021316280309086066</v>
          </cell>
          <cell r="G365">
            <v>0.025144581342720643</v>
          </cell>
          <cell r="H365">
            <v>0</v>
          </cell>
          <cell r="I365">
            <v>0</v>
          </cell>
          <cell r="J365">
            <v>0</v>
          </cell>
          <cell r="K365">
            <v>0.010654307669769734</v>
          </cell>
          <cell r="L365">
            <v>0.03629105425512611</v>
          </cell>
          <cell r="M365">
            <v>0.01723543605653223</v>
          </cell>
          <cell r="N365">
            <v>0</v>
          </cell>
          <cell r="O365">
            <v>0</v>
          </cell>
          <cell r="P365">
            <v>0.022878059940517045</v>
          </cell>
          <cell r="Q365">
            <v>0.014990256333383302</v>
          </cell>
        </row>
        <row r="366">
          <cell r="A366" t="str">
            <v>08</v>
          </cell>
          <cell r="B366">
            <v>0.011170688114387846</v>
          </cell>
          <cell r="C366">
            <v>0.03405994550408719</v>
          </cell>
          <cell r="D366">
            <v>0.1006036217303823</v>
          </cell>
          <cell r="E366">
            <v>0</v>
          </cell>
          <cell r="F366">
            <v>0.02664535038635758</v>
          </cell>
          <cell r="G366">
            <v>0.07857681669600201</v>
          </cell>
          <cell r="H366">
            <v>0.1385540499348796</v>
          </cell>
          <cell r="I366">
            <v>0.1815896074870792</v>
          </cell>
          <cell r="J366">
            <v>0</v>
          </cell>
          <cell r="K366">
            <v>0.11719738436746707</v>
          </cell>
          <cell r="L366">
            <v>0.1360914534567229</v>
          </cell>
          <cell r="M366">
            <v>0.15511892450879006</v>
          </cell>
          <cell r="N366">
            <v>0.11176306230790724</v>
          </cell>
          <cell r="O366">
            <v>0</v>
          </cell>
          <cell r="P366">
            <v>0.14108136963318843</v>
          </cell>
          <cell r="Q366">
            <v>0.10826296240776828</v>
          </cell>
        </row>
        <row r="367">
          <cell r="A367" t="str">
            <v>09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0.0031430726678400803</v>
          </cell>
          <cell r="H367">
            <v>0.002771080998697592</v>
          </cell>
          <cell r="I367">
            <v>0.013968431345159939</v>
          </cell>
          <cell r="J367">
            <v>0</v>
          </cell>
          <cell r="K367">
            <v>0.00399536537616365</v>
          </cell>
          <cell r="L367">
            <v>0</v>
          </cell>
          <cell r="M367">
            <v>0</v>
          </cell>
          <cell r="N367">
            <v>0.02794076557697681</v>
          </cell>
          <cell r="O367">
            <v>0</v>
          </cell>
          <cell r="P367">
            <v>0.003813009990086174</v>
          </cell>
          <cell r="Q367">
            <v>0.003331168074085178</v>
          </cell>
        </row>
        <row r="368">
          <cell r="A368" t="str">
            <v>10</v>
          </cell>
          <cell r="B368">
            <v>1.8655049151027705</v>
          </cell>
          <cell r="C368">
            <v>2.406902815622162</v>
          </cell>
          <cell r="D368">
            <v>2.414486921529175</v>
          </cell>
          <cell r="E368">
            <v>0</v>
          </cell>
          <cell r="F368">
            <v>2.147615241140421</v>
          </cell>
          <cell r="G368">
            <v>3.4573799346240888</v>
          </cell>
          <cell r="H368">
            <v>4.339512843960429</v>
          </cell>
          <cell r="I368">
            <v>3.380360385528705</v>
          </cell>
          <cell r="J368">
            <v>0</v>
          </cell>
          <cell r="K368">
            <v>3.8728408379612977</v>
          </cell>
          <cell r="L368">
            <v>3.4022863364180727</v>
          </cell>
          <cell r="M368">
            <v>4.248534987935195</v>
          </cell>
          <cell r="N368">
            <v>3.660240290583962</v>
          </cell>
          <cell r="O368">
            <v>4.761904761904762</v>
          </cell>
          <cell r="P368">
            <v>3.813009990086174</v>
          </cell>
          <cell r="Q368">
            <v>3.590166391845301</v>
          </cell>
        </row>
        <row r="369">
          <cell r="A369" t="str">
            <v>11</v>
          </cell>
          <cell r="B369">
            <v>0.145218945487042</v>
          </cell>
          <cell r="C369">
            <v>0.2724795640326975</v>
          </cell>
          <cell r="D369">
            <v>0.2012072434607646</v>
          </cell>
          <cell r="E369">
            <v>0</v>
          </cell>
          <cell r="F369">
            <v>0.20783373301358915</v>
          </cell>
          <cell r="G369">
            <v>0.49660548151873274</v>
          </cell>
          <cell r="H369">
            <v>0.3048189098567351</v>
          </cell>
          <cell r="I369">
            <v>0.32127392093867857</v>
          </cell>
          <cell r="J369">
            <v>0</v>
          </cell>
          <cell r="K369">
            <v>0.3875504414878741</v>
          </cell>
          <cell r="L369">
            <v>0.43549265106151336</v>
          </cell>
          <cell r="M369">
            <v>0.40503274732850736</v>
          </cell>
          <cell r="N369">
            <v>0.5308745459625593</v>
          </cell>
          <cell r="O369">
            <v>0</v>
          </cell>
          <cell r="P369">
            <v>0.43468313886982385</v>
          </cell>
          <cell r="Q369">
            <v>0.36975965622345475</v>
          </cell>
        </row>
        <row r="370">
          <cell r="A370" t="str">
            <v>12</v>
          </cell>
          <cell r="B370">
            <v>0.011170688114387846</v>
          </cell>
          <cell r="C370">
            <v>0</v>
          </cell>
          <cell r="D370">
            <v>0</v>
          </cell>
          <cell r="E370">
            <v>0</v>
          </cell>
          <cell r="F370">
            <v>0.005329070077271516</v>
          </cell>
          <cell r="G370">
            <v>0.018858436007040482</v>
          </cell>
          <cell r="H370">
            <v>0.022168647989580736</v>
          </cell>
          <cell r="I370">
            <v>0.027936862690319877</v>
          </cell>
          <cell r="J370">
            <v>0</v>
          </cell>
          <cell r="K370">
            <v>0.02130861533953947</v>
          </cell>
          <cell r="L370">
            <v>0.045363817818907644</v>
          </cell>
          <cell r="M370">
            <v>0.01723543605653223</v>
          </cell>
          <cell r="N370">
            <v>0.05588153115395362</v>
          </cell>
          <cell r="O370">
            <v>0</v>
          </cell>
          <cell r="P370">
            <v>0.03431708991077557</v>
          </cell>
          <cell r="Q370">
            <v>0.021652592481553653</v>
          </cell>
        </row>
        <row r="371">
          <cell r="A371" t="str">
            <v>13</v>
          </cell>
          <cell r="B371">
            <v>0.3351206434316354</v>
          </cell>
          <cell r="C371">
            <v>0.4087193460490463</v>
          </cell>
          <cell r="D371">
            <v>0.1006036217303823</v>
          </cell>
          <cell r="E371">
            <v>0</v>
          </cell>
          <cell r="F371">
            <v>0.3570476951771916</v>
          </cell>
          <cell r="G371">
            <v>0.6003268795574553</v>
          </cell>
          <cell r="H371">
            <v>0.7149388976639787</v>
          </cell>
          <cell r="I371">
            <v>0.7822321553289565</v>
          </cell>
          <cell r="J371">
            <v>4</v>
          </cell>
          <cell r="K371">
            <v>0.6738849601129356</v>
          </cell>
          <cell r="L371">
            <v>0.9889312284521865</v>
          </cell>
          <cell r="M371">
            <v>1.2668045501551188</v>
          </cell>
          <cell r="N371">
            <v>1.173512154233026</v>
          </cell>
          <cell r="O371">
            <v>0</v>
          </cell>
          <cell r="P371">
            <v>1.13627697704568</v>
          </cell>
          <cell r="Q371">
            <v>0.7253618481320475</v>
          </cell>
        </row>
        <row r="372">
          <cell r="A372" t="str">
            <v>14</v>
          </cell>
          <cell r="B372">
            <v>0.011170688114387846</v>
          </cell>
          <cell r="C372">
            <v>0</v>
          </cell>
          <cell r="D372">
            <v>0.1006036217303823</v>
          </cell>
          <cell r="E372">
            <v>0</v>
          </cell>
          <cell r="F372">
            <v>0.010658140154543033</v>
          </cell>
          <cell r="G372">
            <v>0.0314307266784008</v>
          </cell>
          <cell r="H372">
            <v>0.04710837697785906</v>
          </cell>
          <cell r="I372">
            <v>0.055873725380639755</v>
          </cell>
          <cell r="J372">
            <v>0</v>
          </cell>
          <cell r="K372">
            <v>0.041285442220357724</v>
          </cell>
          <cell r="L372">
            <v>0.09072763563781529</v>
          </cell>
          <cell r="M372">
            <v>0.060324026197862805</v>
          </cell>
          <cell r="N372">
            <v>0.05588153115395362</v>
          </cell>
          <cell r="O372">
            <v>0</v>
          </cell>
          <cell r="P372">
            <v>0.07244718981163731</v>
          </cell>
          <cell r="Q372">
            <v>0.043305184963107306</v>
          </cell>
        </row>
        <row r="373">
          <cell r="A373" t="str">
            <v>15</v>
          </cell>
          <cell r="B373">
            <v>0.03351206434316354</v>
          </cell>
          <cell r="C373">
            <v>0.03405994550408719</v>
          </cell>
          <cell r="D373">
            <v>0</v>
          </cell>
          <cell r="E373">
            <v>0</v>
          </cell>
          <cell r="F373">
            <v>0.0319744204636291</v>
          </cell>
          <cell r="G373">
            <v>0.0314307266784008</v>
          </cell>
          <cell r="H373">
            <v>0.041566214980463874</v>
          </cell>
          <cell r="I373">
            <v>0.027936862690319877</v>
          </cell>
          <cell r="J373">
            <v>0</v>
          </cell>
          <cell r="K373">
            <v>0.03595828838547285</v>
          </cell>
          <cell r="L373">
            <v>0.08165487207403373</v>
          </cell>
          <cell r="M373">
            <v>0.060324026197862805</v>
          </cell>
          <cell r="N373">
            <v>0.05588153115395362</v>
          </cell>
          <cell r="O373">
            <v>0</v>
          </cell>
          <cell r="P373">
            <v>0.06863417982155114</v>
          </cell>
          <cell r="Q373">
            <v>0.04247239294458602</v>
          </cell>
        </row>
        <row r="374">
          <cell r="A374" t="str">
            <v>16</v>
          </cell>
          <cell r="B374">
            <v>0.3127792672028597</v>
          </cell>
          <cell r="C374">
            <v>0.5903723887375113</v>
          </cell>
          <cell r="D374">
            <v>0.9054325955734407</v>
          </cell>
          <cell r="E374">
            <v>0</v>
          </cell>
          <cell r="F374">
            <v>0.4742872368771649</v>
          </cell>
          <cell r="G374">
            <v>0.48089011817953226</v>
          </cell>
          <cell r="H374">
            <v>0.5985534957186799</v>
          </cell>
          <cell r="I374">
            <v>0.5447688224612377</v>
          </cell>
          <cell r="J374">
            <v>0</v>
          </cell>
          <cell r="K374">
            <v>0.5433696911582565</v>
          </cell>
          <cell r="L374">
            <v>0.36291054255126115</v>
          </cell>
          <cell r="M374">
            <v>0.6549465701482248</v>
          </cell>
          <cell r="N374">
            <v>0.6705783738474435</v>
          </cell>
          <cell r="O374">
            <v>4.761904761904762</v>
          </cell>
          <cell r="P374">
            <v>0.5376344086021506</v>
          </cell>
          <cell r="Q374">
            <v>0.5313213078165859</v>
          </cell>
        </row>
        <row r="375">
          <cell r="A375" t="str">
            <v>17</v>
          </cell>
          <cell r="B375">
            <v>0.23458445040214473</v>
          </cell>
          <cell r="C375">
            <v>0.17029972752043596</v>
          </cell>
          <cell r="D375">
            <v>0.1006036217303823</v>
          </cell>
          <cell r="E375">
            <v>0</v>
          </cell>
          <cell r="F375">
            <v>0.1971755928590461</v>
          </cell>
          <cell r="G375">
            <v>0.3928840834800101</v>
          </cell>
          <cell r="H375">
            <v>0.332529719843711</v>
          </cell>
          <cell r="I375">
            <v>0.48889509708059786</v>
          </cell>
          <cell r="J375">
            <v>0</v>
          </cell>
          <cell r="K375">
            <v>0.3729007684419407</v>
          </cell>
          <cell r="L375">
            <v>0.6895300308473961</v>
          </cell>
          <cell r="M375">
            <v>0.5170630816959669</v>
          </cell>
          <cell r="N375">
            <v>0.44705224923162895</v>
          </cell>
          <cell r="O375">
            <v>0</v>
          </cell>
          <cell r="P375">
            <v>0.5795775184930985</v>
          </cell>
          <cell r="Q375">
            <v>0.39057945668648714</v>
          </cell>
        </row>
        <row r="376">
          <cell r="A376" t="str">
            <v>18</v>
          </cell>
          <cell r="B376">
            <v>0.11170688114387844</v>
          </cell>
          <cell r="C376">
            <v>0.19300635785649412</v>
          </cell>
          <cell r="D376">
            <v>0.2012072434607646</v>
          </cell>
          <cell r="E376">
            <v>0</v>
          </cell>
          <cell r="F376">
            <v>0.15454303224087396</v>
          </cell>
          <cell r="G376">
            <v>0.1917274327382449</v>
          </cell>
          <cell r="H376">
            <v>0.3075899908554327</v>
          </cell>
          <cell r="I376">
            <v>0.1815896074870792</v>
          </cell>
          <cell r="J376">
            <v>0</v>
          </cell>
          <cell r="K376">
            <v>0.2463808648634251</v>
          </cell>
          <cell r="L376">
            <v>0.29940119760479045</v>
          </cell>
          <cell r="M376">
            <v>0.4998276456394347</v>
          </cell>
          <cell r="N376">
            <v>0.4191114836546521</v>
          </cell>
          <cell r="O376">
            <v>0</v>
          </cell>
          <cell r="P376">
            <v>0.4041790589491345</v>
          </cell>
          <cell r="Q376">
            <v>0.26649344592681423</v>
          </cell>
        </row>
        <row r="377">
          <cell r="A377" t="str">
            <v>19</v>
          </cell>
          <cell r="B377">
            <v>0.011170688114387846</v>
          </cell>
          <cell r="C377">
            <v>0</v>
          </cell>
          <cell r="D377">
            <v>0</v>
          </cell>
          <cell r="E377">
            <v>0</v>
          </cell>
          <cell r="F377">
            <v>0.005329070077271516</v>
          </cell>
          <cell r="G377">
            <v>0.05657530802112145</v>
          </cell>
          <cell r="H377">
            <v>0.019397566990883144</v>
          </cell>
          <cell r="I377">
            <v>0.013968431345159939</v>
          </cell>
          <cell r="J377">
            <v>0</v>
          </cell>
          <cell r="K377">
            <v>0.03462649992675163</v>
          </cell>
          <cell r="L377">
            <v>0.09980039920159679</v>
          </cell>
          <cell r="M377">
            <v>0.02585315408479835</v>
          </cell>
          <cell r="N377">
            <v>0.05588153115395362</v>
          </cell>
          <cell r="O377">
            <v>0</v>
          </cell>
          <cell r="P377">
            <v>0.061008159841378785</v>
          </cell>
          <cell r="Q377">
            <v>0.03581005679641566</v>
          </cell>
        </row>
        <row r="378">
          <cell r="A378" t="str">
            <v>20</v>
          </cell>
          <cell r="B378">
            <v>0.40214477211796246</v>
          </cell>
          <cell r="C378">
            <v>0.4881925522252498</v>
          </cell>
          <cell r="D378">
            <v>0.4024144869215292</v>
          </cell>
          <cell r="E378">
            <v>0</v>
          </cell>
          <cell r="F378">
            <v>0.4423128164135358</v>
          </cell>
          <cell r="G378">
            <v>1.0780739250691476</v>
          </cell>
          <cell r="H378">
            <v>0.8008424086236041</v>
          </cell>
          <cell r="I378">
            <v>0.8800111747450763</v>
          </cell>
          <cell r="J378">
            <v>4</v>
          </cell>
          <cell r="K378">
            <v>0.9269247672699668</v>
          </cell>
          <cell r="L378">
            <v>1.4879332244601706</v>
          </cell>
          <cell r="M378">
            <v>0.8273009307135472</v>
          </cell>
          <cell r="N378">
            <v>1.2014529198100028</v>
          </cell>
          <cell r="O378">
            <v>0</v>
          </cell>
          <cell r="P378">
            <v>1.1553420269961108</v>
          </cell>
          <cell r="Q378">
            <v>0.9010809640400406</v>
          </cell>
        </row>
        <row r="379">
          <cell r="A379" t="str">
            <v>21</v>
          </cell>
          <cell r="B379">
            <v>0.21224307417336907</v>
          </cell>
          <cell r="C379">
            <v>0.19300635785649412</v>
          </cell>
          <cell r="D379">
            <v>0</v>
          </cell>
          <cell r="E379">
            <v>0</v>
          </cell>
          <cell r="F379">
            <v>0.1918465227817746</v>
          </cell>
          <cell r="G379">
            <v>0.48717626351521237</v>
          </cell>
          <cell r="H379">
            <v>0.36301161082938455</v>
          </cell>
          <cell r="I379">
            <v>0.27936862690319875</v>
          </cell>
          <cell r="J379">
            <v>0</v>
          </cell>
          <cell r="K379">
            <v>0.40752726836869235</v>
          </cell>
          <cell r="L379">
            <v>0.5080747595717656</v>
          </cell>
          <cell r="M379">
            <v>0.39641502930024125</v>
          </cell>
          <cell r="N379">
            <v>0.2794076557697681</v>
          </cell>
          <cell r="O379">
            <v>0</v>
          </cell>
          <cell r="P379">
            <v>0.4270571188896515</v>
          </cell>
          <cell r="Q379">
            <v>0.37808757640866764</v>
          </cell>
        </row>
        <row r="380">
          <cell r="A380" t="str">
            <v>22</v>
          </cell>
          <cell r="B380">
            <v>0.2234137622877569</v>
          </cell>
          <cell r="C380">
            <v>0.6584922797456858</v>
          </cell>
          <cell r="D380">
            <v>0.5030181086519114</v>
          </cell>
          <cell r="E380">
            <v>0</v>
          </cell>
          <cell r="F380">
            <v>0.4423128164135358</v>
          </cell>
          <cell r="G380">
            <v>0.7040482775961778</v>
          </cell>
          <cell r="H380">
            <v>0.9837337545376452</v>
          </cell>
          <cell r="I380">
            <v>0.698421567257997</v>
          </cell>
          <cell r="J380">
            <v>0</v>
          </cell>
          <cell r="K380">
            <v>0.8376949405356453</v>
          </cell>
          <cell r="L380">
            <v>0.6986027944111777</v>
          </cell>
          <cell r="M380">
            <v>1.0772147535332643</v>
          </cell>
          <cell r="N380">
            <v>0.866163732886281</v>
          </cell>
          <cell r="O380">
            <v>0</v>
          </cell>
          <cell r="P380">
            <v>0.8884313276900785</v>
          </cell>
          <cell r="Q380">
            <v>0.7869884575026233</v>
          </cell>
        </row>
        <row r="381">
          <cell r="A381" t="str">
            <v>23</v>
          </cell>
          <cell r="B381">
            <v>0.4468275245755138</v>
          </cell>
          <cell r="C381">
            <v>0.6130790190735695</v>
          </cell>
          <cell r="D381">
            <v>0.5030181086519114</v>
          </cell>
          <cell r="E381">
            <v>0</v>
          </cell>
          <cell r="F381">
            <v>0.5275779376498801</v>
          </cell>
          <cell r="G381">
            <v>1.3043751571536333</v>
          </cell>
          <cell r="H381">
            <v>1.4215645523318645</v>
          </cell>
          <cell r="I381">
            <v>1.4527168598966336</v>
          </cell>
          <cell r="J381">
            <v>4</v>
          </cell>
          <cell r="K381">
            <v>1.375737477859017</v>
          </cell>
          <cell r="L381">
            <v>1.6240246779168934</v>
          </cell>
          <cell r="M381">
            <v>1.4736297828335057</v>
          </cell>
          <cell r="N381">
            <v>1.8999720592344231</v>
          </cell>
          <cell r="O381">
            <v>0</v>
          </cell>
          <cell r="P381">
            <v>1.5938381758560205</v>
          </cell>
          <cell r="Q381">
            <v>1.2908276287080065</v>
          </cell>
        </row>
        <row r="382">
          <cell r="A382" t="str">
            <v>24</v>
          </cell>
          <cell r="B382">
            <v>0.5361930294906166</v>
          </cell>
          <cell r="C382">
            <v>0.38601271571298823</v>
          </cell>
          <cell r="D382">
            <v>0.6036217303822937</v>
          </cell>
          <cell r="E382">
            <v>0</v>
          </cell>
          <cell r="F382">
            <v>0.4689581667998934</v>
          </cell>
          <cell r="G382">
            <v>1.3295197384963542</v>
          </cell>
          <cell r="H382">
            <v>0.5791559287277968</v>
          </cell>
          <cell r="I382">
            <v>0.8101690180192765</v>
          </cell>
          <cell r="J382">
            <v>0</v>
          </cell>
          <cell r="K382">
            <v>0.9189340365176395</v>
          </cell>
          <cell r="L382">
            <v>1.3609145345672296</v>
          </cell>
          <cell r="M382">
            <v>0.6377111340916926</v>
          </cell>
          <cell r="N382">
            <v>1.0058675607711651</v>
          </cell>
          <cell r="O382">
            <v>0</v>
          </cell>
          <cell r="P382">
            <v>0.9913825974224053</v>
          </cell>
          <cell r="Q382">
            <v>0.8644381152251036</v>
          </cell>
        </row>
        <row r="383">
          <cell r="A383" t="str">
            <v>25</v>
          </cell>
          <cell r="B383">
            <v>2.0665773011617516</v>
          </cell>
          <cell r="C383">
            <v>2.1457765667574935</v>
          </cell>
          <cell r="D383">
            <v>3.118712273641851</v>
          </cell>
          <cell r="E383">
            <v>0</v>
          </cell>
          <cell r="F383">
            <v>2.158273381294964</v>
          </cell>
          <cell r="G383">
            <v>2.9513452351018357</v>
          </cell>
          <cell r="H383">
            <v>3.1645745005126504</v>
          </cell>
          <cell r="I383">
            <v>3.282581366112586</v>
          </cell>
          <cell r="J383">
            <v>4</v>
          </cell>
          <cell r="K383">
            <v>3.085753858857059</v>
          </cell>
          <cell r="L383">
            <v>3.7379785882779895</v>
          </cell>
          <cell r="M383">
            <v>3.2230265425715263</v>
          </cell>
          <cell r="N383">
            <v>3.017602682313496</v>
          </cell>
          <cell r="O383">
            <v>9.523809523809524</v>
          </cell>
          <cell r="P383">
            <v>3.416456951117212</v>
          </cell>
          <cell r="Q383">
            <v>3.0130415230100436</v>
          </cell>
        </row>
        <row r="384">
          <cell r="A384" t="str">
            <v>26</v>
          </cell>
          <cell r="B384">
            <v>0.022341376228775692</v>
          </cell>
          <cell r="C384">
            <v>0.056766575840145335</v>
          </cell>
          <cell r="D384">
            <v>0</v>
          </cell>
          <cell r="E384">
            <v>0</v>
          </cell>
          <cell r="F384">
            <v>0.03730349054090061</v>
          </cell>
          <cell r="G384">
            <v>0.12886597938144329</v>
          </cell>
          <cell r="H384">
            <v>0.09144567295702054</v>
          </cell>
          <cell r="I384">
            <v>0.09777901941611956</v>
          </cell>
          <cell r="J384">
            <v>0</v>
          </cell>
          <cell r="K384">
            <v>0.10787486515641855</v>
          </cell>
          <cell r="L384">
            <v>0.16330974414806745</v>
          </cell>
          <cell r="M384">
            <v>0.12926577042399173</v>
          </cell>
          <cell r="N384">
            <v>0.13970382788488406</v>
          </cell>
          <cell r="O384">
            <v>0</v>
          </cell>
          <cell r="P384">
            <v>0.14489437962327462</v>
          </cell>
          <cell r="Q384">
            <v>0.1049317943336831</v>
          </cell>
        </row>
        <row r="385">
          <cell r="A385" t="str">
            <v>27</v>
          </cell>
          <cell r="B385">
            <v>0.27926720285969614</v>
          </cell>
          <cell r="C385">
            <v>0.17029972752043596</v>
          </cell>
          <cell r="D385">
            <v>0.2012072434607646</v>
          </cell>
          <cell r="E385">
            <v>0</v>
          </cell>
          <cell r="F385">
            <v>0.22382094324540364</v>
          </cell>
          <cell r="G385">
            <v>0.31116419411616797</v>
          </cell>
          <cell r="H385">
            <v>0.41011998780724357</v>
          </cell>
          <cell r="I385">
            <v>0.40508450900963827</v>
          </cell>
          <cell r="J385">
            <v>0</v>
          </cell>
          <cell r="K385">
            <v>0.36757361460705584</v>
          </cell>
          <cell r="L385">
            <v>0.462710941752858</v>
          </cell>
          <cell r="M385">
            <v>0.5084453636677008</v>
          </cell>
          <cell r="N385">
            <v>0.5029337803855826</v>
          </cell>
          <cell r="O385">
            <v>0</v>
          </cell>
          <cell r="P385">
            <v>0.4880652787310303</v>
          </cell>
          <cell r="Q385">
            <v>0.37142524026049734</v>
          </cell>
        </row>
        <row r="386">
          <cell r="A386" t="str">
            <v>28</v>
          </cell>
          <cell r="B386">
            <v>0.8042895442359249</v>
          </cell>
          <cell r="C386">
            <v>1.3283378746594006</v>
          </cell>
          <cell r="D386">
            <v>1.4084507042253522</v>
          </cell>
          <cell r="E386">
            <v>0</v>
          </cell>
          <cell r="F386">
            <v>1.0818012256861178</v>
          </cell>
          <cell r="G386">
            <v>1.323233593160674</v>
          </cell>
          <cell r="H386">
            <v>1.3550586083631224</v>
          </cell>
          <cell r="I386">
            <v>1.0336639195418356</v>
          </cell>
          <cell r="J386">
            <v>0</v>
          </cell>
          <cell r="K386">
            <v>1.3104798433816773</v>
          </cell>
          <cell r="L386">
            <v>1.2157503175467246</v>
          </cell>
          <cell r="M386">
            <v>1.5942778352292317</v>
          </cell>
          <cell r="N386">
            <v>1.2573344509639564</v>
          </cell>
          <cell r="O386">
            <v>0</v>
          </cell>
          <cell r="P386">
            <v>1.3879356363913675</v>
          </cell>
          <cell r="Q386">
            <v>1.291660420726528</v>
          </cell>
        </row>
        <row r="387">
          <cell r="A387" t="str">
            <v>29</v>
          </cell>
          <cell r="B387">
            <v>0.949508489722967</v>
          </cell>
          <cell r="C387">
            <v>0.8855585831062672</v>
          </cell>
          <cell r="D387">
            <v>0.9054325955734407</v>
          </cell>
          <cell r="E387">
            <v>0</v>
          </cell>
          <cell r="F387">
            <v>0.9166000532907007</v>
          </cell>
          <cell r="G387">
            <v>1.6249685692733216</v>
          </cell>
          <cell r="H387">
            <v>0.9920469975337379</v>
          </cell>
          <cell r="I387">
            <v>0.9777901941611957</v>
          </cell>
          <cell r="J387">
            <v>0</v>
          </cell>
          <cell r="K387">
            <v>1.2585400934915498</v>
          </cell>
          <cell r="L387">
            <v>1.4879332244601706</v>
          </cell>
          <cell r="M387">
            <v>1.35298173043778</v>
          </cell>
          <cell r="N387">
            <v>1.0058675607711651</v>
          </cell>
          <cell r="O387">
            <v>0</v>
          </cell>
          <cell r="P387">
            <v>1.361244566460764</v>
          </cell>
          <cell r="Q387">
            <v>1.227535435300388</v>
          </cell>
        </row>
        <row r="388">
          <cell r="A388" t="str">
            <v>30</v>
          </cell>
          <cell r="B388">
            <v>0.044682752457551385</v>
          </cell>
          <cell r="C388">
            <v>0.07947320617620346</v>
          </cell>
          <cell r="D388">
            <v>0</v>
          </cell>
          <cell r="E388">
            <v>0</v>
          </cell>
          <cell r="F388">
            <v>0.05861977084998667</v>
          </cell>
          <cell r="G388">
            <v>0.23258737742016597</v>
          </cell>
          <cell r="H388">
            <v>0.2410840468866905</v>
          </cell>
          <cell r="I388">
            <v>0.27936862690319875</v>
          </cell>
          <cell r="J388">
            <v>0</v>
          </cell>
          <cell r="K388">
            <v>0.24105371102854023</v>
          </cell>
          <cell r="L388">
            <v>0.3266194882961349</v>
          </cell>
          <cell r="M388">
            <v>0.24991382281971736</v>
          </cell>
          <cell r="N388">
            <v>0.13970382788488406</v>
          </cell>
          <cell r="O388">
            <v>0</v>
          </cell>
          <cell r="P388">
            <v>0.2669106993060322</v>
          </cell>
          <cell r="Q388">
            <v>0.21819150885257918</v>
          </cell>
        </row>
        <row r="389">
          <cell r="A389" t="str">
            <v>31</v>
          </cell>
          <cell r="B389">
            <v>0.17873100983020554</v>
          </cell>
          <cell r="C389">
            <v>0.5563124432334241</v>
          </cell>
          <cell r="D389">
            <v>0.9054325955734407</v>
          </cell>
          <cell r="E389">
            <v>0</v>
          </cell>
          <cell r="F389">
            <v>0.3943511857180922</v>
          </cell>
          <cell r="G389">
            <v>0.36773950213728945</v>
          </cell>
          <cell r="H389">
            <v>0.5403607947460304</v>
          </cell>
          <cell r="I389">
            <v>0.4190529403547982</v>
          </cell>
          <cell r="J389">
            <v>0</v>
          </cell>
          <cell r="K389">
            <v>0.4554716528826561</v>
          </cell>
          <cell r="L389">
            <v>0.5897296316457993</v>
          </cell>
          <cell r="M389">
            <v>0.6463288521199586</v>
          </cell>
          <cell r="N389">
            <v>0.5308745459625593</v>
          </cell>
          <cell r="O389">
            <v>0</v>
          </cell>
          <cell r="P389">
            <v>0.6062685884237017</v>
          </cell>
          <cell r="Q389">
            <v>0.47885541064974435</v>
          </cell>
        </row>
        <row r="390">
          <cell r="A390" t="str">
            <v>32</v>
          </cell>
          <cell r="B390">
            <v>0.10053619302949061</v>
          </cell>
          <cell r="C390">
            <v>0.1248864668483197</v>
          </cell>
          <cell r="D390">
            <v>0</v>
          </cell>
          <cell r="E390">
            <v>0</v>
          </cell>
          <cell r="F390">
            <v>0.10658140154543032</v>
          </cell>
          <cell r="G390">
            <v>0.16658285139552426</v>
          </cell>
          <cell r="H390">
            <v>0.14409621193227476</v>
          </cell>
          <cell r="I390">
            <v>0.09777901941611956</v>
          </cell>
          <cell r="J390">
            <v>0</v>
          </cell>
          <cell r="K390">
            <v>0.14916030737677627</v>
          </cell>
          <cell r="L390">
            <v>0.22681908909453818</v>
          </cell>
          <cell r="M390">
            <v>0.1637366425370562</v>
          </cell>
          <cell r="N390">
            <v>0.13970382788488406</v>
          </cell>
          <cell r="O390">
            <v>0</v>
          </cell>
          <cell r="P390">
            <v>0.18683748951422252</v>
          </cell>
          <cell r="Q390">
            <v>0.1507353553523543</v>
          </cell>
        </row>
        <row r="391">
          <cell r="A391" t="str">
            <v>33</v>
          </cell>
          <cell r="B391">
            <v>0.5026809651474531</v>
          </cell>
          <cell r="C391">
            <v>0.6130790190735695</v>
          </cell>
          <cell r="D391">
            <v>0.30181086519114686</v>
          </cell>
          <cell r="E391">
            <v>9.090909090909092</v>
          </cell>
          <cell r="F391">
            <v>0.5488942179589662</v>
          </cell>
          <cell r="G391">
            <v>0.741765149610259</v>
          </cell>
          <cell r="H391">
            <v>0.5071078227616593</v>
          </cell>
          <cell r="I391">
            <v>0.5587372538063975</v>
          </cell>
          <cell r="J391">
            <v>0</v>
          </cell>
          <cell r="K391">
            <v>0.6112909025530385</v>
          </cell>
          <cell r="L391">
            <v>0.6169479223371439</v>
          </cell>
          <cell r="M391">
            <v>0.6635642881764909</v>
          </cell>
          <cell r="N391">
            <v>0.7823414361553506</v>
          </cell>
          <cell r="O391">
            <v>4.761904761904762</v>
          </cell>
          <cell r="P391">
            <v>0.6634637382749944</v>
          </cell>
          <cell r="Q391">
            <v>0.6129349256316727</v>
          </cell>
        </row>
        <row r="392">
          <cell r="A392" t="str">
            <v>35</v>
          </cell>
          <cell r="B392">
            <v>0.10053619302949061</v>
          </cell>
          <cell r="C392">
            <v>0.07947320617620346</v>
          </cell>
          <cell r="D392">
            <v>0.2012072434607646</v>
          </cell>
          <cell r="E392">
            <v>0</v>
          </cell>
          <cell r="F392">
            <v>0.0959232613908873</v>
          </cell>
          <cell r="G392">
            <v>0.3928840834800101</v>
          </cell>
          <cell r="H392">
            <v>0.15518053592706516</v>
          </cell>
          <cell r="I392">
            <v>0.1815896074870792</v>
          </cell>
          <cell r="J392">
            <v>0</v>
          </cell>
          <cell r="K392">
            <v>0.25836696099191603</v>
          </cell>
          <cell r="L392">
            <v>0.3266194882961349</v>
          </cell>
          <cell r="M392">
            <v>0.24129610479145122</v>
          </cell>
          <cell r="N392">
            <v>0.11176306230790724</v>
          </cell>
          <cell r="O392">
            <v>0</v>
          </cell>
          <cell r="P392">
            <v>0.25928467932585986</v>
          </cell>
          <cell r="Q392">
            <v>0.2331817651859625</v>
          </cell>
        </row>
        <row r="393">
          <cell r="A393" t="str">
            <v>36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0.006286145335680161</v>
          </cell>
          <cell r="H393">
            <v>0</v>
          </cell>
          <cell r="I393">
            <v>0</v>
          </cell>
          <cell r="J393">
            <v>0</v>
          </cell>
          <cell r="K393">
            <v>0.0026635769174424336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0.001665584037042589</v>
          </cell>
        </row>
        <row r="394">
          <cell r="A394" t="str">
            <v>37</v>
          </cell>
          <cell r="B394">
            <v>0.03351206434316354</v>
          </cell>
          <cell r="C394">
            <v>0.056766575840145335</v>
          </cell>
          <cell r="D394">
            <v>0</v>
          </cell>
          <cell r="E394">
            <v>0</v>
          </cell>
          <cell r="F394">
            <v>0.04263256061817213</v>
          </cell>
          <cell r="G394">
            <v>0.10686447070656273</v>
          </cell>
          <cell r="H394">
            <v>0.06096378197134702</v>
          </cell>
          <cell r="I394">
            <v>0.041905294035479816</v>
          </cell>
          <cell r="J394">
            <v>0</v>
          </cell>
          <cell r="K394">
            <v>0.07857551906455179</v>
          </cell>
          <cell r="L394">
            <v>0.08165487207403373</v>
          </cell>
          <cell r="M394">
            <v>0.12926577042399173</v>
          </cell>
          <cell r="N394">
            <v>0.08382229673093043</v>
          </cell>
          <cell r="O394">
            <v>0</v>
          </cell>
          <cell r="P394">
            <v>0.10295126973232671</v>
          </cell>
          <cell r="Q394">
            <v>0.07828244974100168</v>
          </cell>
        </row>
        <row r="395">
          <cell r="A395" t="str">
            <v>38</v>
          </cell>
          <cell r="B395">
            <v>0.18990169794459338</v>
          </cell>
          <cell r="C395">
            <v>0.23841961852861038</v>
          </cell>
          <cell r="D395">
            <v>0.30181086519114686</v>
          </cell>
          <cell r="E395">
            <v>0</v>
          </cell>
          <cell r="F395">
            <v>0.21849187316813215</v>
          </cell>
          <cell r="G395">
            <v>0.6286145335680161</v>
          </cell>
          <cell r="H395">
            <v>0.6262643057056557</v>
          </cell>
          <cell r="I395">
            <v>0.684453135912837</v>
          </cell>
          <cell r="J395">
            <v>0</v>
          </cell>
          <cell r="K395">
            <v>0.632599517892578</v>
          </cell>
          <cell r="L395">
            <v>0.7439666122300853</v>
          </cell>
          <cell r="M395">
            <v>0.680799724233023</v>
          </cell>
          <cell r="N395">
            <v>1.033808326348142</v>
          </cell>
          <cell r="O395">
            <v>0</v>
          </cell>
          <cell r="P395">
            <v>0.7549759780370624</v>
          </cell>
          <cell r="Q395">
            <v>0.5946135012242042</v>
          </cell>
        </row>
        <row r="396">
          <cell r="A396" t="str">
            <v>39</v>
          </cell>
          <cell r="B396">
            <v>0.044682752457551385</v>
          </cell>
          <cell r="C396">
            <v>0</v>
          </cell>
          <cell r="D396">
            <v>0</v>
          </cell>
          <cell r="E396">
            <v>0</v>
          </cell>
          <cell r="F396">
            <v>0.021316280309086066</v>
          </cell>
          <cell r="G396">
            <v>0.0942921800352024</v>
          </cell>
          <cell r="H396">
            <v>0.07481918696483499</v>
          </cell>
          <cell r="I396">
            <v>0.08381058807095963</v>
          </cell>
          <cell r="J396">
            <v>0</v>
          </cell>
          <cell r="K396">
            <v>0.08390267289943665</v>
          </cell>
          <cell r="L396">
            <v>0.11794592632915987</v>
          </cell>
          <cell r="M396">
            <v>0.01723543605653223</v>
          </cell>
          <cell r="N396">
            <v>0.05588153115395362</v>
          </cell>
          <cell r="O396">
            <v>0</v>
          </cell>
          <cell r="P396">
            <v>0.06482116983146496</v>
          </cell>
          <cell r="Q396">
            <v>0.06995452955578874</v>
          </cell>
        </row>
        <row r="397">
          <cell r="A397" t="str">
            <v>41</v>
          </cell>
          <cell r="B397">
            <v>1.6867739052725645</v>
          </cell>
          <cell r="C397">
            <v>3.1335149863760217</v>
          </cell>
          <cell r="D397">
            <v>3.420523138832998</v>
          </cell>
          <cell r="E397">
            <v>18.181818181818183</v>
          </cell>
          <cell r="F397">
            <v>2.467359445776712</v>
          </cell>
          <cell r="G397">
            <v>2.140432486799095</v>
          </cell>
          <cell r="H397">
            <v>3.2477069304735777</v>
          </cell>
          <cell r="I397">
            <v>4.60958234390278</v>
          </cell>
          <cell r="J397">
            <v>12</v>
          </cell>
          <cell r="K397">
            <v>2.911289570764579</v>
          </cell>
          <cell r="L397">
            <v>2.5494465614226094</v>
          </cell>
          <cell r="M397">
            <v>3.317821440882454</v>
          </cell>
          <cell r="N397">
            <v>4.246996367700475</v>
          </cell>
          <cell r="O397">
            <v>0</v>
          </cell>
          <cell r="P397">
            <v>3.1190421718904906</v>
          </cell>
          <cell r="Q397">
            <v>2.887289928213328</v>
          </cell>
        </row>
        <row r="398">
          <cell r="A398" t="str">
            <v>42</v>
          </cell>
          <cell r="B398">
            <v>0.9606791778373548</v>
          </cell>
          <cell r="C398">
            <v>0.7720254314259765</v>
          </cell>
          <cell r="D398">
            <v>1.8108651911468814</v>
          </cell>
          <cell r="E398">
            <v>0</v>
          </cell>
          <cell r="F398">
            <v>0.9166000532907007</v>
          </cell>
          <cell r="G398">
            <v>1.5401056072416395</v>
          </cell>
          <cell r="H398">
            <v>1.759636434172971</v>
          </cell>
          <cell r="I398">
            <v>2.2070121525352704</v>
          </cell>
          <cell r="J398">
            <v>0</v>
          </cell>
          <cell r="K398">
            <v>1.7086845925393213</v>
          </cell>
          <cell r="L398">
            <v>1.4153511159499184</v>
          </cell>
          <cell r="M398">
            <v>1.499482936918304</v>
          </cell>
          <cell r="N398">
            <v>2.3190835428890755</v>
          </cell>
          <cell r="O398">
            <v>9.523809523809524</v>
          </cell>
          <cell r="P398">
            <v>1.582399145885762</v>
          </cell>
          <cell r="Q398">
            <v>1.5573210746348207</v>
          </cell>
        </row>
        <row r="399">
          <cell r="A399" t="str">
            <v>43</v>
          </cell>
          <cell r="B399">
            <v>5.0491510277033065</v>
          </cell>
          <cell r="C399">
            <v>8.480926430517712</v>
          </cell>
          <cell r="D399">
            <v>12.776659959758552</v>
          </cell>
          <cell r="E399">
            <v>9.090909090909092</v>
          </cell>
          <cell r="F399">
            <v>7.071675992539301</v>
          </cell>
          <cell r="G399">
            <v>5.531807895398541</v>
          </cell>
          <cell r="H399">
            <v>7.8504724693102785</v>
          </cell>
          <cell r="I399">
            <v>10.93728174326023</v>
          </cell>
          <cell r="J399">
            <v>4</v>
          </cell>
          <cell r="K399">
            <v>7.161026542543983</v>
          </cell>
          <cell r="L399">
            <v>4.39121756487026</v>
          </cell>
          <cell r="M399">
            <v>5.4550155118924515</v>
          </cell>
          <cell r="N399">
            <v>8.130762782900252</v>
          </cell>
          <cell r="O399">
            <v>0</v>
          </cell>
          <cell r="P399">
            <v>5.368718066041334</v>
          </cell>
          <cell r="Q399">
            <v>6.75560885424474</v>
          </cell>
        </row>
        <row r="400">
          <cell r="A400" t="str">
            <v>45</v>
          </cell>
          <cell r="B400">
            <v>1.6979445933869526</v>
          </cell>
          <cell r="C400">
            <v>2.043596730245232</v>
          </cell>
          <cell r="D400">
            <v>2.3138832997987926</v>
          </cell>
          <cell r="E400">
            <v>0</v>
          </cell>
          <cell r="F400">
            <v>1.8918198774313881</v>
          </cell>
          <cell r="G400">
            <v>1.6658285139552427</v>
          </cell>
          <cell r="H400">
            <v>1.9508410230831046</v>
          </cell>
          <cell r="I400">
            <v>1.8857382315965916</v>
          </cell>
          <cell r="J400">
            <v>8</v>
          </cell>
          <cell r="K400">
            <v>1.8258819769067882</v>
          </cell>
          <cell r="L400">
            <v>1.614951914353112</v>
          </cell>
          <cell r="M400">
            <v>1.5942778352292317</v>
          </cell>
          <cell r="N400">
            <v>1.508801341156748</v>
          </cell>
          <cell r="O400">
            <v>0</v>
          </cell>
          <cell r="P400">
            <v>1.5900251658659346</v>
          </cell>
          <cell r="Q400">
            <v>1.7846732956911342</v>
          </cell>
        </row>
        <row r="401">
          <cell r="A401" t="str">
            <v>46</v>
          </cell>
          <cell r="B401">
            <v>1.742627345844504</v>
          </cell>
          <cell r="C401">
            <v>3.0994550408719346</v>
          </cell>
          <cell r="D401">
            <v>3.5211267605633805</v>
          </cell>
          <cell r="E401">
            <v>0</v>
          </cell>
          <cell r="F401">
            <v>2.4726885158539833</v>
          </cell>
          <cell r="G401">
            <v>3.9539854161428205</v>
          </cell>
          <cell r="H401">
            <v>4.489151217890099</v>
          </cell>
          <cell r="I401">
            <v>4.9867299902220985</v>
          </cell>
          <cell r="J401">
            <v>8</v>
          </cell>
          <cell r="K401">
            <v>4.310999240880578</v>
          </cell>
          <cell r="L401">
            <v>5.098893122845219</v>
          </cell>
          <cell r="M401">
            <v>5.153395380903137</v>
          </cell>
          <cell r="N401">
            <v>5.2249231628946635</v>
          </cell>
          <cell r="O401">
            <v>19.047619047619047</v>
          </cell>
          <cell r="P401">
            <v>5.151376496606421</v>
          </cell>
          <cell r="Q401">
            <v>4.207265277569579</v>
          </cell>
        </row>
        <row r="402">
          <cell r="A402" t="str">
            <v>47</v>
          </cell>
          <cell r="B402">
            <v>7.6295799821268995</v>
          </cell>
          <cell r="C402">
            <v>9.673024523160763</v>
          </cell>
          <cell r="D402">
            <v>7.2434607645875255</v>
          </cell>
          <cell r="E402">
            <v>0</v>
          </cell>
          <cell r="F402">
            <v>8.563815614175327</v>
          </cell>
          <cell r="G402">
            <v>6.446442041740005</v>
          </cell>
          <cell r="H402">
            <v>6.886136281763516</v>
          </cell>
          <cell r="I402">
            <v>6.802626065092891</v>
          </cell>
          <cell r="J402">
            <v>0</v>
          </cell>
          <cell r="K402">
            <v>6.689573428156672</v>
          </cell>
          <cell r="L402">
            <v>6.287425149700598</v>
          </cell>
          <cell r="M402">
            <v>6.687349189934505</v>
          </cell>
          <cell r="N402">
            <v>6.230790723665828</v>
          </cell>
          <cell r="O402">
            <v>4.761904761904762</v>
          </cell>
          <cell r="P402">
            <v>6.455425913215893</v>
          </cell>
          <cell r="Q402">
            <v>6.931327970152735</v>
          </cell>
        </row>
        <row r="403">
          <cell r="A403" t="str">
            <v>49</v>
          </cell>
          <cell r="B403">
            <v>1.0388739946380696</v>
          </cell>
          <cell r="C403">
            <v>2.123069936421435</v>
          </cell>
          <cell r="D403">
            <v>2.917505030181087</v>
          </cell>
          <cell r="E403">
            <v>18.181818181818183</v>
          </cell>
          <cell r="F403">
            <v>1.6573407940314417</v>
          </cell>
          <cell r="G403">
            <v>3.011063615790797</v>
          </cell>
          <cell r="H403">
            <v>4.893729043699947</v>
          </cell>
          <cell r="I403">
            <v>6.956278809889649</v>
          </cell>
          <cell r="J403">
            <v>16</v>
          </cell>
          <cell r="K403">
            <v>4.296349567834645</v>
          </cell>
          <cell r="L403">
            <v>4.472872436944293</v>
          </cell>
          <cell r="M403">
            <v>6.118579800068942</v>
          </cell>
          <cell r="N403">
            <v>8.996926515786532</v>
          </cell>
          <cell r="O403">
            <v>4.761904761904762</v>
          </cell>
          <cell r="P403">
            <v>5.818653244871501</v>
          </cell>
          <cell r="Q403">
            <v>4.216425989773314</v>
          </cell>
        </row>
        <row r="404">
          <cell r="A404" t="str">
            <v>50</v>
          </cell>
          <cell r="B404">
            <v>0.011170688114387846</v>
          </cell>
          <cell r="C404">
            <v>0.022706630336058128</v>
          </cell>
          <cell r="D404">
            <v>0.2012072434607646</v>
          </cell>
          <cell r="E404">
            <v>0</v>
          </cell>
          <cell r="F404">
            <v>0.02664535038635758</v>
          </cell>
          <cell r="G404">
            <v>0.034573799346240885</v>
          </cell>
          <cell r="H404">
            <v>0.0692770249674398</v>
          </cell>
          <cell r="I404">
            <v>0.041905294035479816</v>
          </cell>
          <cell r="J404">
            <v>0</v>
          </cell>
          <cell r="K404">
            <v>0.051939749890127465</v>
          </cell>
          <cell r="L404">
            <v>0.03629105425512611</v>
          </cell>
          <cell r="M404">
            <v>0.060324026197862805</v>
          </cell>
          <cell r="N404">
            <v>0.13970382788488406</v>
          </cell>
          <cell r="O404">
            <v>0</v>
          </cell>
          <cell r="P404">
            <v>0.061008159841378785</v>
          </cell>
          <cell r="Q404">
            <v>0.049967521111277675</v>
          </cell>
        </row>
        <row r="405">
          <cell r="A405" t="str">
            <v>51</v>
          </cell>
          <cell r="B405">
            <v>0.11170688114387844</v>
          </cell>
          <cell r="C405">
            <v>0.13623978201634876</v>
          </cell>
          <cell r="D405">
            <v>0</v>
          </cell>
          <cell r="E405">
            <v>0</v>
          </cell>
          <cell r="F405">
            <v>0.11723954169997335</v>
          </cell>
          <cell r="G405">
            <v>0.12257983404576316</v>
          </cell>
          <cell r="H405">
            <v>0.11915648294399644</v>
          </cell>
          <cell r="I405">
            <v>0.19555803883223913</v>
          </cell>
          <cell r="J405">
            <v>0</v>
          </cell>
          <cell r="K405">
            <v>0.1278516920372368</v>
          </cell>
          <cell r="L405">
            <v>0.10887316276537834</v>
          </cell>
          <cell r="M405">
            <v>0.1034126163391934</v>
          </cell>
          <cell r="N405">
            <v>0.2794076557697681</v>
          </cell>
          <cell r="O405">
            <v>0</v>
          </cell>
          <cell r="P405">
            <v>0.12964233966292993</v>
          </cell>
          <cell r="Q405">
            <v>0.12658438681523676</v>
          </cell>
        </row>
        <row r="406">
          <cell r="A406" t="str">
            <v>52</v>
          </cell>
          <cell r="B406">
            <v>1.9436997319034852</v>
          </cell>
          <cell r="C406">
            <v>3.4173478655767484</v>
          </cell>
          <cell r="D406">
            <v>2.414486921529175</v>
          </cell>
          <cell r="E406">
            <v>0</v>
          </cell>
          <cell r="F406">
            <v>2.659205968558487</v>
          </cell>
          <cell r="G406">
            <v>3.447950716620568</v>
          </cell>
          <cell r="H406">
            <v>5.076620389613988</v>
          </cell>
          <cell r="I406">
            <v>4.861014108115659</v>
          </cell>
          <cell r="J406">
            <v>4</v>
          </cell>
          <cell r="K406">
            <v>4.365602567688148</v>
          </cell>
          <cell r="L406">
            <v>3.3387769914716023</v>
          </cell>
          <cell r="M406">
            <v>3.8521199586349537</v>
          </cell>
          <cell r="N406">
            <v>4.079351774238614</v>
          </cell>
          <cell r="O406">
            <v>4.761904761904762</v>
          </cell>
          <cell r="P406">
            <v>3.668115610462899</v>
          </cell>
          <cell r="Q406">
            <v>3.9466013757724148</v>
          </cell>
        </row>
        <row r="407">
          <cell r="A407" t="str">
            <v>53</v>
          </cell>
          <cell r="B407">
            <v>1.2287756925826632</v>
          </cell>
          <cell r="C407">
            <v>0.4995458673932788</v>
          </cell>
          <cell r="D407">
            <v>1.2072434607645874</v>
          </cell>
          <cell r="E407">
            <v>9.090909090909092</v>
          </cell>
          <cell r="F407">
            <v>0.8899547029043433</v>
          </cell>
          <cell r="G407">
            <v>1.5118179532310787</v>
          </cell>
          <cell r="H407">
            <v>0.9587940255493668</v>
          </cell>
          <cell r="I407">
            <v>1.4527168598966336</v>
          </cell>
          <cell r="J407">
            <v>0</v>
          </cell>
          <cell r="K407">
            <v>1.2398950550694527</v>
          </cell>
          <cell r="L407">
            <v>1.0070767555797495</v>
          </cell>
          <cell r="M407">
            <v>0.48259220958290244</v>
          </cell>
          <cell r="N407">
            <v>0.866163732886281</v>
          </cell>
          <cell r="O407">
            <v>0</v>
          </cell>
          <cell r="P407">
            <v>0.7549759780370624</v>
          </cell>
          <cell r="Q407">
            <v>1.0792984560035976</v>
          </cell>
        </row>
        <row r="408">
          <cell r="A408" t="str">
            <v>55</v>
          </cell>
          <cell r="B408">
            <v>0.6702412868632708</v>
          </cell>
          <cell r="C408">
            <v>0.6471389645776567</v>
          </cell>
          <cell r="D408">
            <v>0.7042253521126761</v>
          </cell>
          <cell r="E408">
            <v>0</v>
          </cell>
          <cell r="F408">
            <v>0.6608046895816679</v>
          </cell>
          <cell r="G408">
            <v>0.6694744782499371</v>
          </cell>
          <cell r="H408">
            <v>0.6345775487017485</v>
          </cell>
          <cell r="I408">
            <v>0.5168319597709178</v>
          </cell>
          <cell r="J408">
            <v>0</v>
          </cell>
          <cell r="K408">
            <v>0.6379266717274629</v>
          </cell>
          <cell r="L408">
            <v>0.7621121393576483</v>
          </cell>
          <cell r="M408">
            <v>0.7928300586004825</v>
          </cell>
          <cell r="N408">
            <v>0.9220452640402346</v>
          </cell>
          <cell r="O408">
            <v>0</v>
          </cell>
          <cell r="P408">
            <v>0.7969190879280103</v>
          </cell>
          <cell r="Q408">
            <v>0.6762271190392911</v>
          </cell>
        </row>
        <row r="409">
          <cell r="A409" t="str">
            <v>56</v>
          </cell>
          <cell r="B409">
            <v>4.993297587131367</v>
          </cell>
          <cell r="C409">
            <v>3.6557674841053585</v>
          </cell>
          <cell r="D409">
            <v>5.23138832997988</v>
          </cell>
          <cell r="E409">
            <v>0</v>
          </cell>
          <cell r="F409">
            <v>4.375166533439915</v>
          </cell>
          <cell r="G409">
            <v>2.0084234347498113</v>
          </cell>
          <cell r="H409">
            <v>1.8566242691273864</v>
          </cell>
          <cell r="I409">
            <v>1.9555803883223914</v>
          </cell>
          <cell r="J409">
            <v>0</v>
          </cell>
          <cell r="K409">
            <v>1.929761476687043</v>
          </cell>
          <cell r="L409">
            <v>1.4697876973326074</v>
          </cell>
          <cell r="M409">
            <v>1.3960703205791105</v>
          </cell>
          <cell r="N409">
            <v>1.8999720592344231</v>
          </cell>
          <cell r="O409">
            <v>4.761904761904762</v>
          </cell>
          <cell r="P409">
            <v>1.4985129261038665</v>
          </cell>
          <cell r="Q409">
            <v>2.2177251453222073</v>
          </cell>
        </row>
        <row r="410">
          <cell r="A410" t="str">
            <v>58</v>
          </cell>
          <cell r="B410">
            <v>0</v>
          </cell>
          <cell r="C410">
            <v>0.011353315168029064</v>
          </cell>
          <cell r="D410">
            <v>0</v>
          </cell>
          <cell r="E410">
            <v>0</v>
          </cell>
          <cell r="F410">
            <v>0.005329070077271516</v>
          </cell>
          <cell r="G410">
            <v>0.0471460900176012</v>
          </cell>
          <cell r="H410">
            <v>0.05819270097264943</v>
          </cell>
          <cell r="I410">
            <v>0.08381058807095963</v>
          </cell>
          <cell r="J410">
            <v>0</v>
          </cell>
          <cell r="K410">
            <v>0.05593511526629111</v>
          </cell>
          <cell r="L410">
            <v>0.09980039920159679</v>
          </cell>
          <cell r="M410">
            <v>0.07755946225439503</v>
          </cell>
          <cell r="N410">
            <v>0.08382229673093043</v>
          </cell>
          <cell r="O410">
            <v>0</v>
          </cell>
          <cell r="P410">
            <v>0.087699229771982</v>
          </cell>
          <cell r="Q410">
            <v>0.054964273222405435</v>
          </cell>
        </row>
        <row r="411">
          <cell r="A411" t="str">
            <v>59</v>
          </cell>
          <cell r="B411">
            <v>0.10053619302949061</v>
          </cell>
          <cell r="C411">
            <v>0.10217983651226158</v>
          </cell>
          <cell r="D411">
            <v>0</v>
          </cell>
          <cell r="E411">
            <v>0</v>
          </cell>
          <cell r="F411">
            <v>0.0959232613908873</v>
          </cell>
          <cell r="G411">
            <v>0.10372139803872266</v>
          </cell>
          <cell r="H411">
            <v>0.08590351095962535</v>
          </cell>
          <cell r="I411">
            <v>0.06984215672579969</v>
          </cell>
          <cell r="J411">
            <v>0</v>
          </cell>
          <cell r="K411">
            <v>0.09189340365176396</v>
          </cell>
          <cell r="L411">
            <v>0.018145527127563055</v>
          </cell>
          <cell r="M411">
            <v>0.008617718028266115</v>
          </cell>
          <cell r="N411">
            <v>0</v>
          </cell>
          <cell r="O411">
            <v>0</v>
          </cell>
          <cell r="P411">
            <v>0.011439029970258523</v>
          </cell>
          <cell r="Q411">
            <v>0.0749512816669165</v>
          </cell>
        </row>
        <row r="412">
          <cell r="A412" t="str">
            <v>60</v>
          </cell>
          <cell r="B412">
            <v>0.011170688114387846</v>
          </cell>
          <cell r="C412">
            <v>0</v>
          </cell>
          <cell r="D412">
            <v>0</v>
          </cell>
          <cell r="E412">
            <v>0</v>
          </cell>
          <cell r="F412">
            <v>0.005329070077271516</v>
          </cell>
          <cell r="G412">
            <v>0.034573799346240885</v>
          </cell>
          <cell r="H412">
            <v>0.01385540499348796</v>
          </cell>
          <cell r="I412">
            <v>0.013968431345159939</v>
          </cell>
          <cell r="J412">
            <v>0</v>
          </cell>
          <cell r="K412">
            <v>0.022640403798260683</v>
          </cell>
          <cell r="L412">
            <v>0.03629105425512611</v>
          </cell>
          <cell r="M412">
            <v>0.02585315408479835</v>
          </cell>
          <cell r="N412">
            <v>0.02794076557697681</v>
          </cell>
          <cell r="O412">
            <v>0</v>
          </cell>
          <cell r="P412">
            <v>0.030504079920689393</v>
          </cell>
          <cell r="Q412">
            <v>0.021652592481553653</v>
          </cell>
        </row>
        <row r="413">
          <cell r="A413" t="str">
            <v>61</v>
          </cell>
          <cell r="B413">
            <v>0.03351206434316354</v>
          </cell>
          <cell r="C413">
            <v>0.011353315168029064</v>
          </cell>
          <cell r="D413">
            <v>0.1006036217303823</v>
          </cell>
          <cell r="E413">
            <v>0</v>
          </cell>
          <cell r="F413">
            <v>0.02664535038635758</v>
          </cell>
          <cell r="G413">
            <v>0.16972592406336434</v>
          </cell>
          <cell r="H413">
            <v>0.1995178319062266</v>
          </cell>
          <cell r="I413">
            <v>0.12571588210643944</v>
          </cell>
          <cell r="J413">
            <v>0</v>
          </cell>
          <cell r="K413">
            <v>0.17979144192736426</v>
          </cell>
          <cell r="L413">
            <v>0.09980039920159679</v>
          </cell>
          <cell r="M413">
            <v>0.07755946225439503</v>
          </cell>
          <cell r="N413">
            <v>0</v>
          </cell>
          <cell r="O413">
            <v>0</v>
          </cell>
          <cell r="P413">
            <v>0.07626019980172348</v>
          </cell>
          <cell r="Q413">
            <v>0.13324672296340712</v>
          </cell>
        </row>
        <row r="414">
          <cell r="A414" t="str">
            <v>62</v>
          </cell>
          <cell r="B414">
            <v>0.11170688114387844</v>
          </cell>
          <cell r="C414">
            <v>0.07947320617620346</v>
          </cell>
          <cell r="D414">
            <v>0.1006036217303823</v>
          </cell>
          <cell r="E414">
            <v>0</v>
          </cell>
          <cell r="F414">
            <v>0.0959232613908873</v>
          </cell>
          <cell r="G414">
            <v>0.4431732461654513</v>
          </cell>
          <cell r="H414">
            <v>0.22168647989580736</v>
          </cell>
          <cell r="I414">
            <v>0.44698980304511804</v>
          </cell>
          <cell r="J414">
            <v>0</v>
          </cell>
          <cell r="K414">
            <v>0.3369424800564678</v>
          </cell>
          <cell r="L414">
            <v>0.29940119760479045</v>
          </cell>
          <cell r="M414">
            <v>0.19820751465012063</v>
          </cell>
          <cell r="N414">
            <v>0.11176306230790724</v>
          </cell>
          <cell r="O414">
            <v>0</v>
          </cell>
          <cell r="P414">
            <v>0.22878059940517045</v>
          </cell>
          <cell r="Q414">
            <v>0.27565415813054844</v>
          </cell>
        </row>
        <row r="415">
          <cell r="A415" t="str">
            <v>63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0.050289162685441285</v>
          </cell>
          <cell r="H415">
            <v>0.04433729597916147</v>
          </cell>
          <cell r="I415">
            <v>0.055873725380639755</v>
          </cell>
          <cell r="J415">
            <v>0</v>
          </cell>
          <cell r="K415">
            <v>0.0479443845139638</v>
          </cell>
          <cell r="L415">
            <v>0.018145527127563055</v>
          </cell>
          <cell r="M415">
            <v>0.08617718028266115</v>
          </cell>
          <cell r="N415">
            <v>0.13970382788488406</v>
          </cell>
          <cell r="O415">
            <v>0</v>
          </cell>
          <cell r="P415">
            <v>0.06482116983146496</v>
          </cell>
          <cell r="Q415">
            <v>0.04413797698162861</v>
          </cell>
        </row>
        <row r="416">
          <cell r="A416" t="str">
            <v>64</v>
          </cell>
          <cell r="B416">
            <v>0.07819481680071493</v>
          </cell>
          <cell r="C416">
            <v>0.09082652134423251</v>
          </cell>
          <cell r="D416">
            <v>0</v>
          </cell>
          <cell r="E416">
            <v>0</v>
          </cell>
          <cell r="F416">
            <v>0.07993605115907274</v>
          </cell>
          <cell r="G416">
            <v>0.44003017349761125</v>
          </cell>
          <cell r="H416">
            <v>0.210602155901017</v>
          </cell>
          <cell r="I416">
            <v>0.39111607766447826</v>
          </cell>
          <cell r="J416">
            <v>0</v>
          </cell>
          <cell r="K416">
            <v>0.3249563839279769</v>
          </cell>
          <cell r="L416">
            <v>0.925421883505716</v>
          </cell>
          <cell r="M416">
            <v>0.3877973112719752</v>
          </cell>
          <cell r="N416">
            <v>0.586756077116513</v>
          </cell>
          <cell r="O416">
            <v>0</v>
          </cell>
          <cell r="P416">
            <v>0.6405856783344772</v>
          </cell>
          <cell r="Q416">
            <v>0.35560219190859277</v>
          </cell>
        </row>
        <row r="417">
          <cell r="A417" t="str">
            <v>65</v>
          </cell>
          <cell r="B417">
            <v>0.044682752457551385</v>
          </cell>
          <cell r="C417">
            <v>0.011353315168029064</v>
          </cell>
          <cell r="D417">
            <v>0</v>
          </cell>
          <cell r="E417">
            <v>0</v>
          </cell>
          <cell r="F417">
            <v>0.02664535038635758</v>
          </cell>
          <cell r="G417">
            <v>0.10686447070656273</v>
          </cell>
          <cell r="H417">
            <v>0.05819270097264943</v>
          </cell>
          <cell r="I417">
            <v>0.027936862690319877</v>
          </cell>
          <cell r="J417">
            <v>0</v>
          </cell>
          <cell r="K417">
            <v>0.07591194214710935</v>
          </cell>
          <cell r="L417">
            <v>0.19052803483941208</v>
          </cell>
          <cell r="M417">
            <v>0.09479489831092729</v>
          </cell>
          <cell r="N417">
            <v>0.13970382788488406</v>
          </cell>
          <cell r="O417">
            <v>0</v>
          </cell>
          <cell r="P417">
            <v>0.14108136963318843</v>
          </cell>
          <cell r="Q417">
            <v>0.08244640983360815</v>
          </cell>
        </row>
        <row r="418">
          <cell r="A418" t="str">
            <v>66</v>
          </cell>
          <cell r="B418">
            <v>0.022341376228775692</v>
          </cell>
          <cell r="C418">
            <v>0.011353315168029064</v>
          </cell>
          <cell r="D418">
            <v>0</v>
          </cell>
          <cell r="E418">
            <v>0</v>
          </cell>
          <cell r="F418">
            <v>0.01598721023181455</v>
          </cell>
          <cell r="G418">
            <v>0.10686447070656273</v>
          </cell>
          <cell r="H418">
            <v>0.05542161997395184</v>
          </cell>
          <cell r="I418">
            <v>0.06984215672579969</v>
          </cell>
          <cell r="J418">
            <v>0</v>
          </cell>
          <cell r="K418">
            <v>0.07857551906455179</v>
          </cell>
          <cell r="L418">
            <v>0.2812556704772273</v>
          </cell>
          <cell r="M418">
            <v>0.14650120648052398</v>
          </cell>
          <cell r="N418">
            <v>0.22352612461581448</v>
          </cell>
          <cell r="O418">
            <v>0</v>
          </cell>
          <cell r="P418">
            <v>0.21352855944482574</v>
          </cell>
          <cell r="Q418">
            <v>0.09826945818551275</v>
          </cell>
        </row>
        <row r="419">
          <cell r="A419" t="str">
            <v>68</v>
          </cell>
          <cell r="B419">
            <v>0.12287756925826632</v>
          </cell>
          <cell r="C419">
            <v>0.13623978201634876</v>
          </cell>
          <cell r="D419">
            <v>0</v>
          </cell>
          <cell r="E419">
            <v>0</v>
          </cell>
          <cell r="F419">
            <v>0.12256861177724486</v>
          </cell>
          <cell r="G419">
            <v>0.273447322102087</v>
          </cell>
          <cell r="H419">
            <v>0.35192728683459423</v>
          </cell>
          <cell r="I419">
            <v>0.3492107836289985</v>
          </cell>
          <cell r="J419">
            <v>0</v>
          </cell>
          <cell r="K419">
            <v>0.3182974416343708</v>
          </cell>
          <cell r="L419">
            <v>0.6713845037198332</v>
          </cell>
          <cell r="M419">
            <v>0.7583591864874183</v>
          </cell>
          <cell r="N419">
            <v>0.9779267951941882</v>
          </cell>
          <cell r="O419">
            <v>0</v>
          </cell>
          <cell r="P419">
            <v>0.7511629680469762</v>
          </cell>
          <cell r="Q419">
            <v>0.3822515365012742</v>
          </cell>
        </row>
        <row r="420">
          <cell r="A420" t="str">
            <v>69</v>
          </cell>
          <cell r="B420">
            <v>0.12287756925826632</v>
          </cell>
          <cell r="C420">
            <v>0</v>
          </cell>
          <cell r="D420">
            <v>0.1006036217303823</v>
          </cell>
          <cell r="E420">
            <v>0</v>
          </cell>
          <cell r="F420">
            <v>0.0639488409272582</v>
          </cell>
          <cell r="G420">
            <v>0.15086748805632386</v>
          </cell>
          <cell r="H420">
            <v>0.08867459195832295</v>
          </cell>
          <cell r="I420">
            <v>0.19555803883223913</v>
          </cell>
          <cell r="J420">
            <v>0</v>
          </cell>
          <cell r="K420">
            <v>0.12518811511979439</v>
          </cell>
          <cell r="L420">
            <v>0.19052803483941208</v>
          </cell>
          <cell r="M420">
            <v>0.12064805239572561</v>
          </cell>
          <cell r="N420">
            <v>0.2794076557697681</v>
          </cell>
          <cell r="O420">
            <v>0</v>
          </cell>
          <cell r="P420">
            <v>0.17158544955387783</v>
          </cell>
          <cell r="Q420">
            <v>0.12575159479671547</v>
          </cell>
        </row>
        <row r="421">
          <cell r="A421" t="str">
            <v>70</v>
          </cell>
          <cell r="B421">
            <v>0.15638963360142985</v>
          </cell>
          <cell r="C421">
            <v>0.10217983651226158</v>
          </cell>
          <cell r="D421">
            <v>0</v>
          </cell>
          <cell r="E421">
            <v>0</v>
          </cell>
          <cell r="F421">
            <v>0.12256861177724486</v>
          </cell>
          <cell r="G421">
            <v>0.3205934121196882</v>
          </cell>
          <cell r="H421">
            <v>0.21891539889710981</v>
          </cell>
          <cell r="I421">
            <v>0.39111607766447826</v>
          </cell>
          <cell r="J421">
            <v>0</v>
          </cell>
          <cell r="K421">
            <v>0.2783437878727343</v>
          </cell>
          <cell r="L421">
            <v>0.42641988749773185</v>
          </cell>
          <cell r="M421">
            <v>0.301620130989314</v>
          </cell>
          <cell r="N421">
            <v>0.3632299525006985</v>
          </cell>
          <cell r="O421">
            <v>0</v>
          </cell>
          <cell r="P421">
            <v>0.36223594905818657</v>
          </cell>
          <cell r="Q421">
            <v>0.2723229900564633</v>
          </cell>
        </row>
        <row r="422">
          <cell r="A422" t="str">
            <v>71</v>
          </cell>
          <cell r="B422">
            <v>0.3351206434316354</v>
          </cell>
          <cell r="C422">
            <v>0.2497729336966394</v>
          </cell>
          <cell r="D422">
            <v>0.30181086519114686</v>
          </cell>
          <cell r="E422">
            <v>0</v>
          </cell>
          <cell r="F422">
            <v>0.29309885424993337</v>
          </cell>
          <cell r="G422">
            <v>0.7983404576313805</v>
          </cell>
          <cell r="H422">
            <v>0.5043367417629617</v>
          </cell>
          <cell r="I422">
            <v>0.48889509708059786</v>
          </cell>
          <cell r="J422">
            <v>0</v>
          </cell>
          <cell r="K422">
            <v>0.627272364057693</v>
          </cell>
          <cell r="L422">
            <v>0.5262202866993286</v>
          </cell>
          <cell r="M422">
            <v>0.5515339538090314</v>
          </cell>
          <cell r="N422">
            <v>0.44705224923162895</v>
          </cell>
          <cell r="O422">
            <v>0</v>
          </cell>
          <cell r="P422">
            <v>0.526195378631892</v>
          </cell>
          <cell r="Q422">
            <v>0.5529739002981395</v>
          </cell>
        </row>
        <row r="423">
          <cell r="A423" t="str">
            <v>72</v>
          </cell>
          <cell r="B423">
            <v>0.15638963360142985</v>
          </cell>
          <cell r="C423">
            <v>0.03405994550408719</v>
          </cell>
          <cell r="D423">
            <v>0.1006036217303823</v>
          </cell>
          <cell r="E423">
            <v>0</v>
          </cell>
          <cell r="F423">
            <v>0.0959232613908873</v>
          </cell>
          <cell r="G423">
            <v>0.31116419411616797</v>
          </cell>
          <cell r="H423">
            <v>0.11915648294399644</v>
          </cell>
          <cell r="I423">
            <v>0.06984215672579969</v>
          </cell>
          <cell r="J423">
            <v>0</v>
          </cell>
          <cell r="K423">
            <v>0.1957729034320189</v>
          </cell>
          <cell r="L423">
            <v>0.20867356196697515</v>
          </cell>
          <cell r="M423">
            <v>0.14650120648052398</v>
          </cell>
          <cell r="N423">
            <v>0.11176306230790724</v>
          </cell>
          <cell r="O423">
            <v>0</v>
          </cell>
          <cell r="P423">
            <v>0.16777243956379168</v>
          </cell>
          <cell r="Q423">
            <v>0.17405353187095055</v>
          </cell>
        </row>
        <row r="424">
          <cell r="A424" t="str">
            <v>73</v>
          </cell>
          <cell r="B424">
            <v>0.11170688114387844</v>
          </cell>
          <cell r="C424">
            <v>0.06811989100817438</v>
          </cell>
          <cell r="D424">
            <v>0.1006036217303823</v>
          </cell>
          <cell r="E424">
            <v>0</v>
          </cell>
          <cell r="F424">
            <v>0.09059419131361578</v>
          </cell>
          <cell r="G424">
            <v>0.2388735227558461</v>
          </cell>
          <cell r="H424">
            <v>0.1302408069387868</v>
          </cell>
          <cell r="I424">
            <v>0.12571588210643944</v>
          </cell>
          <cell r="J424">
            <v>0</v>
          </cell>
          <cell r="K424">
            <v>0.1757960765512006</v>
          </cell>
          <cell r="L424">
            <v>0.09980039920159679</v>
          </cell>
          <cell r="M424">
            <v>0.06894174422612892</v>
          </cell>
          <cell r="N424">
            <v>0.22352612461581448</v>
          </cell>
          <cell r="O424">
            <v>0</v>
          </cell>
          <cell r="P424">
            <v>0.10295126973232671</v>
          </cell>
          <cell r="Q424">
            <v>0.14657139525974783</v>
          </cell>
        </row>
        <row r="425">
          <cell r="A425" t="str">
            <v>74</v>
          </cell>
          <cell r="B425">
            <v>0.08936550491510277</v>
          </cell>
          <cell r="C425">
            <v>0.056766575840145335</v>
          </cell>
          <cell r="D425">
            <v>0</v>
          </cell>
          <cell r="E425">
            <v>0</v>
          </cell>
          <cell r="F425">
            <v>0.06927791100452971</v>
          </cell>
          <cell r="G425">
            <v>0.11000754337440281</v>
          </cell>
          <cell r="H425">
            <v>0.06096378197134702</v>
          </cell>
          <cell r="I425">
            <v>0.06984215672579969</v>
          </cell>
          <cell r="J425">
            <v>0</v>
          </cell>
          <cell r="K425">
            <v>0.08257088444071545</v>
          </cell>
          <cell r="L425">
            <v>0.03629105425512611</v>
          </cell>
          <cell r="M425">
            <v>0.0517063081695967</v>
          </cell>
          <cell r="N425">
            <v>0.13970382788488406</v>
          </cell>
          <cell r="O425">
            <v>0</v>
          </cell>
          <cell r="P425">
            <v>0.057195149851292613</v>
          </cell>
          <cell r="Q425">
            <v>0.0749512816669165</v>
          </cell>
        </row>
        <row r="426">
          <cell r="A426" t="str">
            <v>75</v>
          </cell>
          <cell r="B426">
            <v>0.10053619302949061</v>
          </cell>
          <cell r="C426">
            <v>0.011353315168029064</v>
          </cell>
          <cell r="D426">
            <v>0</v>
          </cell>
          <cell r="E426">
            <v>0</v>
          </cell>
          <cell r="F426">
            <v>0.05329070077271516</v>
          </cell>
          <cell r="G426">
            <v>0.0628614533568016</v>
          </cell>
          <cell r="H426">
            <v>0.02771080998697592</v>
          </cell>
          <cell r="I426">
            <v>0</v>
          </cell>
          <cell r="J426">
            <v>0</v>
          </cell>
          <cell r="K426">
            <v>0.0399536537616365</v>
          </cell>
          <cell r="L426">
            <v>0.027218290691344585</v>
          </cell>
          <cell r="M426">
            <v>0.03447087211306446</v>
          </cell>
          <cell r="N426">
            <v>0</v>
          </cell>
          <cell r="O426">
            <v>0</v>
          </cell>
          <cell r="P426">
            <v>0.026691069930603217</v>
          </cell>
          <cell r="Q426">
            <v>0.03914122487050084</v>
          </cell>
        </row>
        <row r="427">
          <cell r="A427" t="str">
            <v>77</v>
          </cell>
          <cell r="B427">
            <v>0.2680965147453083</v>
          </cell>
          <cell r="C427">
            <v>0.29518619436875565</v>
          </cell>
          <cell r="D427">
            <v>0</v>
          </cell>
          <cell r="E427">
            <v>0</v>
          </cell>
          <cell r="F427">
            <v>0.2664535038635758</v>
          </cell>
          <cell r="G427">
            <v>0.2703042494342469</v>
          </cell>
          <cell r="H427">
            <v>0.3990356638124532</v>
          </cell>
          <cell r="I427">
            <v>0.4190529403547982</v>
          </cell>
          <cell r="J427">
            <v>0</v>
          </cell>
          <cell r="K427">
            <v>0.34626499926751636</v>
          </cell>
          <cell r="L427">
            <v>0.2631101433496643</v>
          </cell>
          <cell r="M427">
            <v>0.4567390554981041</v>
          </cell>
          <cell r="N427">
            <v>0.3632299525006985</v>
          </cell>
          <cell r="O427">
            <v>0</v>
          </cell>
          <cell r="P427">
            <v>0.36223594905818657</v>
          </cell>
          <cell r="Q427">
            <v>0.3372807675011243</v>
          </cell>
        </row>
        <row r="428">
          <cell r="A428" t="str">
            <v>78</v>
          </cell>
          <cell r="B428">
            <v>20.084897229669348</v>
          </cell>
          <cell r="C428">
            <v>29.030426884650318</v>
          </cell>
          <cell r="D428">
            <v>20.02012072434608</v>
          </cell>
          <cell r="E428">
            <v>9.090909090909092</v>
          </cell>
          <cell r="F428">
            <v>24.273914201971756</v>
          </cell>
          <cell r="G428">
            <v>8.495725421171738</v>
          </cell>
          <cell r="H428">
            <v>12.342394768199075</v>
          </cell>
          <cell r="I428">
            <v>8.88392233552172</v>
          </cell>
          <cell r="J428">
            <v>24</v>
          </cell>
          <cell r="K428">
            <v>10.38661818956677</v>
          </cell>
          <cell r="L428">
            <v>4.400290328434041</v>
          </cell>
          <cell r="M428">
            <v>6.506377111340917</v>
          </cell>
          <cell r="N428">
            <v>5.2808046940486175</v>
          </cell>
          <cell r="O428">
            <v>14.285714285714285</v>
          </cell>
          <cell r="P428">
            <v>5.460230305803401</v>
          </cell>
          <cell r="Q428">
            <v>11.480870767334565</v>
          </cell>
        </row>
        <row r="429">
          <cell r="A429" t="str">
            <v>79</v>
          </cell>
          <cell r="B429">
            <v>0</v>
          </cell>
          <cell r="C429">
            <v>0.056766575840145335</v>
          </cell>
          <cell r="D429">
            <v>0</v>
          </cell>
          <cell r="E429">
            <v>0</v>
          </cell>
          <cell r="F429">
            <v>0.02664535038635758</v>
          </cell>
          <cell r="G429">
            <v>0.05971838068896153</v>
          </cell>
          <cell r="H429">
            <v>0.05265053897525425</v>
          </cell>
          <cell r="I429">
            <v>0.055873725380639755</v>
          </cell>
          <cell r="J429">
            <v>0</v>
          </cell>
          <cell r="K429">
            <v>0.05593511526629111</v>
          </cell>
          <cell r="L429">
            <v>0.09072763563781529</v>
          </cell>
          <cell r="M429">
            <v>0.0517063081695967</v>
          </cell>
          <cell r="N429">
            <v>0</v>
          </cell>
          <cell r="O429">
            <v>0</v>
          </cell>
          <cell r="P429">
            <v>0.061008159841378785</v>
          </cell>
          <cell r="Q429">
            <v>0.05246589716684155</v>
          </cell>
        </row>
        <row r="430">
          <cell r="A430" t="str">
            <v>80</v>
          </cell>
          <cell r="B430">
            <v>0.4803395889186774</v>
          </cell>
          <cell r="C430">
            <v>0.7266121707538601</v>
          </cell>
          <cell r="D430">
            <v>1.0060362173038229</v>
          </cell>
          <cell r="E430">
            <v>0</v>
          </cell>
          <cell r="F430">
            <v>0.6235011990407674</v>
          </cell>
          <cell r="G430">
            <v>0.4777470455116922</v>
          </cell>
          <cell r="H430">
            <v>0.7620472746418379</v>
          </cell>
          <cell r="I430">
            <v>1.145411370303115</v>
          </cell>
          <cell r="J430">
            <v>0</v>
          </cell>
          <cell r="K430">
            <v>0.6778803254890993</v>
          </cell>
          <cell r="L430">
            <v>0.4173471239339503</v>
          </cell>
          <cell r="M430">
            <v>0.48259220958290244</v>
          </cell>
          <cell r="N430">
            <v>0.6985191394244202</v>
          </cell>
          <cell r="O430">
            <v>0</v>
          </cell>
          <cell r="P430">
            <v>0.4842522687409441</v>
          </cell>
          <cell r="Q430">
            <v>0.6270923899465347</v>
          </cell>
        </row>
        <row r="431">
          <cell r="A431" t="str">
            <v>81</v>
          </cell>
          <cell r="B431">
            <v>1.9995531724754243</v>
          </cell>
          <cell r="C431">
            <v>4.2007266121707545</v>
          </cell>
          <cell r="D431">
            <v>4.225352112676056</v>
          </cell>
          <cell r="E431">
            <v>18.181818181818183</v>
          </cell>
          <cell r="F431">
            <v>3.160138555822009</v>
          </cell>
          <cell r="G431">
            <v>3.460523007291928</v>
          </cell>
          <cell r="H431">
            <v>5.744450910300108</v>
          </cell>
          <cell r="I431">
            <v>5.545467244028496</v>
          </cell>
          <cell r="J431">
            <v>4</v>
          </cell>
          <cell r="K431">
            <v>4.7571483745521865</v>
          </cell>
          <cell r="L431">
            <v>3.792415169660679</v>
          </cell>
          <cell r="M431">
            <v>5.696311616683902</v>
          </cell>
          <cell r="N431">
            <v>5.61609388097234</v>
          </cell>
          <cell r="O431">
            <v>9.523809523809524</v>
          </cell>
          <cell r="P431">
            <v>4.888278807290475</v>
          </cell>
          <cell r="Q431">
            <v>4.536218124885491</v>
          </cell>
        </row>
        <row r="432">
          <cell r="A432" t="str">
            <v>82</v>
          </cell>
          <cell r="B432">
            <v>0.15638963360142985</v>
          </cell>
          <cell r="C432">
            <v>0.13623978201634876</v>
          </cell>
          <cell r="D432">
            <v>0.2012072434607646</v>
          </cell>
          <cell r="E432">
            <v>0</v>
          </cell>
          <cell r="F432">
            <v>0.14921396216360244</v>
          </cell>
          <cell r="G432">
            <v>0.3583102841337692</v>
          </cell>
          <cell r="H432">
            <v>0.23277080389059773</v>
          </cell>
          <cell r="I432">
            <v>0.30730548959351867</v>
          </cell>
          <cell r="J432">
            <v>0</v>
          </cell>
          <cell r="K432">
            <v>0.2929934609186677</v>
          </cell>
          <cell r="L432">
            <v>0.2540373797858828</v>
          </cell>
          <cell r="M432">
            <v>0.29300241296104795</v>
          </cell>
          <cell r="N432">
            <v>0.3911707180776753</v>
          </cell>
          <cell r="O432">
            <v>0</v>
          </cell>
          <cell r="P432">
            <v>0.28978875924654923</v>
          </cell>
          <cell r="Q432">
            <v>0.2698246140008994</v>
          </cell>
        </row>
        <row r="433">
          <cell r="A433" t="str">
            <v>84</v>
          </cell>
          <cell r="B433">
            <v>0.06702412868632708</v>
          </cell>
          <cell r="C433">
            <v>0.056766575840145335</v>
          </cell>
          <cell r="D433">
            <v>0</v>
          </cell>
          <cell r="E433">
            <v>0</v>
          </cell>
          <cell r="F433">
            <v>0.05861977084998667</v>
          </cell>
          <cell r="G433">
            <v>0.1728689967312044</v>
          </cell>
          <cell r="H433">
            <v>0.135782968936182</v>
          </cell>
          <cell r="I433">
            <v>0.09777901941611956</v>
          </cell>
          <cell r="J433">
            <v>0</v>
          </cell>
          <cell r="K433">
            <v>0.14782851891805504</v>
          </cell>
          <cell r="L433">
            <v>0.20867356196697515</v>
          </cell>
          <cell r="M433">
            <v>0.24129610479145122</v>
          </cell>
          <cell r="N433">
            <v>0.44705224923162895</v>
          </cell>
          <cell r="O433">
            <v>0</v>
          </cell>
          <cell r="P433">
            <v>0.25547166933577364</v>
          </cell>
          <cell r="Q433">
            <v>0.15739769150052466</v>
          </cell>
        </row>
        <row r="434">
          <cell r="A434" t="str">
            <v>85</v>
          </cell>
          <cell r="B434">
            <v>7.920017873100983</v>
          </cell>
          <cell r="C434">
            <v>0.30653950953678477</v>
          </cell>
          <cell r="D434">
            <v>1.0060362173038229</v>
          </cell>
          <cell r="E434">
            <v>0</v>
          </cell>
          <cell r="F434">
            <v>3.9754862776445505</v>
          </cell>
          <cell r="G434">
            <v>1.282373648478753</v>
          </cell>
          <cell r="H434">
            <v>0.6401197106991439</v>
          </cell>
          <cell r="I434">
            <v>0.8381058807095964</v>
          </cell>
          <cell r="J434">
            <v>0</v>
          </cell>
          <cell r="K434">
            <v>0.9309201326461305</v>
          </cell>
          <cell r="L434">
            <v>2.113953910361096</v>
          </cell>
          <cell r="M434">
            <v>1.6976904515684246</v>
          </cell>
          <cell r="N434">
            <v>0.8382229673093042</v>
          </cell>
          <cell r="O434">
            <v>0</v>
          </cell>
          <cell r="P434">
            <v>1.75398459543964</v>
          </cell>
          <cell r="Q434">
            <v>1.586468795283066</v>
          </cell>
        </row>
        <row r="435">
          <cell r="A435" t="str">
            <v>86</v>
          </cell>
          <cell r="B435">
            <v>11.87444146559428</v>
          </cell>
          <cell r="C435">
            <v>2.815622161671208</v>
          </cell>
          <cell r="D435">
            <v>1.710261569416499</v>
          </cell>
          <cell r="E435">
            <v>0</v>
          </cell>
          <cell r="F435">
            <v>7.077005062616573</v>
          </cell>
          <cell r="G435">
            <v>15.039602715614786</v>
          </cell>
          <cell r="H435">
            <v>4.480837974894006</v>
          </cell>
          <cell r="I435">
            <v>3.338455091493225</v>
          </cell>
          <cell r="J435">
            <v>0</v>
          </cell>
          <cell r="K435">
            <v>8.8444071543676</v>
          </cell>
          <cell r="L435">
            <v>13.926692070404645</v>
          </cell>
          <cell r="M435">
            <v>5.791106514994828</v>
          </cell>
          <cell r="N435">
            <v>3.7999441184688463</v>
          </cell>
          <cell r="O435">
            <v>0</v>
          </cell>
          <cell r="P435">
            <v>8.933882406771906</v>
          </cell>
          <cell r="Q435">
            <v>8.58775129499159</v>
          </cell>
        </row>
        <row r="436">
          <cell r="A436" t="str">
            <v>87</v>
          </cell>
          <cell r="B436">
            <v>4.568811438784629</v>
          </cell>
          <cell r="C436">
            <v>3.7011807447774747</v>
          </cell>
          <cell r="D436">
            <v>2.2132796780684103</v>
          </cell>
          <cell r="E436">
            <v>0</v>
          </cell>
          <cell r="F436">
            <v>4.034106048494538</v>
          </cell>
          <cell r="G436">
            <v>5.638672366105105</v>
          </cell>
          <cell r="H436">
            <v>4.289633385983873</v>
          </cell>
          <cell r="I436">
            <v>3.045118033244867</v>
          </cell>
          <cell r="J436">
            <v>0</v>
          </cell>
          <cell r="K436">
            <v>4.741166913047532</v>
          </cell>
          <cell r="L436">
            <v>5.244057339865723</v>
          </cell>
          <cell r="M436">
            <v>4.4898310927266465</v>
          </cell>
          <cell r="N436">
            <v>3.7720033528918693</v>
          </cell>
          <cell r="O436">
            <v>0</v>
          </cell>
          <cell r="P436">
            <v>4.705254327766339</v>
          </cell>
          <cell r="Q436">
            <v>4.6228284948117055</v>
          </cell>
        </row>
        <row r="437">
          <cell r="A437" t="str">
            <v>88</v>
          </cell>
          <cell r="B437">
            <v>1.9883824843610367</v>
          </cell>
          <cell r="C437">
            <v>3.962306993642143</v>
          </cell>
          <cell r="D437">
            <v>1.710261569416499</v>
          </cell>
          <cell r="E437">
            <v>0</v>
          </cell>
          <cell r="F437">
            <v>2.899014122035705</v>
          </cell>
          <cell r="G437">
            <v>4.614030676389238</v>
          </cell>
          <cell r="H437">
            <v>6.4593898079640875</v>
          </cell>
          <cell r="I437">
            <v>3.645760581086744</v>
          </cell>
          <cell r="J437">
            <v>0</v>
          </cell>
          <cell r="K437">
            <v>5.40706114240814</v>
          </cell>
          <cell r="L437">
            <v>6.006169479223371</v>
          </cell>
          <cell r="M437">
            <v>9.014133057566356</v>
          </cell>
          <cell r="N437">
            <v>4.777870913663034</v>
          </cell>
          <cell r="O437">
            <v>0</v>
          </cell>
          <cell r="P437">
            <v>7.16464577137192</v>
          </cell>
          <cell r="Q437">
            <v>5.398990656073553</v>
          </cell>
        </row>
        <row r="438">
          <cell r="A438" t="str">
            <v>90</v>
          </cell>
          <cell r="B438">
            <v>0.24575513851653263</v>
          </cell>
          <cell r="C438">
            <v>0.15894641235240692</v>
          </cell>
          <cell r="D438">
            <v>0.2012072434607646</v>
          </cell>
          <cell r="E438">
            <v>0</v>
          </cell>
          <cell r="F438">
            <v>0.2025046629363176</v>
          </cell>
          <cell r="G438">
            <v>0.3960271561478501</v>
          </cell>
          <cell r="H438">
            <v>0.2078310749023194</v>
          </cell>
          <cell r="I438">
            <v>0.3492107836289985</v>
          </cell>
          <cell r="J438">
            <v>0</v>
          </cell>
          <cell r="K438">
            <v>0.300984191670995</v>
          </cell>
          <cell r="L438">
            <v>0.2903284340410089</v>
          </cell>
          <cell r="M438">
            <v>0.19820751465012063</v>
          </cell>
          <cell r="N438">
            <v>0.2514668901927913</v>
          </cell>
          <cell r="O438">
            <v>0</v>
          </cell>
          <cell r="P438">
            <v>0.24403263936551514</v>
          </cell>
          <cell r="Q438">
            <v>0.2731557820749846</v>
          </cell>
        </row>
        <row r="439">
          <cell r="A439" t="str">
            <v>91</v>
          </cell>
          <cell r="B439">
            <v>0.08936550491510277</v>
          </cell>
          <cell r="C439">
            <v>0.21571298819255225</v>
          </cell>
          <cell r="D439">
            <v>0</v>
          </cell>
          <cell r="E439">
            <v>0</v>
          </cell>
          <cell r="F439">
            <v>0.14388489208633093</v>
          </cell>
          <cell r="G439">
            <v>0.16972592406336434</v>
          </cell>
          <cell r="H439">
            <v>0.15795161692576273</v>
          </cell>
          <cell r="I439">
            <v>0.12571588210643944</v>
          </cell>
          <cell r="J439">
            <v>0</v>
          </cell>
          <cell r="K439">
            <v>0.159814615046546</v>
          </cell>
          <cell r="L439">
            <v>0.19052803483941208</v>
          </cell>
          <cell r="M439">
            <v>0.3102378490175801</v>
          </cell>
          <cell r="N439">
            <v>0.22352612461581448</v>
          </cell>
          <cell r="O439">
            <v>0</v>
          </cell>
          <cell r="P439">
            <v>0.24784564935560133</v>
          </cell>
          <cell r="Q439">
            <v>0.17655190792651443</v>
          </cell>
        </row>
        <row r="440">
          <cell r="A440" t="str">
            <v>92</v>
          </cell>
          <cell r="B440">
            <v>0.022341376228775692</v>
          </cell>
          <cell r="C440">
            <v>0</v>
          </cell>
          <cell r="D440">
            <v>0.1006036217303823</v>
          </cell>
          <cell r="E440">
            <v>0</v>
          </cell>
          <cell r="F440">
            <v>0.01598721023181455</v>
          </cell>
          <cell r="G440">
            <v>0.018858436007040482</v>
          </cell>
          <cell r="H440">
            <v>0.03879513398176629</v>
          </cell>
          <cell r="I440">
            <v>0.013968431345159939</v>
          </cell>
          <cell r="J440">
            <v>0</v>
          </cell>
          <cell r="K440">
            <v>0.027967557633145554</v>
          </cell>
          <cell r="L440">
            <v>0.03629105425512611</v>
          </cell>
          <cell r="M440">
            <v>0.01723543605653223</v>
          </cell>
          <cell r="N440">
            <v>0.05588153115395362</v>
          </cell>
          <cell r="O440">
            <v>0</v>
          </cell>
          <cell r="P440">
            <v>0.030504079920689393</v>
          </cell>
          <cell r="Q440">
            <v>0.026649344592681423</v>
          </cell>
        </row>
        <row r="441">
          <cell r="A441" t="str">
            <v>93</v>
          </cell>
          <cell r="B441">
            <v>3.6751563896336013</v>
          </cell>
          <cell r="C441">
            <v>1.0331516802906449</v>
          </cell>
          <cell r="D441">
            <v>5.633802816901409</v>
          </cell>
          <cell r="E441">
            <v>9.090909090909092</v>
          </cell>
          <cell r="F441">
            <v>2.541966426858513</v>
          </cell>
          <cell r="G441">
            <v>1.0780739250691476</v>
          </cell>
          <cell r="H441">
            <v>0.4156621498046388</v>
          </cell>
          <cell r="I441">
            <v>1.0755692135773152</v>
          </cell>
          <cell r="J441">
            <v>0</v>
          </cell>
          <cell r="K441">
            <v>0.7591194214710936</v>
          </cell>
          <cell r="L441">
            <v>0.3175467247323535</v>
          </cell>
          <cell r="M441">
            <v>0.2671492588762496</v>
          </cell>
          <cell r="N441">
            <v>0.2514668901927913</v>
          </cell>
          <cell r="O441">
            <v>0</v>
          </cell>
          <cell r="P441">
            <v>0.2859757492564631</v>
          </cell>
          <cell r="Q441">
            <v>0.9343926447808925</v>
          </cell>
        </row>
        <row r="442">
          <cell r="A442" t="str">
            <v>94</v>
          </cell>
          <cell r="B442">
            <v>0.25692582663092045</v>
          </cell>
          <cell r="C442">
            <v>0.18165304268846502</v>
          </cell>
          <cell r="D442">
            <v>0.1006036217303823</v>
          </cell>
          <cell r="E442">
            <v>0</v>
          </cell>
          <cell r="F442">
            <v>0.21316280309086064</v>
          </cell>
          <cell r="G442">
            <v>0.5500377168720141</v>
          </cell>
          <cell r="H442">
            <v>0.31590323385152547</v>
          </cell>
          <cell r="I442">
            <v>0.4190529403547982</v>
          </cell>
          <cell r="J442">
            <v>0</v>
          </cell>
          <cell r="K442">
            <v>0.42484051833206815</v>
          </cell>
          <cell r="L442">
            <v>0.8619125385592451</v>
          </cell>
          <cell r="M442">
            <v>0.5773871078938296</v>
          </cell>
          <cell r="N442">
            <v>0.5588153115395362</v>
          </cell>
          <cell r="O442">
            <v>0</v>
          </cell>
          <cell r="P442">
            <v>0.6939678181956838</v>
          </cell>
          <cell r="Q442">
            <v>0.4505404820200203</v>
          </cell>
        </row>
        <row r="443">
          <cell r="A443" t="str">
            <v>95</v>
          </cell>
          <cell r="B443">
            <v>0.011170688114387846</v>
          </cell>
          <cell r="C443">
            <v>0.056766575840145335</v>
          </cell>
          <cell r="D443">
            <v>0</v>
          </cell>
          <cell r="E443">
            <v>0</v>
          </cell>
          <cell r="F443">
            <v>0.0319744204636291</v>
          </cell>
          <cell r="G443">
            <v>0.0628614533568016</v>
          </cell>
          <cell r="H443">
            <v>0.05542161997395184</v>
          </cell>
          <cell r="I443">
            <v>0.08381058807095963</v>
          </cell>
          <cell r="J443">
            <v>0</v>
          </cell>
          <cell r="K443">
            <v>0.06126226910117597</v>
          </cell>
          <cell r="L443">
            <v>0.07258210851025222</v>
          </cell>
          <cell r="M443">
            <v>0.11203033436745949</v>
          </cell>
          <cell r="N443">
            <v>0.11176306230790724</v>
          </cell>
          <cell r="O443">
            <v>0</v>
          </cell>
          <cell r="P443">
            <v>0.09532524975215435</v>
          </cell>
          <cell r="Q443">
            <v>0.06412498542613967</v>
          </cell>
        </row>
        <row r="444">
          <cell r="A444" t="str">
            <v>96</v>
          </cell>
          <cell r="B444">
            <v>0.3239499553172476</v>
          </cell>
          <cell r="C444">
            <v>0.3292461398728429</v>
          </cell>
          <cell r="D444">
            <v>0.30181086519114686</v>
          </cell>
          <cell r="E444">
            <v>0</v>
          </cell>
          <cell r="F444">
            <v>0.3250732747135625</v>
          </cell>
          <cell r="G444">
            <v>0.24830274075936637</v>
          </cell>
          <cell r="H444">
            <v>0.3824091778202677</v>
          </cell>
          <cell r="I444">
            <v>0.32127392093867857</v>
          </cell>
          <cell r="J444">
            <v>0</v>
          </cell>
          <cell r="K444">
            <v>0.319629230093092</v>
          </cell>
          <cell r="L444">
            <v>0.462710941752858</v>
          </cell>
          <cell r="M444">
            <v>0.5687693898655636</v>
          </cell>
          <cell r="N444">
            <v>0.726459905001397</v>
          </cell>
          <cell r="O444">
            <v>0</v>
          </cell>
          <cell r="P444">
            <v>0.5452604285823228</v>
          </cell>
          <cell r="Q444">
            <v>0.36975965622345475</v>
          </cell>
        </row>
        <row r="445">
          <cell r="A445" t="str">
            <v>97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0.009429218003520241</v>
          </cell>
          <cell r="H445">
            <v>0.005542161997395184</v>
          </cell>
          <cell r="I445">
            <v>0.027936862690319877</v>
          </cell>
          <cell r="J445">
            <v>0</v>
          </cell>
          <cell r="K445">
            <v>0.009322519211048517</v>
          </cell>
          <cell r="L445">
            <v>0.03629105425512611</v>
          </cell>
          <cell r="M445">
            <v>0.01723543605653223</v>
          </cell>
          <cell r="N445">
            <v>0.13970382788488406</v>
          </cell>
          <cell r="O445">
            <v>0</v>
          </cell>
          <cell r="P445">
            <v>0.04194310989094792</v>
          </cell>
          <cell r="Q445">
            <v>0.014990256333383302</v>
          </cell>
        </row>
        <row r="446">
          <cell r="A446" t="str">
            <v>99</v>
          </cell>
          <cell r="B446">
            <v>0</v>
          </cell>
          <cell r="C446">
            <v>0.011353315168029064</v>
          </cell>
          <cell r="D446">
            <v>0</v>
          </cell>
          <cell r="E446">
            <v>0</v>
          </cell>
          <cell r="F446">
            <v>0.005329070077271516</v>
          </cell>
          <cell r="G446">
            <v>0.0314307266784008</v>
          </cell>
          <cell r="H446">
            <v>0.01385540499348796</v>
          </cell>
          <cell r="I446">
            <v>0.027936862690319877</v>
          </cell>
          <cell r="J446">
            <v>0</v>
          </cell>
          <cell r="K446">
            <v>0.022640403798260683</v>
          </cell>
          <cell r="L446">
            <v>0.045363817818907644</v>
          </cell>
          <cell r="M446">
            <v>0.0517063081695967</v>
          </cell>
          <cell r="N446">
            <v>0.08382229673093043</v>
          </cell>
          <cell r="O446">
            <v>0</v>
          </cell>
          <cell r="P446">
            <v>0.053382139861206435</v>
          </cell>
          <cell r="Q446">
            <v>0.026649344592681423</v>
          </cell>
        </row>
        <row r="452">
          <cell r="A452" t="str">
            <v>inconnu</v>
          </cell>
          <cell r="B452">
            <v>447</v>
          </cell>
          <cell r="C452">
            <v>39.03930131004367</v>
          </cell>
          <cell r="D452">
            <v>1</v>
          </cell>
          <cell r="E452">
            <v>50</v>
          </cell>
          <cell r="F452">
            <v>1</v>
          </cell>
          <cell r="G452">
            <v>12.5</v>
          </cell>
          <cell r="H452">
            <v>449</v>
          </cell>
          <cell r="I452">
            <v>38.874458874458874</v>
          </cell>
          <cell r="J452">
            <v>256</v>
          </cell>
          <cell r="K452">
            <v>1.3083921087600943</v>
          </cell>
          <cell r="L452">
            <v>109</v>
          </cell>
          <cell r="M452">
            <v>0.8922724296005239</v>
          </cell>
          <cell r="N452">
            <v>14</v>
          </cell>
          <cell r="O452">
            <v>0.5409582689335394</v>
          </cell>
          <cell r="P452">
            <v>0</v>
          </cell>
          <cell r="Q452">
            <v>0</v>
          </cell>
          <cell r="R452">
            <v>379</v>
          </cell>
          <cell r="S452">
            <v>1.1025775295281317</v>
          </cell>
          <cell r="T452">
            <v>284</v>
          </cell>
          <cell r="U452">
            <v>0.9138003153254608</v>
          </cell>
          <cell r="V452">
            <v>328</v>
          </cell>
          <cell r="W452">
            <v>0.7407240125561754</v>
          </cell>
          <cell r="X452">
            <v>71</v>
          </cell>
          <cell r="Y452">
            <v>0.7771453590192644</v>
          </cell>
          <cell r="Z452">
            <v>1</v>
          </cell>
          <cell r="AA452">
            <v>1.8867924528301887</v>
          </cell>
          <cell r="AB452">
            <v>684</v>
          </cell>
          <cell r="AC452">
            <v>0.8089983323279991</v>
          </cell>
          <cell r="AD452">
            <v>1512</v>
          </cell>
          <cell r="AE452">
            <v>1.2591815320041972</v>
          </cell>
        </row>
        <row r="453">
          <cell r="A453" t="str">
            <v>01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13</v>
          </cell>
          <cell r="K453">
            <v>0.06644178677297352</v>
          </cell>
          <cell r="L453">
            <v>14</v>
          </cell>
          <cell r="M453">
            <v>0.11460379829731501</v>
          </cell>
          <cell r="N453">
            <v>8</v>
          </cell>
          <cell r="O453">
            <v>0.3091190108191654</v>
          </cell>
          <cell r="P453">
            <v>0</v>
          </cell>
          <cell r="Q453">
            <v>0</v>
          </cell>
          <cell r="R453">
            <v>35</v>
          </cell>
          <cell r="S453">
            <v>0.1018211438878222</v>
          </cell>
          <cell r="T453">
            <v>261</v>
          </cell>
          <cell r="U453">
            <v>0.839795360211075</v>
          </cell>
          <cell r="V453">
            <v>262</v>
          </cell>
          <cell r="W453">
            <v>0.5916758880784083</v>
          </cell>
          <cell r="X453">
            <v>100</v>
          </cell>
          <cell r="Y453">
            <v>1.094570928196147</v>
          </cell>
          <cell r="Z453">
            <v>1</v>
          </cell>
          <cell r="AA453">
            <v>1.8867924528301887</v>
          </cell>
          <cell r="AB453">
            <v>624</v>
          </cell>
          <cell r="AC453">
            <v>0.738033566334315</v>
          </cell>
          <cell r="AD453">
            <v>659</v>
          </cell>
          <cell r="AE453">
            <v>0.5488099402055331</v>
          </cell>
        </row>
        <row r="454">
          <cell r="A454" t="str">
            <v>02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0.008185985592665358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1</v>
          </cell>
          <cell r="S454">
            <v>0.0029091755396520626</v>
          </cell>
          <cell r="T454">
            <v>12</v>
          </cell>
          <cell r="U454">
            <v>0.03861128092924483</v>
          </cell>
          <cell r="V454">
            <v>26</v>
          </cell>
          <cell r="W454">
            <v>0.05871592782457488</v>
          </cell>
          <cell r="X454">
            <v>10</v>
          </cell>
          <cell r="Y454">
            <v>0.10945709281961472</v>
          </cell>
          <cell r="Z454">
            <v>0</v>
          </cell>
          <cell r="AA454">
            <v>0</v>
          </cell>
          <cell r="AB454">
            <v>48</v>
          </cell>
          <cell r="AC454">
            <v>0.05677181279494731</v>
          </cell>
          <cell r="AD454">
            <v>49</v>
          </cell>
          <cell r="AE454">
            <v>0.04080680890754343</v>
          </cell>
        </row>
        <row r="455">
          <cell r="A455" t="str">
            <v>03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15</v>
          </cell>
          <cell r="U455">
            <v>0.048264101161556036</v>
          </cell>
          <cell r="V455">
            <v>3</v>
          </cell>
          <cell r="W455">
            <v>0.006774914748989409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18</v>
          </cell>
          <cell r="AC455">
            <v>0.02128942979810524</v>
          </cell>
          <cell r="AD455">
            <v>18</v>
          </cell>
          <cell r="AE455">
            <v>0.014990256333383302</v>
          </cell>
        </row>
        <row r="456">
          <cell r="A456" t="str">
            <v>08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4</v>
          </cell>
          <cell r="K456">
            <v>0.020443626699376473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4</v>
          </cell>
          <cell r="S456">
            <v>0.01163670215860825</v>
          </cell>
          <cell r="T456">
            <v>37</v>
          </cell>
          <cell r="U456">
            <v>0.11905144953183822</v>
          </cell>
          <cell r="V456">
            <v>71</v>
          </cell>
          <cell r="W456">
            <v>0.16033964905941603</v>
          </cell>
          <cell r="X456">
            <v>18</v>
          </cell>
          <cell r="Y456">
            <v>0.19702276707530647</v>
          </cell>
          <cell r="Z456">
            <v>0</v>
          </cell>
          <cell r="AA456">
            <v>0</v>
          </cell>
          <cell r="AB456">
            <v>126</v>
          </cell>
          <cell r="AC456">
            <v>0.14902600858673667</v>
          </cell>
          <cell r="AD456">
            <v>130</v>
          </cell>
          <cell r="AE456">
            <v>0.10826296240776828</v>
          </cell>
        </row>
        <row r="457">
          <cell r="A457" t="str">
            <v>09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</v>
          </cell>
          <cell r="U457">
            <v>0.003217606744103736</v>
          </cell>
          <cell r="V457">
            <v>1</v>
          </cell>
          <cell r="W457">
            <v>0.002258304916329803</v>
          </cell>
          <cell r="X457">
            <v>2</v>
          </cell>
          <cell r="Y457">
            <v>0.021891418563922942</v>
          </cell>
          <cell r="Z457">
            <v>0</v>
          </cell>
          <cell r="AA457">
            <v>0</v>
          </cell>
          <cell r="AB457">
            <v>4</v>
          </cell>
          <cell r="AC457">
            <v>0.0047309843995789426</v>
          </cell>
          <cell r="AD457">
            <v>4</v>
          </cell>
          <cell r="AE457">
            <v>0.003331168074085178</v>
          </cell>
        </row>
        <row r="458">
          <cell r="A458" t="str">
            <v>10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206</v>
          </cell>
          <cell r="K458">
            <v>1.0528467750178883</v>
          </cell>
          <cell r="L458">
            <v>134</v>
          </cell>
          <cell r="M458">
            <v>1.0969220694171578</v>
          </cell>
          <cell r="N458">
            <v>28</v>
          </cell>
          <cell r="O458">
            <v>1.0819165378670788</v>
          </cell>
          <cell r="P458">
            <v>1</v>
          </cell>
          <cell r="Q458">
            <v>25</v>
          </cell>
          <cell r="R458">
            <v>369</v>
          </cell>
          <cell r="S458">
            <v>1.073485774131611</v>
          </cell>
          <cell r="T458">
            <v>1436</v>
          </cell>
          <cell r="U458">
            <v>4.620483284532964</v>
          </cell>
          <cell r="V458">
            <v>2137</v>
          </cell>
          <cell r="W458">
            <v>4.825997606196789</v>
          </cell>
          <cell r="X458">
            <v>369</v>
          </cell>
          <cell r="Y458">
            <v>4.038966725043783</v>
          </cell>
          <cell r="Z458">
            <v>0</v>
          </cell>
          <cell r="AA458">
            <v>0</v>
          </cell>
          <cell r="AB458">
            <v>3942</v>
          </cell>
          <cell r="AC458">
            <v>4.662385125785048</v>
          </cell>
          <cell r="AD458">
            <v>4311</v>
          </cell>
          <cell r="AE458">
            <v>3.590166391845301</v>
          </cell>
        </row>
        <row r="459">
          <cell r="A459" t="str">
            <v>11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41</v>
          </cell>
          <cell r="K459">
            <v>0.2095471736686088</v>
          </cell>
          <cell r="L459">
            <v>22</v>
          </cell>
          <cell r="M459">
            <v>0.18009168303863785</v>
          </cell>
          <cell r="N459">
            <v>5</v>
          </cell>
          <cell r="O459">
            <v>0.19319938176197837</v>
          </cell>
          <cell r="P459">
            <v>0</v>
          </cell>
          <cell r="Q459">
            <v>0</v>
          </cell>
          <cell r="R459">
            <v>68</v>
          </cell>
          <cell r="S459">
            <v>0.19782393669634024</v>
          </cell>
          <cell r="T459">
            <v>178</v>
          </cell>
          <cell r="U459">
            <v>0.572734000450465</v>
          </cell>
          <cell r="V459">
            <v>159</v>
          </cell>
          <cell r="W459">
            <v>0.3590704816964386</v>
          </cell>
          <cell r="X459">
            <v>39</v>
          </cell>
          <cell r="Y459">
            <v>0.4268826619964973</v>
          </cell>
          <cell r="Z459">
            <v>0</v>
          </cell>
          <cell r="AA459">
            <v>0</v>
          </cell>
          <cell r="AB459">
            <v>376</v>
          </cell>
          <cell r="AC459">
            <v>0.44471253356042056</v>
          </cell>
          <cell r="AD459">
            <v>444</v>
          </cell>
          <cell r="AE459">
            <v>0.36975965622345475</v>
          </cell>
        </row>
        <row r="460">
          <cell r="A460" t="str">
            <v>12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1</v>
          </cell>
          <cell r="O460">
            <v>0.03863987635239567</v>
          </cell>
          <cell r="P460">
            <v>0</v>
          </cell>
          <cell r="Q460">
            <v>0</v>
          </cell>
          <cell r="R460">
            <v>1</v>
          </cell>
          <cell r="S460">
            <v>0.0029091755396520626</v>
          </cell>
          <cell r="T460">
            <v>12</v>
          </cell>
          <cell r="U460">
            <v>0.03861128092924483</v>
          </cell>
          <cell r="V460">
            <v>10</v>
          </cell>
          <cell r="W460">
            <v>0.02258304916329803</v>
          </cell>
          <cell r="X460">
            <v>3</v>
          </cell>
          <cell r="Y460">
            <v>0.03283712784588441</v>
          </cell>
          <cell r="Z460">
            <v>0</v>
          </cell>
          <cell r="AA460">
            <v>0</v>
          </cell>
          <cell r="AB460">
            <v>25</v>
          </cell>
          <cell r="AC460">
            <v>0.029568652497368387</v>
          </cell>
          <cell r="AD460">
            <v>26</v>
          </cell>
          <cell r="AE460">
            <v>0.021652592481553653</v>
          </cell>
        </row>
        <row r="461">
          <cell r="A461" t="str">
            <v>13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24</v>
          </cell>
          <cell r="K461">
            <v>0.12266176019625882</v>
          </cell>
          <cell r="L461">
            <v>10</v>
          </cell>
          <cell r="M461">
            <v>0.08185985592665357</v>
          </cell>
          <cell r="N461">
            <v>3</v>
          </cell>
          <cell r="O461">
            <v>0.11591962905718703</v>
          </cell>
          <cell r="P461">
            <v>0</v>
          </cell>
          <cell r="Q461">
            <v>0</v>
          </cell>
          <cell r="R461">
            <v>37</v>
          </cell>
          <cell r="S461">
            <v>0.1076394949671263</v>
          </cell>
          <cell r="T461">
            <v>306</v>
          </cell>
          <cell r="U461">
            <v>0.984587663695743</v>
          </cell>
          <cell r="V461">
            <v>431</v>
          </cell>
          <cell r="W461">
            <v>0.973329418938145</v>
          </cell>
          <cell r="X461">
            <v>96</v>
          </cell>
          <cell r="Y461">
            <v>1.0507880910683012</v>
          </cell>
          <cell r="Z461">
            <v>1</v>
          </cell>
          <cell r="AA461">
            <v>1.8867924528301887</v>
          </cell>
          <cell r="AB461">
            <v>834</v>
          </cell>
          <cell r="AC461">
            <v>0.9864102473122095</v>
          </cell>
          <cell r="AD461">
            <v>871</v>
          </cell>
          <cell r="AE461">
            <v>0.7253618481320475</v>
          </cell>
        </row>
        <row r="462">
          <cell r="A462" t="str">
            <v>14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4</v>
          </cell>
          <cell r="K462">
            <v>0.020443626699376473</v>
          </cell>
          <cell r="L462">
            <v>5</v>
          </cell>
          <cell r="M462">
            <v>0.040929927963326784</v>
          </cell>
          <cell r="N462">
            <v>2</v>
          </cell>
          <cell r="O462">
            <v>0.07727975270479134</v>
          </cell>
          <cell r="P462">
            <v>0</v>
          </cell>
          <cell r="Q462">
            <v>0</v>
          </cell>
          <cell r="R462">
            <v>11</v>
          </cell>
          <cell r="S462">
            <v>0.03200093093617269</v>
          </cell>
          <cell r="T462">
            <v>17</v>
          </cell>
          <cell r="U462">
            <v>0.054699314649763506</v>
          </cell>
          <cell r="V462">
            <v>19</v>
          </cell>
          <cell r="W462">
            <v>0.042907793410266265</v>
          </cell>
          <cell r="X462">
            <v>5</v>
          </cell>
          <cell r="Y462">
            <v>0.05472854640980736</v>
          </cell>
          <cell r="Z462">
            <v>0</v>
          </cell>
          <cell r="AA462">
            <v>0</v>
          </cell>
          <cell r="AB462">
            <v>41</v>
          </cell>
          <cell r="AC462">
            <v>0.048492590095684164</v>
          </cell>
          <cell r="AD462">
            <v>52</v>
          </cell>
          <cell r="AE462">
            <v>0.043305184963107306</v>
          </cell>
        </row>
        <row r="463">
          <cell r="A463" t="str">
            <v>15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3</v>
          </cell>
          <cell r="K463">
            <v>0.015332720024532353</v>
          </cell>
          <cell r="L463">
            <v>1</v>
          </cell>
          <cell r="M463">
            <v>0.008185985592665358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4</v>
          </cell>
          <cell r="S463">
            <v>0.01163670215860825</v>
          </cell>
          <cell r="T463">
            <v>19</v>
          </cell>
          <cell r="U463">
            <v>0.061134528137970975</v>
          </cell>
          <cell r="V463">
            <v>24</v>
          </cell>
          <cell r="W463">
            <v>0.05419931799191527</v>
          </cell>
          <cell r="X463">
            <v>4</v>
          </cell>
          <cell r="Y463">
            <v>0.043782837127845885</v>
          </cell>
          <cell r="Z463">
            <v>0</v>
          </cell>
          <cell r="AA463">
            <v>0</v>
          </cell>
          <cell r="AB463">
            <v>47</v>
          </cell>
          <cell r="AC463">
            <v>0.05558906669505257</v>
          </cell>
          <cell r="AD463">
            <v>51</v>
          </cell>
          <cell r="AE463">
            <v>0.04247239294458602</v>
          </cell>
        </row>
        <row r="464">
          <cell r="A464" t="str">
            <v>16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20</v>
          </cell>
          <cell r="K464">
            <v>0.10221813349688237</v>
          </cell>
          <cell r="L464">
            <v>16</v>
          </cell>
          <cell r="M464">
            <v>0.13097576948264572</v>
          </cell>
          <cell r="N464">
            <v>4</v>
          </cell>
          <cell r="O464">
            <v>0.1545595054095827</v>
          </cell>
          <cell r="P464">
            <v>0</v>
          </cell>
          <cell r="Q464">
            <v>0</v>
          </cell>
          <cell r="R464">
            <v>40</v>
          </cell>
          <cell r="S464">
            <v>0.1163670215860825</v>
          </cell>
          <cell r="T464">
            <v>201</v>
          </cell>
          <cell r="U464">
            <v>0.6467389555648508</v>
          </cell>
          <cell r="V464">
            <v>328</v>
          </cell>
          <cell r="W464">
            <v>0.7407240125561754</v>
          </cell>
          <cell r="X464">
            <v>68</v>
          </cell>
          <cell r="Y464">
            <v>0.7443082311733801</v>
          </cell>
          <cell r="Z464">
            <v>1</v>
          </cell>
          <cell r="AA464">
            <v>1.8867924528301887</v>
          </cell>
          <cell r="AB464">
            <v>598</v>
          </cell>
          <cell r="AC464">
            <v>0.7072821677370519</v>
          </cell>
          <cell r="AD464">
            <v>638</v>
          </cell>
          <cell r="AE464">
            <v>0.5313213078165859</v>
          </cell>
        </row>
        <row r="465">
          <cell r="A465" t="str">
            <v>17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21</v>
          </cell>
          <cell r="K465">
            <v>0.10732904017172647</v>
          </cell>
          <cell r="L465">
            <v>11</v>
          </cell>
          <cell r="M465">
            <v>0.09004584151931892</v>
          </cell>
          <cell r="N465">
            <v>5</v>
          </cell>
          <cell r="O465">
            <v>0.19319938176197837</v>
          </cell>
          <cell r="P465">
            <v>0</v>
          </cell>
          <cell r="Q465">
            <v>0</v>
          </cell>
          <cell r="R465">
            <v>37</v>
          </cell>
          <cell r="S465">
            <v>0.1076394949671263</v>
          </cell>
          <cell r="T465">
            <v>201</v>
          </cell>
          <cell r="U465">
            <v>0.6467389555648508</v>
          </cell>
          <cell r="V465">
            <v>184</v>
          </cell>
          <cell r="W465">
            <v>0.4155281046046838</v>
          </cell>
          <cell r="X465">
            <v>47</v>
          </cell>
          <cell r="Y465">
            <v>0.5144483362521891</v>
          </cell>
          <cell r="Z465">
            <v>0</v>
          </cell>
          <cell r="AA465">
            <v>0</v>
          </cell>
          <cell r="AB465">
            <v>432</v>
          </cell>
          <cell r="AC465">
            <v>0.5109463151545258</v>
          </cell>
          <cell r="AD465">
            <v>469</v>
          </cell>
          <cell r="AE465">
            <v>0.39057945668648714</v>
          </cell>
        </row>
        <row r="466">
          <cell r="A466" t="str">
            <v>18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11</v>
          </cell>
          <cell r="K466">
            <v>0.05621997342328529</v>
          </cell>
          <cell r="L466">
            <v>12</v>
          </cell>
          <cell r="M466">
            <v>0.09823182711198428</v>
          </cell>
          <cell r="N466">
            <v>3</v>
          </cell>
          <cell r="O466">
            <v>0.11591962905718703</v>
          </cell>
          <cell r="P466">
            <v>0</v>
          </cell>
          <cell r="Q466">
            <v>0</v>
          </cell>
          <cell r="R466">
            <v>26</v>
          </cell>
          <cell r="S466">
            <v>0.07563856403095362</v>
          </cell>
          <cell r="T466">
            <v>93</v>
          </cell>
          <cell r="U466">
            <v>0.2992374272016474</v>
          </cell>
          <cell r="V466">
            <v>174</v>
          </cell>
          <cell r="W466">
            <v>0.39294505544138564</v>
          </cell>
          <cell r="X466">
            <v>27</v>
          </cell>
          <cell r="Y466">
            <v>0.29553415061295973</v>
          </cell>
          <cell r="Z466">
            <v>0</v>
          </cell>
          <cell r="AA466">
            <v>0</v>
          </cell>
          <cell r="AB466">
            <v>294</v>
          </cell>
          <cell r="AC466">
            <v>0.3477273533690523</v>
          </cell>
          <cell r="AD466">
            <v>320</v>
          </cell>
          <cell r="AE466">
            <v>0.26649344592681423</v>
          </cell>
        </row>
        <row r="467">
          <cell r="A467" t="str">
            <v>19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11</v>
          </cell>
          <cell r="K467">
            <v>0.05621997342328529</v>
          </cell>
          <cell r="L467">
            <v>1</v>
          </cell>
          <cell r="M467">
            <v>0.008185985592665358</v>
          </cell>
          <cell r="N467">
            <v>1</v>
          </cell>
          <cell r="O467">
            <v>0.03863987635239567</v>
          </cell>
          <cell r="P467">
            <v>0</v>
          </cell>
          <cell r="Q467">
            <v>0</v>
          </cell>
          <cell r="R467">
            <v>13</v>
          </cell>
          <cell r="S467">
            <v>0.03781928201547681</v>
          </cell>
          <cell r="T467">
            <v>19</v>
          </cell>
          <cell r="U467">
            <v>0.061134528137970975</v>
          </cell>
          <cell r="V467">
            <v>9</v>
          </cell>
          <cell r="W467">
            <v>0.020324744246968226</v>
          </cell>
          <cell r="X467">
            <v>2</v>
          </cell>
          <cell r="Y467">
            <v>0.021891418563922942</v>
          </cell>
          <cell r="Z467">
            <v>0</v>
          </cell>
          <cell r="AA467">
            <v>0</v>
          </cell>
          <cell r="AB467">
            <v>30</v>
          </cell>
          <cell r="AC467">
            <v>0.03548238299684207</v>
          </cell>
          <cell r="AD467">
            <v>43</v>
          </cell>
          <cell r="AE467">
            <v>0.03581005679641566</v>
          </cell>
        </row>
        <row r="468">
          <cell r="A468" t="str">
            <v>20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145</v>
          </cell>
          <cell r="K468">
            <v>0.7410814678523969</v>
          </cell>
          <cell r="L468">
            <v>53</v>
          </cell>
          <cell r="M468">
            <v>0.4338572364112639</v>
          </cell>
          <cell r="N468">
            <v>21</v>
          </cell>
          <cell r="O468">
            <v>0.8114374034003091</v>
          </cell>
          <cell r="P468">
            <v>0</v>
          </cell>
          <cell r="Q468">
            <v>0</v>
          </cell>
          <cell r="R468">
            <v>219</v>
          </cell>
          <cell r="S468">
            <v>0.6371094431838018</v>
          </cell>
          <cell r="T468">
            <v>398</v>
          </cell>
          <cell r="U468">
            <v>1.2806074841532868</v>
          </cell>
          <cell r="V468">
            <v>375</v>
          </cell>
          <cell r="W468">
            <v>0.846864343623676</v>
          </cell>
          <cell r="X468">
            <v>89</v>
          </cell>
          <cell r="Y468">
            <v>0.9741681260945709</v>
          </cell>
          <cell r="Z468">
            <v>1</v>
          </cell>
          <cell r="AA468">
            <v>1.8867924528301887</v>
          </cell>
          <cell r="AB468">
            <v>863</v>
          </cell>
          <cell r="AC468">
            <v>1.0207098842091569</v>
          </cell>
          <cell r="AD468">
            <v>1082</v>
          </cell>
          <cell r="AE468">
            <v>0.9010809640400406</v>
          </cell>
        </row>
        <row r="469">
          <cell r="A469" t="str">
            <v>21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127</v>
          </cell>
          <cell r="K469">
            <v>0.6490851477052029</v>
          </cell>
          <cell r="L469">
            <v>76</v>
          </cell>
          <cell r="M469">
            <v>0.6221349050425672</v>
          </cell>
          <cell r="N469">
            <v>14</v>
          </cell>
          <cell r="O469">
            <v>0.5409582689335394</v>
          </cell>
          <cell r="P469">
            <v>0</v>
          </cell>
          <cell r="Q469">
            <v>0</v>
          </cell>
          <cell r="R469">
            <v>217</v>
          </cell>
          <cell r="S469">
            <v>0.6312910921044976</v>
          </cell>
          <cell r="T469">
            <v>103</v>
          </cell>
          <cell r="U469">
            <v>0.33141349464268477</v>
          </cell>
          <cell r="V469">
            <v>118</v>
          </cell>
          <cell r="W469">
            <v>0.2664799801269167</v>
          </cell>
          <cell r="X469">
            <v>16</v>
          </cell>
          <cell r="Y469">
            <v>0.17513134851138354</v>
          </cell>
          <cell r="Z469">
            <v>0</v>
          </cell>
          <cell r="AA469">
            <v>0</v>
          </cell>
          <cell r="AB469">
            <v>237</v>
          </cell>
          <cell r="AC469">
            <v>0.28031082567505233</v>
          </cell>
          <cell r="AD469">
            <v>454</v>
          </cell>
          <cell r="AE469">
            <v>0.37808757640866764</v>
          </cell>
        </row>
        <row r="470">
          <cell r="A470" t="str">
            <v>22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34</v>
          </cell>
          <cell r="K470">
            <v>0.1737708269447</v>
          </cell>
          <cell r="L470">
            <v>22</v>
          </cell>
          <cell r="M470">
            <v>0.18009168303863785</v>
          </cell>
          <cell r="N470">
            <v>7</v>
          </cell>
          <cell r="O470">
            <v>0.2704791344667697</v>
          </cell>
          <cell r="P470">
            <v>0</v>
          </cell>
          <cell r="Q470">
            <v>0</v>
          </cell>
          <cell r="R470">
            <v>63</v>
          </cell>
          <cell r="S470">
            <v>0.18327805899807995</v>
          </cell>
          <cell r="T470">
            <v>287</v>
          </cell>
          <cell r="U470">
            <v>0.9234531355577721</v>
          </cell>
          <cell r="V470">
            <v>516</v>
          </cell>
          <cell r="W470">
            <v>1.1652853368261784</v>
          </cell>
          <cell r="X470">
            <v>79</v>
          </cell>
          <cell r="Y470">
            <v>0.8647110332749561</v>
          </cell>
          <cell r="Z470">
            <v>0</v>
          </cell>
          <cell r="AA470">
            <v>0</v>
          </cell>
          <cell r="AB470">
            <v>882</v>
          </cell>
          <cell r="AC470">
            <v>1.0431820601071566</v>
          </cell>
          <cell r="AD470">
            <v>945</v>
          </cell>
          <cell r="AE470">
            <v>0.7869884575026233</v>
          </cell>
        </row>
        <row r="471">
          <cell r="A471" t="str">
            <v>23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51</v>
          </cell>
          <cell r="K471">
            <v>0.26065624041705</v>
          </cell>
          <cell r="L471">
            <v>20</v>
          </cell>
          <cell r="M471">
            <v>0.16371971185330714</v>
          </cell>
          <cell r="N471">
            <v>5</v>
          </cell>
          <cell r="O471">
            <v>0.19319938176197837</v>
          </cell>
          <cell r="P471">
            <v>0</v>
          </cell>
          <cell r="Q471">
            <v>0</v>
          </cell>
          <cell r="R471">
            <v>76</v>
          </cell>
          <cell r="S471">
            <v>0.22109734101355677</v>
          </cell>
          <cell r="T471">
            <v>583</v>
          </cell>
          <cell r="U471">
            <v>1.875864731812478</v>
          </cell>
          <cell r="V471">
            <v>718</v>
          </cell>
          <cell r="W471">
            <v>1.6214629299247987</v>
          </cell>
          <cell r="X471">
            <v>172</v>
          </cell>
          <cell r="Y471">
            <v>1.8826619964973728</v>
          </cell>
          <cell r="Z471">
            <v>1</v>
          </cell>
          <cell r="AA471">
            <v>1.8867924528301887</v>
          </cell>
          <cell r="AB471">
            <v>1474</v>
          </cell>
          <cell r="AC471">
            <v>1.7433677512448404</v>
          </cell>
          <cell r="AD471">
            <v>1550</v>
          </cell>
          <cell r="AE471">
            <v>1.2908276287080065</v>
          </cell>
        </row>
        <row r="472">
          <cell r="A472" t="str">
            <v>24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36</v>
          </cell>
          <cell r="K472">
            <v>0.18399264029438822</v>
          </cell>
          <cell r="L472">
            <v>14</v>
          </cell>
          <cell r="M472">
            <v>0.11460379829731501</v>
          </cell>
          <cell r="N472">
            <v>4</v>
          </cell>
          <cell r="O472">
            <v>0.1545595054095827</v>
          </cell>
          <cell r="P472">
            <v>0</v>
          </cell>
          <cell r="Q472">
            <v>0</v>
          </cell>
          <cell r="R472">
            <v>54</v>
          </cell>
          <cell r="S472">
            <v>0.15709547914121139</v>
          </cell>
          <cell r="T472">
            <v>585</v>
          </cell>
          <cell r="U472">
            <v>1.8822999453006855</v>
          </cell>
          <cell r="V472">
            <v>303</v>
          </cell>
          <cell r="W472">
            <v>0.6842663896479303</v>
          </cell>
          <cell r="X472">
            <v>96</v>
          </cell>
          <cell r="Y472">
            <v>1.0507880910683012</v>
          </cell>
          <cell r="Z472">
            <v>0</v>
          </cell>
          <cell r="AA472">
            <v>0</v>
          </cell>
          <cell r="AB472">
            <v>984</v>
          </cell>
          <cell r="AC472">
            <v>1.1638221622964198</v>
          </cell>
          <cell r="AD472">
            <v>1038</v>
          </cell>
          <cell r="AE472">
            <v>0.8644381152251036</v>
          </cell>
        </row>
        <row r="473">
          <cell r="A473" t="str">
            <v>25</v>
          </cell>
          <cell r="B473">
            <v>1</v>
          </cell>
          <cell r="C473">
            <v>0.08733624454148471</v>
          </cell>
          <cell r="D473">
            <v>1</v>
          </cell>
          <cell r="E473">
            <v>50</v>
          </cell>
          <cell r="F473">
            <v>0</v>
          </cell>
          <cell r="G473">
            <v>0</v>
          </cell>
          <cell r="H473">
            <v>2</v>
          </cell>
          <cell r="I473">
            <v>0.17316017316017315</v>
          </cell>
          <cell r="J473">
            <v>118</v>
          </cell>
          <cell r="K473">
            <v>0.6030869876316058</v>
          </cell>
          <cell r="L473">
            <v>55</v>
          </cell>
          <cell r="M473">
            <v>0.45022920759659457</v>
          </cell>
          <cell r="N473">
            <v>18</v>
          </cell>
          <cell r="O473">
            <v>0.6955177743431221</v>
          </cell>
          <cell r="P473">
            <v>0</v>
          </cell>
          <cell r="Q473">
            <v>0</v>
          </cell>
          <cell r="R473">
            <v>191</v>
          </cell>
          <cell r="S473">
            <v>0.5556525280735439</v>
          </cell>
          <cell r="T473">
            <v>1417</v>
          </cell>
          <cell r="U473">
            <v>4.559348756394994</v>
          </cell>
          <cell r="V473">
            <v>1649</v>
          </cell>
          <cell r="W473">
            <v>3.723944807027845</v>
          </cell>
          <cell r="X473">
            <v>356</v>
          </cell>
          <cell r="Y473">
            <v>3.8966725043782837</v>
          </cell>
          <cell r="Z473">
            <v>3</v>
          </cell>
          <cell r="AA473">
            <v>5.660377358490567</v>
          </cell>
          <cell r="AB473">
            <v>3425</v>
          </cell>
          <cell r="AC473">
            <v>4.0509053921394695</v>
          </cell>
          <cell r="AD473">
            <v>3618</v>
          </cell>
          <cell r="AE473">
            <v>3.0130415230100436</v>
          </cell>
        </row>
        <row r="474">
          <cell r="A474" t="str">
            <v>26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31</v>
          </cell>
          <cell r="K474">
            <v>0.15843810692016763</v>
          </cell>
          <cell r="L474">
            <v>19</v>
          </cell>
          <cell r="M474">
            <v>0.1555337262606418</v>
          </cell>
          <cell r="N474">
            <v>7</v>
          </cell>
          <cell r="O474">
            <v>0.2704791344667697</v>
          </cell>
          <cell r="P474">
            <v>0</v>
          </cell>
          <cell r="Q474">
            <v>0</v>
          </cell>
          <cell r="R474">
            <v>57</v>
          </cell>
          <cell r="S474">
            <v>0.16582300576016756</v>
          </cell>
          <cell r="T474">
            <v>30</v>
          </cell>
          <cell r="U474">
            <v>0.09652820232311207</v>
          </cell>
          <cell r="V474">
            <v>34</v>
          </cell>
          <cell r="W474">
            <v>0.07678236715521329</v>
          </cell>
          <cell r="X474">
            <v>5</v>
          </cell>
          <cell r="Y474">
            <v>0.05472854640980736</v>
          </cell>
          <cell r="Z474">
            <v>0</v>
          </cell>
          <cell r="AA474">
            <v>0</v>
          </cell>
          <cell r="AB474">
            <v>69</v>
          </cell>
          <cell r="AC474">
            <v>0.08160948089273676</v>
          </cell>
          <cell r="AD474">
            <v>126</v>
          </cell>
          <cell r="AE474">
            <v>0.1049317943336831</v>
          </cell>
        </row>
        <row r="475">
          <cell r="A475" t="str">
            <v>27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25</v>
          </cell>
          <cell r="K475">
            <v>0.12777266687110295</v>
          </cell>
          <cell r="L475">
            <v>21</v>
          </cell>
          <cell r="M475">
            <v>0.1719056974459725</v>
          </cell>
          <cell r="N475">
            <v>2</v>
          </cell>
          <cell r="O475">
            <v>0.07727975270479134</v>
          </cell>
          <cell r="P475">
            <v>0</v>
          </cell>
          <cell r="Q475">
            <v>0</v>
          </cell>
          <cell r="R475">
            <v>48</v>
          </cell>
          <cell r="S475">
            <v>0.139640425903299</v>
          </cell>
          <cell r="T475">
            <v>150</v>
          </cell>
          <cell r="U475">
            <v>0.48264101161556033</v>
          </cell>
          <cell r="V475">
            <v>201</v>
          </cell>
          <cell r="W475">
            <v>0.4539192881822904</v>
          </cell>
          <cell r="X475">
            <v>47</v>
          </cell>
          <cell r="Y475">
            <v>0.5144483362521891</v>
          </cell>
          <cell r="Z475">
            <v>0</v>
          </cell>
          <cell r="AA475">
            <v>0</v>
          </cell>
          <cell r="AB475">
            <v>398</v>
          </cell>
          <cell r="AC475">
            <v>0.47073294775810465</v>
          </cell>
          <cell r="AD475">
            <v>446</v>
          </cell>
          <cell r="AE475">
            <v>0.37142524026049734</v>
          </cell>
        </row>
        <row r="476">
          <cell r="A476" t="str">
            <v>28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68</v>
          </cell>
          <cell r="K476">
            <v>0.3475416538894</v>
          </cell>
          <cell r="L476">
            <v>31</v>
          </cell>
          <cell r="M476">
            <v>0.253765553372626</v>
          </cell>
          <cell r="N476">
            <v>7</v>
          </cell>
          <cell r="O476">
            <v>0.2704791344667697</v>
          </cell>
          <cell r="P476">
            <v>0</v>
          </cell>
          <cell r="Q476">
            <v>0</v>
          </cell>
          <cell r="R476">
            <v>106</v>
          </cell>
          <cell r="S476">
            <v>0.30837260720311865</v>
          </cell>
          <cell r="T476">
            <v>559</v>
          </cell>
          <cell r="U476">
            <v>1.7986421699539883</v>
          </cell>
          <cell r="V476">
            <v>760</v>
          </cell>
          <cell r="W476">
            <v>1.71631173641065</v>
          </cell>
          <cell r="X476">
            <v>126</v>
          </cell>
          <cell r="Y476">
            <v>1.3791593695271454</v>
          </cell>
          <cell r="Z476">
            <v>0</v>
          </cell>
          <cell r="AA476">
            <v>0</v>
          </cell>
          <cell r="AB476">
            <v>1445</v>
          </cell>
          <cell r="AC476">
            <v>1.709068114347893</v>
          </cell>
          <cell r="AD476">
            <v>1551</v>
          </cell>
          <cell r="AE476">
            <v>1.291660420726528</v>
          </cell>
        </row>
        <row r="477">
          <cell r="A477" t="str">
            <v>29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27</v>
          </cell>
          <cell r="K477">
            <v>0.13799448022079117</v>
          </cell>
          <cell r="L477">
            <v>15</v>
          </cell>
          <cell r="M477">
            <v>0.12278978388998035</v>
          </cell>
          <cell r="N477">
            <v>6</v>
          </cell>
          <cell r="O477">
            <v>0.23183925811437406</v>
          </cell>
          <cell r="P477">
            <v>0</v>
          </cell>
          <cell r="Q477">
            <v>0</v>
          </cell>
          <cell r="R477">
            <v>48</v>
          </cell>
          <cell r="S477">
            <v>0.139640425903299</v>
          </cell>
          <cell r="T477">
            <v>739</v>
          </cell>
          <cell r="U477">
            <v>2.3778113838926607</v>
          </cell>
          <cell r="V477">
            <v>578</v>
          </cell>
          <cell r="W477">
            <v>1.3053002416386257</v>
          </cell>
          <cell r="X477">
            <v>109</v>
          </cell>
          <cell r="Y477">
            <v>1.1930823117338003</v>
          </cell>
          <cell r="Z477">
            <v>0</v>
          </cell>
          <cell r="AA477">
            <v>0</v>
          </cell>
          <cell r="AB477">
            <v>1426</v>
          </cell>
          <cell r="AC477">
            <v>1.686595938449893</v>
          </cell>
          <cell r="AD477">
            <v>1474</v>
          </cell>
          <cell r="AE477">
            <v>1.227535435300388</v>
          </cell>
        </row>
        <row r="478">
          <cell r="A478" t="str">
            <v>30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29</v>
          </cell>
          <cell r="K478">
            <v>0.1482162935704794</v>
          </cell>
          <cell r="L478">
            <v>13</v>
          </cell>
          <cell r="M478">
            <v>0.10641781270464964</v>
          </cell>
          <cell r="N478">
            <v>2</v>
          </cell>
          <cell r="O478">
            <v>0.07727975270479134</v>
          </cell>
          <cell r="P478">
            <v>0</v>
          </cell>
          <cell r="Q478">
            <v>0</v>
          </cell>
          <cell r="R478">
            <v>44</v>
          </cell>
          <cell r="S478">
            <v>0.12800372374469077</v>
          </cell>
          <cell r="T478">
            <v>85</v>
          </cell>
          <cell r="U478">
            <v>0.27349657324881754</v>
          </cell>
          <cell r="V478">
            <v>110</v>
          </cell>
          <cell r="W478">
            <v>0.2484135407962783</v>
          </cell>
          <cell r="X478">
            <v>23</v>
          </cell>
          <cell r="Y478">
            <v>0.2517513134851138</v>
          </cell>
          <cell r="Z478">
            <v>0</v>
          </cell>
          <cell r="AA478">
            <v>0</v>
          </cell>
          <cell r="AB478">
            <v>218</v>
          </cell>
          <cell r="AC478">
            <v>0.2578386497770524</v>
          </cell>
          <cell r="AD478">
            <v>262</v>
          </cell>
          <cell r="AE478">
            <v>0.21819150885257918</v>
          </cell>
        </row>
        <row r="479">
          <cell r="A479" t="str">
            <v>31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12</v>
          </cell>
          <cell r="K479">
            <v>0.06133088009812941</v>
          </cell>
          <cell r="L479">
            <v>6</v>
          </cell>
          <cell r="M479">
            <v>0.04911591355599214</v>
          </cell>
          <cell r="N479">
            <v>2</v>
          </cell>
          <cell r="O479">
            <v>0.07727975270479134</v>
          </cell>
          <cell r="P479">
            <v>0</v>
          </cell>
          <cell r="Q479">
            <v>0</v>
          </cell>
          <cell r="R479">
            <v>20</v>
          </cell>
          <cell r="S479">
            <v>0.05818351079304125</v>
          </cell>
          <cell r="T479">
            <v>186</v>
          </cell>
          <cell r="U479">
            <v>0.5984748544032948</v>
          </cell>
          <cell r="V479">
            <v>313</v>
          </cell>
          <cell r="W479">
            <v>0.7068494388112283</v>
          </cell>
          <cell r="X479">
            <v>56</v>
          </cell>
          <cell r="Y479">
            <v>0.6129597197898424</v>
          </cell>
          <cell r="Z479">
            <v>0</v>
          </cell>
          <cell r="AA479">
            <v>0</v>
          </cell>
          <cell r="AB479">
            <v>555</v>
          </cell>
          <cell r="AC479">
            <v>0.6564240854415783</v>
          </cell>
          <cell r="AD479">
            <v>575</v>
          </cell>
          <cell r="AE479">
            <v>0.47885541064974435</v>
          </cell>
        </row>
        <row r="480">
          <cell r="A480" t="str">
            <v>32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31</v>
          </cell>
          <cell r="K480">
            <v>0.15843810692016763</v>
          </cell>
          <cell r="L480">
            <v>15</v>
          </cell>
          <cell r="M480">
            <v>0.12278978388998035</v>
          </cell>
          <cell r="N480">
            <v>2</v>
          </cell>
          <cell r="O480">
            <v>0.07727975270479134</v>
          </cell>
          <cell r="P480">
            <v>0</v>
          </cell>
          <cell r="Q480">
            <v>0</v>
          </cell>
          <cell r="R480">
            <v>48</v>
          </cell>
          <cell r="S480">
            <v>0.139640425903299</v>
          </cell>
          <cell r="T480">
            <v>56</v>
          </cell>
          <cell r="U480">
            <v>0.1801859776698092</v>
          </cell>
          <cell r="V480">
            <v>67</v>
          </cell>
          <cell r="W480">
            <v>0.15130642939409678</v>
          </cell>
          <cell r="X480">
            <v>10</v>
          </cell>
          <cell r="Y480">
            <v>0.10945709281961472</v>
          </cell>
          <cell r="Z480">
            <v>0</v>
          </cell>
          <cell r="AA480">
            <v>0</v>
          </cell>
          <cell r="AB480">
            <v>133</v>
          </cell>
          <cell r="AC480">
            <v>0.15730523128599982</v>
          </cell>
          <cell r="AD480">
            <v>181</v>
          </cell>
          <cell r="AE480">
            <v>0.1507353553523543</v>
          </cell>
        </row>
        <row r="481">
          <cell r="A481" t="str">
            <v>33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34</v>
          </cell>
          <cell r="K481">
            <v>0.1737708269447</v>
          </cell>
          <cell r="L481">
            <v>22</v>
          </cell>
          <cell r="M481">
            <v>0.18009168303863785</v>
          </cell>
          <cell r="N481">
            <v>8</v>
          </cell>
          <cell r="O481">
            <v>0.3091190108191654</v>
          </cell>
          <cell r="P481">
            <v>0</v>
          </cell>
          <cell r="Q481">
            <v>0</v>
          </cell>
          <cell r="R481">
            <v>64</v>
          </cell>
          <cell r="S481">
            <v>0.186187234537732</v>
          </cell>
          <cell r="T481">
            <v>315</v>
          </cell>
          <cell r="U481">
            <v>1.0135461243926769</v>
          </cell>
          <cell r="V481">
            <v>292</v>
          </cell>
          <cell r="W481">
            <v>0.6594250355683025</v>
          </cell>
          <cell r="X481">
            <v>63</v>
          </cell>
          <cell r="Y481">
            <v>0.6895796847635727</v>
          </cell>
          <cell r="Z481">
            <v>2</v>
          </cell>
          <cell r="AA481">
            <v>3.7735849056603774</v>
          </cell>
          <cell r="AB481">
            <v>672</v>
          </cell>
          <cell r="AC481">
            <v>0.7948053791292622</v>
          </cell>
          <cell r="AD481">
            <v>736</v>
          </cell>
          <cell r="AE481">
            <v>0.6129349256316727</v>
          </cell>
        </row>
        <row r="482">
          <cell r="A482" t="str">
            <v>35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163</v>
          </cell>
          <cell r="K482">
            <v>0.8330777879995911</v>
          </cell>
          <cell r="L482">
            <v>88</v>
          </cell>
          <cell r="M482">
            <v>0.7203667321545514</v>
          </cell>
          <cell r="N482">
            <v>17</v>
          </cell>
          <cell r="O482">
            <v>0.6568778979907265</v>
          </cell>
          <cell r="P482">
            <v>0</v>
          </cell>
          <cell r="Q482">
            <v>0</v>
          </cell>
          <cell r="R482">
            <v>268</v>
          </cell>
          <cell r="S482">
            <v>0.7796590446267528</v>
          </cell>
          <cell r="T482">
            <v>7</v>
          </cell>
          <cell r="U482">
            <v>0.02252324720872615</v>
          </cell>
          <cell r="V482">
            <v>3</v>
          </cell>
          <cell r="W482">
            <v>0.006774914748989409</v>
          </cell>
          <cell r="X482">
            <v>2</v>
          </cell>
          <cell r="Y482">
            <v>0.021891418563922942</v>
          </cell>
          <cell r="Z482">
            <v>0</v>
          </cell>
          <cell r="AA482">
            <v>0</v>
          </cell>
          <cell r="AB482">
            <v>12</v>
          </cell>
          <cell r="AC482">
            <v>0.014192953198736827</v>
          </cell>
          <cell r="AD482">
            <v>280</v>
          </cell>
          <cell r="AE482">
            <v>0.2331817651859625</v>
          </cell>
        </row>
        <row r="483">
          <cell r="A483" t="str">
            <v>36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2</v>
          </cell>
          <cell r="K483">
            <v>0.010221813349688236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2</v>
          </cell>
          <cell r="S483">
            <v>0.005818351079304125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2</v>
          </cell>
          <cell r="AE483">
            <v>0.001665584037042589</v>
          </cell>
        </row>
        <row r="484">
          <cell r="A484" t="str">
            <v>37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22</v>
          </cell>
          <cell r="K484">
            <v>0.11243994684657058</v>
          </cell>
          <cell r="L484">
            <v>11</v>
          </cell>
          <cell r="M484">
            <v>0.09004584151931892</v>
          </cell>
          <cell r="N484">
            <v>1</v>
          </cell>
          <cell r="O484">
            <v>0.03863987635239567</v>
          </cell>
          <cell r="P484">
            <v>0</v>
          </cell>
          <cell r="Q484">
            <v>0</v>
          </cell>
          <cell r="R484">
            <v>34</v>
          </cell>
          <cell r="S484">
            <v>0.09891196834817012</v>
          </cell>
          <cell r="T484">
            <v>24</v>
          </cell>
          <cell r="U484">
            <v>0.07722256185848966</v>
          </cell>
          <cell r="V484">
            <v>31</v>
          </cell>
          <cell r="W484">
            <v>0.07000745240622389</v>
          </cell>
          <cell r="X484">
            <v>5</v>
          </cell>
          <cell r="Y484">
            <v>0.05472854640980736</v>
          </cell>
          <cell r="Z484">
            <v>0</v>
          </cell>
          <cell r="AA484">
            <v>0</v>
          </cell>
          <cell r="AB484">
            <v>60</v>
          </cell>
          <cell r="AC484">
            <v>0.07096476599368413</v>
          </cell>
          <cell r="AD484">
            <v>94</v>
          </cell>
          <cell r="AE484">
            <v>0.07828244974100168</v>
          </cell>
        </row>
        <row r="485">
          <cell r="A485" t="str">
            <v>38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29</v>
          </cell>
          <cell r="K485">
            <v>0.1482162935704794</v>
          </cell>
          <cell r="L485">
            <v>17</v>
          </cell>
          <cell r="M485">
            <v>0.13916175507531106</v>
          </cell>
          <cell r="N485">
            <v>4</v>
          </cell>
          <cell r="O485">
            <v>0.1545595054095827</v>
          </cell>
          <cell r="P485">
            <v>0</v>
          </cell>
          <cell r="Q485">
            <v>0</v>
          </cell>
          <cell r="R485">
            <v>50</v>
          </cell>
          <cell r="S485">
            <v>0.14545877698260312</v>
          </cell>
          <cell r="T485">
            <v>270</v>
          </cell>
          <cell r="U485">
            <v>0.8687538209080087</v>
          </cell>
          <cell r="V485">
            <v>309</v>
          </cell>
          <cell r="W485">
            <v>0.6978162191459092</v>
          </cell>
          <cell r="X485">
            <v>85</v>
          </cell>
          <cell r="Y485">
            <v>0.9303852889667251</v>
          </cell>
          <cell r="Z485">
            <v>0</v>
          </cell>
          <cell r="AA485">
            <v>0</v>
          </cell>
          <cell r="AB485">
            <v>664</v>
          </cell>
          <cell r="AC485">
            <v>0.7853434103301045</v>
          </cell>
          <cell r="AD485">
            <v>714</v>
          </cell>
          <cell r="AE485">
            <v>0.5946135012242042</v>
          </cell>
        </row>
        <row r="486">
          <cell r="A486" t="str">
            <v>39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5</v>
          </cell>
          <cell r="K486">
            <v>0.025554533374220593</v>
          </cell>
          <cell r="L486">
            <v>1</v>
          </cell>
          <cell r="M486">
            <v>0.008185985592665358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6</v>
          </cell>
          <cell r="S486">
            <v>0.017455053237912375</v>
          </cell>
          <cell r="T486">
            <v>42</v>
          </cell>
          <cell r="U486">
            <v>0.1351394832523569</v>
          </cell>
          <cell r="V486">
            <v>28</v>
          </cell>
          <cell r="W486">
            <v>0.06323253765723448</v>
          </cell>
          <cell r="X486">
            <v>8</v>
          </cell>
          <cell r="Y486">
            <v>0.08756567425569177</v>
          </cell>
          <cell r="Z486">
            <v>0</v>
          </cell>
          <cell r="AA486">
            <v>0</v>
          </cell>
          <cell r="AB486">
            <v>78</v>
          </cell>
          <cell r="AC486">
            <v>0.09225419579178938</v>
          </cell>
          <cell r="AD486">
            <v>84</v>
          </cell>
          <cell r="AE486">
            <v>0.06995452955578874</v>
          </cell>
        </row>
        <row r="487">
          <cell r="A487" t="str">
            <v>41</v>
          </cell>
          <cell r="B487">
            <v>1</v>
          </cell>
          <cell r="C487">
            <v>0.08733624454148471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0.08658008658008658</v>
          </cell>
          <cell r="J487">
            <v>116</v>
          </cell>
          <cell r="K487">
            <v>0.5928651742819177</v>
          </cell>
          <cell r="L487">
            <v>50</v>
          </cell>
          <cell r="M487">
            <v>0.4092992796332679</v>
          </cell>
          <cell r="N487">
            <v>26</v>
          </cell>
          <cell r="O487">
            <v>1.0046367851622875</v>
          </cell>
          <cell r="P487">
            <v>0</v>
          </cell>
          <cell r="Q487">
            <v>0</v>
          </cell>
          <cell r="R487">
            <v>192</v>
          </cell>
          <cell r="S487">
            <v>0.558561703613196</v>
          </cell>
          <cell r="T487">
            <v>996</v>
          </cell>
          <cell r="U487">
            <v>3.204736317127321</v>
          </cell>
          <cell r="V487">
            <v>1783</v>
          </cell>
          <cell r="W487">
            <v>4.026557665816038</v>
          </cell>
          <cell r="X487">
            <v>490</v>
          </cell>
          <cell r="Y487">
            <v>5.363397548161121</v>
          </cell>
          <cell r="Z487">
            <v>5</v>
          </cell>
          <cell r="AA487">
            <v>9.433962264150944</v>
          </cell>
          <cell r="AB487">
            <v>3274</v>
          </cell>
          <cell r="AC487">
            <v>3.8723107310553644</v>
          </cell>
          <cell r="AD487">
            <v>3467</v>
          </cell>
          <cell r="AE487">
            <v>2.887289928213328</v>
          </cell>
        </row>
        <row r="488">
          <cell r="A488" t="str">
            <v>42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68</v>
          </cell>
          <cell r="K488">
            <v>0.3475416538894</v>
          </cell>
          <cell r="L488">
            <v>7</v>
          </cell>
          <cell r="M488">
            <v>0.057301899148657506</v>
          </cell>
          <cell r="N488">
            <v>9</v>
          </cell>
          <cell r="O488">
            <v>0.34775888717156106</v>
          </cell>
          <cell r="P488">
            <v>0</v>
          </cell>
          <cell r="Q488">
            <v>0</v>
          </cell>
          <cell r="R488">
            <v>84</v>
          </cell>
          <cell r="S488">
            <v>0.24437074533077324</v>
          </cell>
          <cell r="T488">
            <v>664</v>
          </cell>
          <cell r="U488">
            <v>2.1364908780848806</v>
          </cell>
          <cell r="V488">
            <v>870</v>
          </cell>
          <cell r="W488">
            <v>1.9647252772069281</v>
          </cell>
          <cell r="X488">
            <v>250</v>
          </cell>
          <cell r="Y488">
            <v>2.736427320490368</v>
          </cell>
          <cell r="Z488">
            <v>2</v>
          </cell>
          <cell r="AA488">
            <v>3.7735849056603774</v>
          </cell>
          <cell r="AB488">
            <v>1786</v>
          </cell>
          <cell r="AC488">
            <v>2.112384534411998</v>
          </cell>
          <cell r="AD488">
            <v>1870</v>
          </cell>
          <cell r="AE488">
            <v>1.5573210746348207</v>
          </cell>
        </row>
        <row r="489">
          <cell r="A489" t="str">
            <v>43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149</v>
          </cell>
          <cell r="K489">
            <v>0.7615250945517735</v>
          </cell>
          <cell r="L489">
            <v>78</v>
          </cell>
          <cell r="M489">
            <v>0.6385068762278978</v>
          </cell>
          <cell r="N489">
            <v>42</v>
          </cell>
          <cell r="O489">
            <v>1.6228748068006182</v>
          </cell>
          <cell r="P489">
            <v>0</v>
          </cell>
          <cell r="Q489">
            <v>0</v>
          </cell>
          <cell r="R489">
            <v>269</v>
          </cell>
          <cell r="S489">
            <v>0.782568220166405</v>
          </cell>
          <cell r="T489">
            <v>2547</v>
          </cell>
          <cell r="U489">
            <v>8.195244377232216</v>
          </cell>
          <cell r="V489">
            <v>4135</v>
          </cell>
          <cell r="W489">
            <v>9.338090829023734</v>
          </cell>
          <cell r="X489">
            <v>1159</v>
          </cell>
          <cell r="Y489">
            <v>12.686077057793346</v>
          </cell>
          <cell r="Z489">
            <v>2</v>
          </cell>
          <cell r="AA489">
            <v>3.7735849056603774</v>
          </cell>
          <cell r="AB489">
            <v>7843</v>
          </cell>
          <cell r="AC489">
            <v>9.276277661474412</v>
          </cell>
          <cell r="AD489">
            <v>8112</v>
          </cell>
          <cell r="AE489">
            <v>6.75560885424474</v>
          </cell>
        </row>
        <row r="490">
          <cell r="A490" t="str">
            <v>45</v>
          </cell>
          <cell r="B490">
            <v>1</v>
          </cell>
          <cell r="C490">
            <v>0.08733624454148471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1</v>
          </cell>
          <cell r="I490">
            <v>0.08658008658008658</v>
          </cell>
          <cell r="J490">
            <v>128</v>
          </cell>
          <cell r="K490">
            <v>0.6541960543800471</v>
          </cell>
          <cell r="L490">
            <v>100</v>
          </cell>
          <cell r="M490">
            <v>0.8185985592665358</v>
          </cell>
          <cell r="N490">
            <v>32</v>
          </cell>
          <cell r="O490">
            <v>1.2364760432766615</v>
          </cell>
          <cell r="P490">
            <v>0</v>
          </cell>
          <cell r="Q490">
            <v>0</v>
          </cell>
          <cell r="R490">
            <v>260</v>
          </cell>
          <cell r="S490">
            <v>0.7563856403095364</v>
          </cell>
          <cell r="T490">
            <v>731</v>
          </cell>
          <cell r="U490">
            <v>2.3520705299398306</v>
          </cell>
          <cell r="V490">
            <v>969</v>
          </cell>
          <cell r="W490">
            <v>2.188297463923579</v>
          </cell>
          <cell r="X490">
            <v>180</v>
          </cell>
          <cell r="Y490">
            <v>1.9702276707530646</v>
          </cell>
          <cell r="Z490">
            <v>2</v>
          </cell>
          <cell r="AA490">
            <v>3.7735849056603774</v>
          </cell>
          <cell r="AB490">
            <v>1882</v>
          </cell>
          <cell r="AC490">
            <v>2.2259281600018923</v>
          </cell>
          <cell r="AD490">
            <v>2143</v>
          </cell>
          <cell r="AE490">
            <v>1.7846732956911342</v>
          </cell>
        </row>
        <row r="491">
          <cell r="A491" t="str">
            <v>46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722</v>
          </cell>
          <cell r="K491">
            <v>3.6900746192374525</v>
          </cell>
          <cell r="L491">
            <v>569</v>
          </cell>
          <cell r="M491">
            <v>4.657825802226588</v>
          </cell>
          <cell r="N491">
            <v>147</v>
          </cell>
          <cell r="O491">
            <v>5.680061823802165</v>
          </cell>
          <cell r="P491">
            <v>2</v>
          </cell>
          <cell r="Q491">
            <v>50</v>
          </cell>
          <cell r="R491">
            <v>1440</v>
          </cell>
          <cell r="S491">
            <v>4.18921277709897</v>
          </cell>
          <cell r="T491">
            <v>1254</v>
          </cell>
          <cell r="U491">
            <v>4.034878857106085</v>
          </cell>
          <cell r="V491">
            <v>1922</v>
          </cell>
          <cell r="W491">
            <v>4.340462049185881</v>
          </cell>
          <cell r="X491">
            <v>432</v>
          </cell>
          <cell r="Y491">
            <v>4.728546409807356</v>
          </cell>
          <cell r="Z491">
            <v>4</v>
          </cell>
          <cell r="AA491">
            <v>7.547169811320755</v>
          </cell>
          <cell r="AB491">
            <v>3612</v>
          </cell>
          <cell r="AC491">
            <v>4.272078912819785</v>
          </cell>
          <cell r="AD491">
            <v>5052</v>
          </cell>
          <cell r="AE491">
            <v>4.207265277569579</v>
          </cell>
        </row>
        <row r="492">
          <cell r="A492" t="str">
            <v>47</v>
          </cell>
          <cell r="B492">
            <v>3</v>
          </cell>
          <cell r="C492">
            <v>0.26200873362445415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0.2597402597402597</v>
          </cell>
          <cell r="J492">
            <v>2280</v>
          </cell>
          <cell r="K492">
            <v>11.652867218644587</v>
          </cell>
          <cell r="L492">
            <v>2559</v>
          </cell>
          <cell r="M492">
            <v>20.947937131630646</v>
          </cell>
          <cell r="N492">
            <v>482</v>
          </cell>
          <cell r="O492">
            <v>18.624420401854714</v>
          </cell>
          <cell r="P492">
            <v>0</v>
          </cell>
          <cell r="Q492">
            <v>0</v>
          </cell>
          <cell r="R492">
            <v>5321</v>
          </cell>
          <cell r="S492">
            <v>15.479723046488624</v>
          </cell>
          <cell r="T492">
            <v>1144</v>
          </cell>
          <cell r="U492">
            <v>3.6809421152546737</v>
          </cell>
          <cell r="V492">
            <v>1554</v>
          </cell>
          <cell r="W492">
            <v>3.5094058399765133</v>
          </cell>
          <cell r="X492">
            <v>300</v>
          </cell>
          <cell r="Y492">
            <v>3.2837127845884413</v>
          </cell>
          <cell r="Z492">
            <v>1</v>
          </cell>
          <cell r="AA492">
            <v>1.8867924528301887</v>
          </cell>
          <cell r="AB492">
            <v>2999</v>
          </cell>
          <cell r="AC492">
            <v>3.547055553584312</v>
          </cell>
          <cell r="AD492">
            <v>8323</v>
          </cell>
          <cell r="AE492">
            <v>6.931327970152735</v>
          </cell>
        </row>
        <row r="493">
          <cell r="A493" t="str">
            <v>49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132</v>
          </cell>
          <cell r="K493">
            <v>0.6746396810794235</v>
          </cell>
          <cell r="L493">
            <v>117</v>
          </cell>
          <cell r="M493">
            <v>0.9577603143418467</v>
          </cell>
          <cell r="N493">
            <v>34</v>
          </cell>
          <cell r="O493">
            <v>1.313755795981453</v>
          </cell>
          <cell r="P493">
            <v>0</v>
          </cell>
          <cell r="Q493">
            <v>0</v>
          </cell>
          <cell r="R493">
            <v>283</v>
          </cell>
          <cell r="S493">
            <v>0.8232966777215337</v>
          </cell>
          <cell r="T493">
            <v>1412</v>
          </cell>
          <cell r="U493">
            <v>4.543260722674475</v>
          </cell>
          <cell r="V493">
            <v>2546</v>
          </cell>
          <cell r="W493">
            <v>5.749644316975678</v>
          </cell>
          <cell r="X493">
            <v>815</v>
          </cell>
          <cell r="Y493">
            <v>8.9207530647986</v>
          </cell>
          <cell r="Z493">
            <v>7</v>
          </cell>
          <cell r="AA493">
            <v>13.20754716981132</v>
          </cell>
          <cell r="AB493">
            <v>4780</v>
          </cell>
          <cell r="AC493">
            <v>5.653526357496836</v>
          </cell>
          <cell r="AD493">
            <v>5063</v>
          </cell>
          <cell r="AE493">
            <v>4.216425989773314</v>
          </cell>
        </row>
        <row r="494">
          <cell r="A494" t="str">
            <v>50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1</v>
          </cell>
          <cell r="K494">
            <v>0.005110906674844118</v>
          </cell>
          <cell r="L494">
            <v>2</v>
          </cell>
          <cell r="M494">
            <v>0.016371971185330715</v>
          </cell>
          <cell r="N494">
            <v>1</v>
          </cell>
          <cell r="O494">
            <v>0.03863987635239567</v>
          </cell>
          <cell r="P494">
            <v>0</v>
          </cell>
          <cell r="Q494">
            <v>0</v>
          </cell>
          <cell r="R494">
            <v>4</v>
          </cell>
          <cell r="S494">
            <v>0.01163670215860825</v>
          </cell>
          <cell r="T494">
            <v>15</v>
          </cell>
          <cell r="U494">
            <v>0.048264101161556036</v>
          </cell>
          <cell r="V494">
            <v>32</v>
          </cell>
          <cell r="W494">
            <v>0.07226575732255369</v>
          </cell>
          <cell r="X494">
            <v>9</v>
          </cell>
          <cell r="Y494">
            <v>0.09851138353765324</v>
          </cell>
          <cell r="Z494">
            <v>0</v>
          </cell>
          <cell r="AA494">
            <v>0</v>
          </cell>
          <cell r="AB494">
            <v>56</v>
          </cell>
          <cell r="AC494">
            <v>0.0662337815941052</v>
          </cell>
          <cell r="AD494">
            <v>60</v>
          </cell>
          <cell r="AE494">
            <v>0.049967521111277675</v>
          </cell>
        </row>
        <row r="495">
          <cell r="A495" t="str">
            <v>51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53</v>
          </cell>
          <cell r="K495">
            <v>0.2708780537667382</v>
          </cell>
          <cell r="L495">
            <v>55</v>
          </cell>
          <cell r="M495">
            <v>0.45022920759659457</v>
          </cell>
          <cell r="N495">
            <v>22</v>
          </cell>
          <cell r="O495">
            <v>0.8500772797527048</v>
          </cell>
          <cell r="P495">
            <v>0</v>
          </cell>
          <cell r="Q495">
            <v>0</v>
          </cell>
          <cell r="R495">
            <v>130</v>
          </cell>
          <cell r="S495">
            <v>0.3781928201547682</v>
          </cell>
          <cell r="T495">
            <v>8</v>
          </cell>
          <cell r="U495">
            <v>0.02574085395282989</v>
          </cell>
          <cell r="V495">
            <v>12</v>
          </cell>
          <cell r="W495">
            <v>0.027099658995957634</v>
          </cell>
          <cell r="X495">
            <v>2</v>
          </cell>
          <cell r="Y495">
            <v>0.021891418563922942</v>
          </cell>
          <cell r="Z495">
            <v>0</v>
          </cell>
          <cell r="AA495">
            <v>0</v>
          </cell>
          <cell r="AB495">
            <v>22</v>
          </cell>
          <cell r="AC495">
            <v>0.026020414197684184</v>
          </cell>
          <cell r="AD495">
            <v>152</v>
          </cell>
          <cell r="AE495">
            <v>0.12658438681523676</v>
          </cell>
        </row>
        <row r="496">
          <cell r="A496" t="str">
            <v>52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249</v>
          </cell>
          <cell r="K496">
            <v>1.2726157620361853</v>
          </cell>
          <cell r="L496">
            <v>310</v>
          </cell>
          <cell r="M496">
            <v>2.5376555337262605</v>
          </cell>
          <cell r="N496">
            <v>50</v>
          </cell>
          <cell r="O496">
            <v>1.9319938176197835</v>
          </cell>
          <cell r="P496">
            <v>0</v>
          </cell>
          <cell r="Q496">
            <v>0</v>
          </cell>
          <cell r="R496">
            <v>609</v>
          </cell>
          <cell r="S496">
            <v>1.7716879036481064</v>
          </cell>
          <cell r="T496">
            <v>1390</v>
          </cell>
          <cell r="U496">
            <v>4.472473374304192</v>
          </cell>
          <cell r="V496">
            <v>2270</v>
          </cell>
          <cell r="W496">
            <v>5.126352160068652</v>
          </cell>
          <cell r="X496">
            <v>468</v>
          </cell>
          <cell r="Y496">
            <v>5.122591943957969</v>
          </cell>
          <cell r="Z496">
            <v>2</v>
          </cell>
          <cell r="AA496">
            <v>3.7735849056603774</v>
          </cell>
          <cell r="AB496">
            <v>4130</v>
          </cell>
          <cell r="AC496">
            <v>4.8847413925652585</v>
          </cell>
          <cell r="AD496">
            <v>4739</v>
          </cell>
          <cell r="AE496">
            <v>3.9466013757724148</v>
          </cell>
        </row>
        <row r="497">
          <cell r="A497" t="str">
            <v>53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632</v>
          </cell>
          <cell r="K497">
            <v>3.2300930185014822</v>
          </cell>
          <cell r="L497">
            <v>327</v>
          </cell>
          <cell r="M497">
            <v>2.6768172888015713</v>
          </cell>
          <cell r="N497">
            <v>111</v>
          </cell>
          <cell r="O497">
            <v>4.289026275115919</v>
          </cell>
          <cell r="P497">
            <v>0</v>
          </cell>
          <cell r="Q497">
            <v>0</v>
          </cell>
          <cell r="R497">
            <v>1070</v>
          </cell>
          <cell r="S497">
            <v>3.112817827427707</v>
          </cell>
          <cell r="T497">
            <v>70</v>
          </cell>
          <cell r="U497">
            <v>0.2252324720872615</v>
          </cell>
          <cell r="V497">
            <v>119</v>
          </cell>
          <cell r="W497">
            <v>0.26873828504324654</v>
          </cell>
          <cell r="X497">
            <v>36</v>
          </cell>
          <cell r="Y497">
            <v>0.39404553415061294</v>
          </cell>
          <cell r="Z497">
            <v>1</v>
          </cell>
          <cell r="AA497">
            <v>1.8867924528301887</v>
          </cell>
          <cell r="AB497">
            <v>226</v>
          </cell>
          <cell r="AC497">
            <v>0.2673006185762103</v>
          </cell>
          <cell r="AD497">
            <v>1296</v>
          </cell>
          <cell r="AE497">
            <v>1.0792984560035976</v>
          </cell>
        </row>
        <row r="498">
          <cell r="A498" t="str">
            <v>55</v>
          </cell>
          <cell r="B498">
            <v>1</v>
          </cell>
          <cell r="C498">
            <v>0.08733624454148471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</v>
          </cell>
          <cell r="I498">
            <v>0.08658008658008658</v>
          </cell>
          <cell r="J498">
            <v>57</v>
          </cell>
          <cell r="K498">
            <v>0.2913216804661147</v>
          </cell>
          <cell r="L498">
            <v>46</v>
          </cell>
          <cell r="M498">
            <v>0.3765553372626064</v>
          </cell>
          <cell r="N498">
            <v>10</v>
          </cell>
          <cell r="O498">
            <v>0.38639876352395675</v>
          </cell>
          <cell r="P498">
            <v>0</v>
          </cell>
          <cell r="Q498">
            <v>0</v>
          </cell>
          <cell r="R498">
            <v>113</v>
          </cell>
          <cell r="S498">
            <v>0.3287368359806831</v>
          </cell>
          <cell r="T498">
            <v>299</v>
          </cell>
          <cell r="U498">
            <v>0.9620644164870168</v>
          </cell>
          <cell r="V498">
            <v>332</v>
          </cell>
          <cell r="W498">
            <v>0.7497572322214946</v>
          </cell>
          <cell r="X498">
            <v>67</v>
          </cell>
          <cell r="Y498">
            <v>0.7333625218914185</v>
          </cell>
          <cell r="Z498">
            <v>0</v>
          </cell>
          <cell r="AA498">
            <v>0</v>
          </cell>
          <cell r="AB498">
            <v>698</v>
          </cell>
          <cell r="AC498">
            <v>0.8255567777265252</v>
          </cell>
          <cell r="AD498">
            <v>812</v>
          </cell>
          <cell r="AE498">
            <v>0.6762271190392911</v>
          </cell>
        </row>
        <row r="499">
          <cell r="A499" t="str">
            <v>56</v>
          </cell>
          <cell r="B499">
            <v>6</v>
          </cell>
          <cell r="C499">
            <v>0.5240174672489083</v>
          </cell>
          <cell r="D499">
            <v>0</v>
          </cell>
          <cell r="E499">
            <v>0</v>
          </cell>
          <cell r="F499">
            <v>1</v>
          </cell>
          <cell r="G499">
            <v>12.5</v>
          </cell>
          <cell r="H499">
            <v>7</v>
          </cell>
          <cell r="I499">
            <v>0.6060606060606061</v>
          </cell>
          <cell r="J499">
            <v>126</v>
          </cell>
          <cell r="K499">
            <v>0.6439742410303588</v>
          </cell>
          <cell r="L499">
            <v>92</v>
          </cell>
          <cell r="M499">
            <v>0.7531106745252129</v>
          </cell>
          <cell r="N499">
            <v>19</v>
          </cell>
          <cell r="O499">
            <v>0.7341576506955179</v>
          </cell>
          <cell r="P499">
            <v>0</v>
          </cell>
          <cell r="Q499">
            <v>0</v>
          </cell>
          <cell r="R499">
            <v>237</v>
          </cell>
          <cell r="S499">
            <v>0.6894746028975388</v>
          </cell>
          <cell r="T499">
            <v>1116</v>
          </cell>
          <cell r="U499">
            <v>3.5908491264197693</v>
          </cell>
          <cell r="V499">
            <v>1062</v>
          </cell>
          <cell r="W499">
            <v>2.3983198211422505</v>
          </cell>
          <cell r="X499">
            <v>240</v>
          </cell>
          <cell r="Y499">
            <v>2.626970227670753</v>
          </cell>
          <cell r="Z499">
            <v>1</v>
          </cell>
          <cell r="AA499">
            <v>1.8867924528301887</v>
          </cell>
          <cell r="AB499">
            <v>2419</v>
          </cell>
          <cell r="AC499">
            <v>2.861062815645366</v>
          </cell>
          <cell r="AD499">
            <v>2663</v>
          </cell>
          <cell r="AE499">
            <v>2.2177251453222073</v>
          </cell>
        </row>
        <row r="500">
          <cell r="A500" t="str">
            <v>58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20</v>
          </cell>
          <cell r="K500">
            <v>0.10221813349688237</v>
          </cell>
          <cell r="L500">
            <v>18</v>
          </cell>
          <cell r="M500">
            <v>0.14734774066797643</v>
          </cell>
          <cell r="N500">
            <v>8</v>
          </cell>
          <cell r="O500">
            <v>0.3091190108191654</v>
          </cell>
          <cell r="P500">
            <v>0</v>
          </cell>
          <cell r="Q500">
            <v>0</v>
          </cell>
          <cell r="R500">
            <v>46</v>
          </cell>
          <cell r="S500">
            <v>0.13382207482399489</v>
          </cell>
          <cell r="T500">
            <v>6</v>
          </cell>
          <cell r="U500">
            <v>0.019305640464622416</v>
          </cell>
          <cell r="V500">
            <v>13</v>
          </cell>
          <cell r="W500">
            <v>0.02935796391228744</v>
          </cell>
          <cell r="X500">
            <v>1</v>
          </cell>
          <cell r="Y500">
            <v>0.010945709281961471</v>
          </cell>
          <cell r="Z500">
            <v>0</v>
          </cell>
          <cell r="AA500">
            <v>0</v>
          </cell>
          <cell r="AB500">
            <v>20</v>
          </cell>
          <cell r="AC500">
            <v>0.023654921997894714</v>
          </cell>
          <cell r="AD500">
            <v>66</v>
          </cell>
          <cell r="AE500">
            <v>0.054964273222405435</v>
          </cell>
        </row>
        <row r="501">
          <cell r="A501" t="str">
            <v>59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30</v>
          </cell>
          <cell r="K501">
            <v>0.1533272002453235</v>
          </cell>
          <cell r="L501">
            <v>28</v>
          </cell>
          <cell r="M501">
            <v>0.22920759659463003</v>
          </cell>
          <cell r="N501">
            <v>3</v>
          </cell>
          <cell r="O501">
            <v>0.11591962905718703</v>
          </cell>
          <cell r="P501">
            <v>0</v>
          </cell>
          <cell r="Q501">
            <v>0</v>
          </cell>
          <cell r="R501">
            <v>61</v>
          </cell>
          <cell r="S501">
            <v>0.17745970791877583</v>
          </cell>
          <cell r="T501">
            <v>14</v>
          </cell>
          <cell r="U501">
            <v>0.0450464944174523</v>
          </cell>
          <cell r="V501">
            <v>13</v>
          </cell>
          <cell r="W501">
            <v>0.02935796391228744</v>
          </cell>
          <cell r="X501">
            <v>2</v>
          </cell>
          <cell r="Y501">
            <v>0.021891418563922942</v>
          </cell>
          <cell r="Z501">
            <v>0</v>
          </cell>
          <cell r="AA501">
            <v>0</v>
          </cell>
          <cell r="AB501">
            <v>29</v>
          </cell>
          <cell r="AC501">
            <v>0.03429963689694733</v>
          </cell>
          <cell r="AD501">
            <v>90</v>
          </cell>
          <cell r="AE501">
            <v>0.0749512816669165</v>
          </cell>
        </row>
        <row r="502">
          <cell r="A502" t="str">
            <v>60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14</v>
          </cell>
          <cell r="K502">
            <v>0.07155269344781764</v>
          </cell>
          <cell r="L502">
            <v>8</v>
          </cell>
          <cell r="M502">
            <v>0.06548788474132286</v>
          </cell>
          <cell r="N502">
            <v>2</v>
          </cell>
          <cell r="O502">
            <v>0.07727975270479134</v>
          </cell>
          <cell r="P502">
            <v>0</v>
          </cell>
          <cell r="Q502">
            <v>0</v>
          </cell>
          <cell r="R502">
            <v>24</v>
          </cell>
          <cell r="S502">
            <v>0.0698202129516495</v>
          </cell>
          <cell r="T502">
            <v>2</v>
          </cell>
          <cell r="U502">
            <v>0.006435213488207472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2</v>
          </cell>
          <cell r="AC502">
            <v>0.0023654921997894713</v>
          </cell>
          <cell r="AD502">
            <v>26</v>
          </cell>
          <cell r="AE502">
            <v>0.021652592481553653</v>
          </cell>
        </row>
        <row r="503">
          <cell r="A503" t="str">
            <v>61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52</v>
          </cell>
          <cell r="K503">
            <v>0.2657671470918941</v>
          </cell>
          <cell r="L503">
            <v>49</v>
          </cell>
          <cell r="M503">
            <v>0.4011132940406025</v>
          </cell>
          <cell r="N503">
            <v>5</v>
          </cell>
          <cell r="O503">
            <v>0.19319938176197837</v>
          </cell>
          <cell r="P503">
            <v>0</v>
          </cell>
          <cell r="Q503">
            <v>0</v>
          </cell>
          <cell r="R503">
            <v>106</v>
          </cell>
          <cell r="S503">
            <v>0.30837260720311865</v>
          </cell>
          <cell r="T503">
            <v>16</v>
          </cell>
          <cell r="U503">
            <v>0.05148170790565978</v>
          </cell>
          <cell r="V503">
            <v>33</v>
          </cell>
          <cell r="W503">
            <v>0.07452406223888348</v>
          </cell>
          <cell r="X503">
            <v>5</v>
          </cell>
          <cell r="Y503">
            <v>0.05472854640980736</v>
          </cell>
          <cell r="Z503">
            <v>0</v>
          </cell>
          <cell r="AA503">
            <v>0</v>
          </cell>
          <cell r="AB503">
            <v>54</v>
          </cell>
          <cell r="AC503">
            <v>0.06386828939431573</v>
          </cell>
          <cell r="AD503">
            <v>160</v>
          </cell>
          <cell r="AE503">
            <v>0.13324672296340712</v>
          </cell>
        </row>
        <row r="504">
          <cell r="A504" t="str">
            <v>62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162</v>
          </cell>
          <cell r="K504">
            <v>0.8279668813247469</v>
          </cell>
          <cell r="L504">
            <v>90</v>
          </cell>
          <cell r="M504">
            <v>0.736738703339882</v>
          </cell>
          <cell r="N504">
            <v>32</v>
          </cell>
          <cell r="O504">
            <v>1.2364760432766615</v>
          </cell>
          <cell r="P504">
            <v>0</v>
          </cell>
          <cell r="Q504">
            <v>0</v>
          </cell>
          <cell r="R504">
            <v>284</v>
          </cell>
          <cell r="S504">
            <v>0.8262058532611857</v>
          </cell>
          <cell r="T504">
            <v>22</v>
          </cell>
          <cell r="U504">
            <v>0.07078734837028218</v>
          </cell>
          <cell r="V504">
            <v>20</v>
          </cell>
          <cell r="W504">
            <v>0.04516609832659606</v>
          </cell>
          <cell r="X504">
            <v>5</v>
          </cell>
          <cell r="Y504">
            <v>0.05472854640980736</v>
          </cell>
          <cell r="Z504">
            <v>0</v>
          </cell>
          <cell r="AA504">
            <v>0</v>
          </cell>
          <cell r="AB504">
            <v>47</v>
          </cell>
          <cell r="AC504">
            <v>0.05558906669505257</v>
          </cell>
          <cell r="AD504">
            <v>331</v>
          </cell>
          <cell r="AE504">
            <v>0.27565415813054844</v>
          </cell>
        </row>
        <row r="505">
          <cell r="A505" t="str">
            <v>63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15</v>
          </cell>
          <cell r="K505">
            <v>0.07666360012266175</v>
          </cell>
          <cell r="L505">
            <v>22</v>
          </cell>
          <cell r="M505">
            <v>0.18009168303863785</v>
          </cell>
          <cell r="N505">
            <v>8</v>
          </cell>
          <cell r="O505">
            <v>0.3091190108191654</v>
          </cell>
          <cell r="P505">
            <v>0</v>
          </cell>
          <cell r="Q505">
            <v>0</v>
          </cell>
          <cell r="R505">
            <v>45</v>
          </cell>
          <cell r="S505">
            <v>0.13091289928434283</v>
          </cell>
          <cell r="T505">
            <v>3</v>
          </cell>
          <cell r="U505">
            <v>0.009652820232311208</v>
          </cell>
          <cell r="V505">
            <v>4</v>
          </cell>
          <cell r="W505">
            <v>0.009033219665319211</v>
          </cell>
          <cell r="X505">
            <v>1</v>
          </cell>
          <cell r="Y505">
            <v>0.010945709281961471</v>
          </cell>
          <cell r="Z505">
            <v>0</v>
          </cell>
          <cell r="AA505">
            <v>0</v>
          </cell>
          <cell r="AB505">
            <v>8</v>
          </cell>
          <cell r="AC505">
            <v>0.009461968799157885</v>
          </cell>
          <cell r="AD505">
            <v>53</v>
          </cell>
          <cell r="AE505">
            <v>0.04413797698162861</v>
          </cell>
        </row>
        <row r="506">
          <cell r="A506" t="str">
            <v>64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227</v>
          </cell>
          <cell r="K506">
            <v>1.1601758151896147</v>
          </cell>
          <cell r="L506">
            <v>114</v>
          </cell>
          <cell r="M506">
            <v>0.9332023575638507</v>
          </cell>
          <cell r="N506">
            <v>43</v>
          </cell>
          <cell r="O506">
            <v>1.661514683153014</v>
          </cell>
          <cell r="P506">
            <v>0</v>
          </cell>
          <cell r="Q506">
            <v>0</v>
          </cell>
          <cell r="R506">
            <v>384</v>
          </cell>
          <cell r="S506">
            <v>1.117123407226392</v>
          </cell>
          <cell r="T506">
            <v>22</v>
          </cell>
          <cell r="U506">
            <v>0.07078734837028218</v>
          </cell>
          <cell r="V506">
            <v>15</v>
          </cell>
          <cell r="W506">
            <v>0.03387457374494704</v>
          </cell>
          <cell r="X506">
            <v>6</v>
          </cell>
          <cell r="Y506">
            <v>0.06567425569176882</v>
          </cell>
          <cell r="Z506">
            <v>0</v>
          </cell>
          <cell r="AA506">
            <v>0</v>
          </cell>
          <cell r="AB506">
            <v>43</v>
          </cell>
          <cell r="AC506">
            <v>0.05085808229547364</v>
          </cell>
          <cell r="AD506">
            <v>427</v>
          </cell>
          <cell r="AE506">
            <v>0.35560219190859277</v>
          </cell>
        </row>
        <row r="507">
          <cell r="A507" t="str">
            <v>65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56</v>
          </cell>
          <cell r="K507">
            <v>0.2862107737912706</v>
          </cell>
          <cell r="L507">
            <v>30</v>
          </cell>
          <cell r="M507">
            <v>0.2455795677799607</v>
          </cell>
          <cell r="N507">
            <v>7</v>
          </cell>
          <cell r="O507">
            <v>0.2704791344667697</v>
          </cell>
          <cell r="P507">
            <v>0</v>
          </cell>
          <cell r="Q507">
            <v>0</v>
          </cell>
          <cell r="R507">
            <v>93</v>
          </cell>
          <cell r="S507">
            <v>0.2705533251876418</v>
          </cell>
          <cell r="T507">
            <v>3</v>
          </cell>
          <cell r="U507">
            <v>0.009652820232311208</v>
          </cell>
          <cell r="V507">
            <v>3</v>
          </cell>
          <cell r="W507">
            <v>0.006774914748989409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6</v>
          </cell>
          <cell r="AC507">
            <v>0.007096476599368413</v>
          </cell>
          <cell r="AD507">
            <v>99</v>
          </cell>
          <cell r="AE507">
            <v>0.08244640983360815</v>
          </cell>
        </row>
        <row r="508">
          <cell r="A508" t="str">
            <v>66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53</v>
          </cell>
          <cell r="K508">
            <v>0.2708780537667382</v>
          </cell>
          <cell r="L508">
            <v>28</v>
          </cell>
          <cell r="M508">
            <v>0.22920759659463003</v>
          </cell>
          <cell r="N508">
            <v>9</v>
          </cell>
          <cell r="O508">
            <v>0.34775888717156106</v>
          </cell>
          <cell r="P508">
            <v>0</v>
          </cell>
          <cell r="Q508">
            <v>0</v>
          </cell>
          <cell r="R508">
            <v>90</v>
          </cell>
          <cell r="S508">
            <v>0.26182579856868565</v>
          </cell>
          <cell r="T508">
            <v>14</v>
          </cell>
          <cell r="U508">
            <v>0.0450464944174523</v>
          </cell>
          <cell r="V508">
            <v>10</v>
          </cell>
          <cell r="W508">
            <v>0.02258304916329803</v>
          </cell>
          <cell r="X508">
            <v>4</v>
          </cell>
          <cell r="Y508">
            <v>0.043782837127845885</v>
          </cell>
          <cell r="Z508">
            <v>0</v>
          </cell>
          <cell r="AA508">
            <v>0</v>
          </cell>
          <cell r="AB508">
            <v>28</v>
          </cell>
          <cell r="AC508">
            <v>0.0331168907970526</v>
          </cell>
          <cell r="AD508">
            <v>118</v>
          </cell>
          <cell r="AE508">
            <v>0.09826945818551275</v>
          </cell>
        </row>
        <row r="509">
          <cell r="A509" t="str">
            <v>68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52</v>
          </cell>
          <cell r="K509">
            <v>0.2657671470918941</v>
          </cell>
          <cell r="L509">
            <v>47</v>
          </cell>
          <cell r="M509">
            <v>0.38474132285527174</v>
          </cell>
          <cell r="N509">
            <v>15</v>
          </cell>
          <cell r="O509">
            <v>0.5795981452859351</v>
          </cell>
          <cell r="P509">
            <v>0</v>
          </cell>
          <cell r="Q509">
            <v>0</v>
          </cell>
          <cell r="R509">
            <v>114</v>
          </cell>
          <cell r="S509">
            <v>0.3316460115203351</v>
          </cell>
          <cell r="T509">
            <v>120</v>
          </cell>
          <cell r="U509">
            <v>0.3861128092924483</v>
          </cell>
          <cell r="V509">
            <v>180</v>
          </cell>
          <cell r="W509">
            <v>0.40649488493936453</v>
          </cell>
          <cell r="X509">
            <v>45</v>
          </cell>
          <cell r="Y509">
            <v>0.49255691768826615</v>
          </cell>
          <cell r="Z509">
            <v>0</v>
          </cell>
          <cell r="AA509">
            <v>0</v>
          </cell>
          <cell r="AB509">
            <v>345</v>
          </cell>
          <cell r="AC509">
            <v>0.40804740446368387</v>
          </cell>
          <cell r="AD509">
            <v>459</v>
          </cell>
          <cell r="AE509">
            <v>0.3822515365012742</v>
          </cell>
        </row>
        <row r="510">
          <cell r="A510" t="str">
            <v>69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69</v>
          </cell>
          <cell r="K510">
            <v>0.3526525605642441</v>
          </cell>
          <cell r="L510">
            <v>36</v>
          </cell>
          <cell r="M510">
            <v>0.29469548133595286</v>
          </cell>
          <cell r="N510">
            <v>22</v>
          </cell>
          <cell r="O510">
            <v>0.8500772797527048</v>
          </cell>
          <cell r="P510">
            <v>0</v>
          </cell>
          <cell r="Q510">
            <v>0</v>
          </cell>
          <cell r="R510">
            <v>127</v>
          </cell>
          <cell r="S510">
            <v>0.369465293535812</v>
          </cell>
          <cell r="T510">
            <v>11</v>
          </cell>
          <cell r="U510">
            <v>0.03539367418514109</v>
          </cell>
          <cell r="V510">
            <v>10</v>
          </cell>
          <cell r="W510">
            <v>0.02258304916329803</v>
          </cell>
          <cell r="X510">
            <v>3</v>
          </cell>
          <cell r="Y510">
            <v>0.03283712784588441</v>
          </cell>
          <cell r="Z510">
            <v>0</v>
          </cell>
          <cell r="AA510">
            <v>0</v>
          </cell>
          <cell r="AB510">
            <v>24</v>
          </cell>
          <cell r="AC510">
            <v>0.028385906397473654</v>
          </cell>
          <cell r="AD510">
            <v>151</v>
          </cell>
          <cell r="AE510">
            <v>0.12575159479671547</v>
          </cell>
        </row>
        <row r="511">
          <cell r="A511" t="str">
            <v>70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136</v>
          </cell>
          <cell r="K511">
            <v>0.6950833077788</v>
          </cell>
          <cell r="L511">
            <v>96</v>
          </cell>
          <cell r="M511">
            <v>0.7858546168958742</v>
          </cell>
          <cell r="N511">
            <v>37</v>
          </cell>
          <cell r="O511">
            <v>1.4296754250386399</v>
          </cell>
          <cell r="P511">
            <v>0</v>
          </cell>
          <cell r="Q511">
            <v>0</v>
          </cell>
          <cell r="R511">
            <v>269</v>
          </cell>
          <cell r="S511">
            <v>0.782568220166405</v>
          </cell>
          <cell r="T511">
            <v>27</v>
          </cell>
          <cell r="U511">
            <v>0.08687538209080087</v>
          </cell>
          <cell r="V511">
            <v>27</v>
          </cell>
          <cell r="W511">
            <v>0.060974232740904674</v>
          </cell>
          <cell r="X511">
            <v>4</v>
          </cell>
          <cell r="Y511">
            <v>0.043782837127845885</v>
          </cell>
          <cell r="Z511">
            <v>0</v>
          </cell>
          <cell r="AA511">
            <v>0</v>
          </cell>
          <cell r="AB511">
            <v>58</v>
          </cell>
          <cell r="AC511">
            <v>0.06859927379389466</v>
          </cell>
          <cell r="AD511">
            <v>327</v>
          </cell>
          <cell r="AE511">
            <v>0.2723229900564633</v>
          </cell>
        </row>
        <row r="512">
          <cell r="A512" t="str">
            <v>71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265</v>
          </cell>
          <cell r="K512">
            <v>1.3543902688336913</v>
          </cell>
          <cell r="L512">
            <v>179</v>
          </cell>
          <cell r="M512">
            <v>1.4652914210870989</v>
          </cell>
          <cell r="N512">
            <v>39</v>
          </cell>
          <cell r="O512">
            <v>1.5069551777434311</v>
          </cell>
          <cell r="P512">
            <v>0</v>
          </cell>
          <cell r="Q512">
            <v>0</v>
          </cell>
          <cell r="R512">
            <v>483</v>
          </cell>
          <cell r="S512">
            <v>1.4051317856519463</v>
          </cell>
          <cell r="T512">
            <v>77</v>
          </cell>
          <cell r="U512">
            <v>0.24775571929598766</v>
          </cell>
          <cell r="V512">
            <v>89</v>
          </cell>
          <cell r="W512">
            <v>0.20098913755335246</v>
          </cell>
          <cell r="X512">
            <v>15</v>
          </cell>
          <cell r="Y512">
            <v>0.16418563922942206</v>
          </cell>
          <cell r="Z512">
            <v>0</v>
          </cell>
          <cell r="AA512">
            <v>0</v>
          </cell>
          <cell r="AB512">
            <v>181</v>
          </cell>
          <cell r="AC512">
            <v>0.21407704408094716</v>
          </cell>
          <cell r="AD512">
            <v>664</v>
          </cell>
          <cell r="AE512">
            <v>0.5529739002981395</v>
          </cell>
        </row>
        <row r="513">
          <cell r="A513" t="str">
            <v>72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94</v>
          </cell>
          <cell r="K513">
            <v>0.48042522743534705</v>
          </cell>
          <cell r="L513">
            <v>42</v>
          </cell>
          <cell r="M513">
            <v>0.343811394891945</v>
          </cell>
          <cell r="N513">
            <v>9</v>
          </cell>
          <cell r="O513">
            <v>0.34775888717156106</v>
          </cell>
          <cell r="P513">
            <v>0</v>
          </cell>
          <cell r="Q513">
            <v>0</v>
          </cell>
          <cell r="R513">
            <v>145</v>
          </cell>
          <cell r="S513">
            <v>0.42183045324954904</v>
          </cell>
          <cell r="T513">
            <v>42</v>
          </cell>
          <cell r="U513">
            <v>0.1351394832523569</v>
          </cell>
          <cell r="V513">
            <v>21</v>
          </cell>
          <cell r="W513">
            <v>0.04742440324292586</v>
          </cell>
          <cell r="X513">
            <v>1</v>
          </cell>
          <cell r="Y513">
            <v>0.010945709281961471</v>
          </cell>
          <cell r="Z513">
            <v>0</v>
          </cell>
          <cell r="AA513">
            <v>0</v>
          </cell>
          <cell r="AB513">
            <v>64</v>
          </cell>
          <cell r="AC513">
            <v>0.07569575039326308</v>
          </cell>
          <cell r="AD513">
            <v>209</v>
          </cell>
          <cell r="AE513">
            <v>0.17405353187095055</v>
          </cell>
        </row>
        <row r="514">
          <cell r="A514" t="str">
            <v>73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52</v>
          </cell>
          <cell r="K514">
            <v>0.2657671470918941</v>
          </cell>
          <cell r="L514">
            <v>23</v>
          </cell>
          <cell r="M514">
            <v>0.1882776686313032</v>
          </cell>
          <cell r="N514">
            <v>8</v>
          </cell>
          <cell r="O514">
            <v>0.3091190108191654</v>
          </cell>
          <cell r="P514">
            <v>0</v>
          </cell>
          <cell r="Q514">
            <v>0</v>
          </cell>
          <cell r="R514">
            <v>83</v>
          </cell>
          <cell r="S514">
            <v>0.2414615697911212</v>
          </cell>
          <cell r="T514">
            <v>45</v>
          </cell>
          <cell r="U514">
            <v>0.14479230348466812</v>
          </cell>
          <cell r="V514">
            <v>38</v>
          </cell>
          <cell r="W514">
            <v>0.08581558682053253</v>
          </cell>
          <cell r="X514">
            <v>10</v>
          </cell>
          <cell r="Y514">
            <v>0.10945709281961472</v>
          </cell>
          <cell r="Z514">
            <v>0</v>
          </cell>
          <cell r="AA514">
            <v>0</v>
          </cell>
          <cell r="AB514">
            <v>93</v>
          </cell>
          <cell r="AC514">
            <v>0.10999538729021043</v>
          </cell>
          <cell r="AD514">
            <v>176</v>
          </cell>
          <cell r="AE514">
            <v>0.14657139525974783</v>
          </cell>
        </row>
        <row r="515">
          <cell r="A515" t="str">
            <v>74</v>
          </cell>
          <cell r="B515">
            <v>1</v>
          </cell>
          <cell r="C515">
            <v>0.08733624454148471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</v>
          </cell>
          <cell r="I515">
            <v>0.08658008658008658</v>
          </cell>
          <cell r="J515">
            <v>31</v>
          </cell>
          <cell r="K515">
            <v>0.15843810692016763</v>
          </cell>
          <cell r="L515">
            <v>17</v>
          </cell>
          <cell r="M515">
            <v>0.13916175507531106</v>
          </cell>
          <cell r="N515">
            <v>5</v>
          </cell>
          <cell r="O515">
            <v>0.19319938176197837</v>
          </cell>
          <cell r="P515">
            <v>0</v>
          </cell>
          <cell r="Q515">
            <v>0</v>
          </cell>
          <cell r="R515">
            <v>53</v>
          </cell>
          <cell r="S515">
            <v>0.15418630360155933</v>
          </cell>
          <cell r="T515">
            <v>15</v>
          </cell>
          <cell r="U515">
            <v>0.048264101161556036</v>
          </cell>
          <cell r="V515">
            <v>16</v>
          </cell>
          <cell r="W515">
            <v>0.036132878661276846</v>
          </cell>
          <cell r="X515">
            <v>5</v>
          </cell>
          <cell r="Y515">
            <v>0.05472854640980736</v>
          </cell>
          <cell r="Z515">
            <v>0</v>
          </cell>
          <cell r="AA515">
            <v>0</v>
          </cell>
          <cell r="AB515">
            <v>36</v>
          </cell>
          <cell r="AC515">
            <v>0.04257885959621048</v>
          </cell>
          <cell r="AD515">
            <v>90</v>
          </cell>
          <cell r="AE515">
            <v>0.0749512816669165</v>
          </cell>
        </row>
        <row r="516">
          <cell r="A516" t="str">
            <v>75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29</v>
          </cell>
          <cell r="K516">
            <v>0.1482162935704794</v>
          </cell>
          <cell r="L516">
            <v>10</v>
          </cell>
          <cell r="M516">
            <v>0.08185985592665357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39</v>
          </cell>
          <cell r="S516">
            <v>0.11345784604643044</v>
          </cell>
          <cell r="T516">
            <v>3</v>
          </cell>
          <cell r="U516">
            <v>0.009652820232311208</v>
          </cell>
          <cell r="V516">
            <v>5</v>
          </cell>
          <cell r="W516">
            <v>0.011291524581649014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8</v>
          </cell>
          <cell r="AC516">
            <v>0.009461968799157885</v>
          </cell>
          <cell r="AD516">
            <v>47</v>
          </cell>
          <cell r="AE516">
            <v>0.03914122487050084</v>
          </cell>
        </row>
        <row r="517">
          <cell r="A517" t="str">
            <v>77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45</v>
          </cell>
          <cell r="K517">
            <v>0.22999080036798528</v>
          </cell>
          <cell r="L517">
            <v>33</v>
          </cell>
          <cell r="M517">
            <v>0.27013752455795675</v>
          </cell>
          <cell r="N517">
            <v>12</v>
          </cell>
          <cell r="O517">
            <v>0.4636785162287481</v>
          </cell>
          <cell r="P517">
            <v>0</v>
          </cell>
          <cell r="Q517">
            <v>0</v>
          </cell>
          <cell r="R517">
            <v>90</v>
          </cell>
          <cell r="S517">
            <v>0.26182579856868565</v>
          </cell>
          <cell r="T517">
            <v>94</v>
          </cell>
          <cell r="U517">
            <v>0.30245503394575113</v>
          </cell>
          <cell r="V517">
            <v>190</v>
          </cell>
          <cell r="W517">
            <v>0.4290779341026625</v>
          </cell>
          <cell r="X517">
            <v>31</v>
          </cell>
          <cell r="Y517">
            <v>0.3393169877408056</v>
          </cell>
          <cell r="Z517">
            <v>0</v>
          </cell>
          <cell r="AA517">
            <v>0</v>
          </cell>
          <cell r="AB517">
            <v>315</v>
          </cell>
          <cell r="AC517">
            <v>0.3725650214668417</v>
          </cell>
          <cell r="AD517">
            <v>405</v>
          </cell>
          <cell r="AE517">
            <v>0.3372807675011243</v>
          </cell>
        </row>
        <row r="518">
          <cell r="A518" t="str">
            <v>78</v>
          </cell>
          <cell r="B518">
            <v>1</v>
          </cell>
          <cell r="C518">
            <v>0.08733624454148471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1</v>
          </cell>
          <cell r="I518">
            <v>0.08658008658008658</v>
          </cell>
          <cell r="J518">
            <v>970</v>
          </cell>
          <cell r="K518">
            <v>4.957579474598794</v>
          </cell>
          <cell r="L518">
            <v>1000</v>
          </cell>
          <cell r="M518">
            <v>8.185985592665357</v>
          </cell>
          <cell r="N518">
            <v>125</v>
          </cell>
          <cell r="O518">
            <v>4.829984544049459</v>
          </cell>
          <cell r="P518">
            <v>0</v>
          </cell>
          <cell r="Q518">
            <v>0</v>
          </cell>
          <cell r="R518">
            <v>2095</v>
          </cell>
          <cell r="S518">
            <v>6.094722755571072</v>
          </cell>
          <cell r="T518">
            <v>4015</v>
          </cell>
          <cell r="U518">
            <v>12.9186910775765</v>
          </cell>
          <cell r="V518">
            <v>6766</v>
          </cell>
          <cell r="W518">
            <v>15.279691063887446</v>
          </cell>
          <cell r="X518">
            <v>899</v>
          </cell>
          <cell r="Y518">
            <v>9.840192644483363</v>
          </cell>
          <cell r="Z518">
            <v>10</v>
          </cell>
          <cell r="AA518">
            <v>18.867924528301888</v>
          </cell>
          <cell r="AB518">
            <v>11690</v>
          </cell>
          <cell r="AC518">
            <v>13.826301907769459</v>
          </cell>
          <cell r="AD518">
            <v>13786</v>
          </cell>
          <cell r="AE518">
            <v>11.480870767334565</v>
          </cell>
        </row>
        <row r="519">
          <cell r="A519" t="str">
            <v>79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20</v>
          </cell>
          <cell r="K519">
            <v>0.10221813349688237</v>
          </cell>
          <cell r="L519">
            <v>19</v>
          </cell>
          <cell r="M519">
            <v>0.1555337262606418</v>
          </cell>
          <cell r="N519">
            <v>2</v>
          </cell>
          <cell r="O519">
            <v>0.07727975270479134</v>
          </cell>
          <cell r="P519">
            <v>0</v>
          </cell>
          <cell r="Q519">
            <v>0</v>
          </cell>
          <cell r="R519">
            <v>41</v>
          </cell>
          <cell r="S519">
            <v>0.11927619712573456</v>
          </cell>
          <cell r="T519">
            <v>9</v>
          </cell>
          <cell r="U519">
            <v>0.02895846069693362</v>
          </cell>
          <cell r="V519">
            <v>11</v>
          </cell>
          <cell r="W519">
            <v>0.02484135407962783</v>
          </cell>
          <cell r="X519">
            <v>2</v>
          </cell>
          <cell r="Y519">
            <v>0.021891418563922942</v>
          </cell>
          <cell r="Z519">
            <v>0</v>
          </cell>
          <cell r="AA519">
            <v>0</v>
          </cell>
          <cell r="AB519">
            <v>22</v>
          </cell>
          <cell r="AC519">
            <v>0.026020414197684184</v>
          </cell>
          <cell r="AD519">
            <v>63</v>
          </cell>
          <cell r="AE519">
            <v>0.05246589716684155</v>
          </cell>
        </row>
        <row r="520">
          <cell r="A520" t="str">
            <v>80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17</v>
          </cell>
          <cell r="K520">
            <v>0.08688541347235</v>
          </cell>
          <cell r="L520">
            <v>34</v>
          </cell>
          <cell r="M520">
            <v>0.2783235101506221</v>
          </cell>
          <cell r="N520">
            <v>17</v>
          </cell>
          <cell r="O520">
            <v>0.6568778979907265</v>
          </cell>
          <cell r="P520">
            <v>0</v>
          </cell>
          <cell r="Q520">
            <v>0</v>
          </cell>
          <cell r="R520">
            <v>68</v>
          </cell>
          <cell r="S520">
            <v>0.19782393669634024</v>
          </cell>
          <cell r="T520">
            <v>224</v>
          </cell>
          <cell r="U520">
            <v>0.7207439106792368</v>
          </cell>
          <cell r="V520">
            <v>361</v>
          </cell>
          <cell r="W520">
            <v>0.815248074795059</v>
          </cell>
          <cell r="X520">
            <v>100</v>
          </cell>
          <cell r="Y520">
            <v>1.094570928196147</v>
          </cell>
          <cell r="Z520">
            <v>0</v>
          </cell>
          <cell r="AA520">
            <v>0</v>
          </cell>
          <cell r="AB520">
            <v>685</v>
          </cell>
          <cell r="AC520">
            <v>0.810181078427894</v>
          </cell>
          <cell r="AD520">
            <v>753</v>
          </cell>
          <cell r="AE520">
            <v>0.6270923899465347</v>
          </cell>
        </row>
        <row r="521">
          <cell r="A521" t="str">
            <v>81</v>
          </cell>
          <cell r="B521">
            <v>1</v>
          </cell>
          <cell r="C521">
            <v>0.08733624454148471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0.08658008658008658</v>
          </cell>
          <cell r="J521">
            <v>61</v>
          </cell>
          <cell r="K521">
            <v>0.31176530716549117</v>
          </cell>
          <cell r="L521">
            <v>27</v>
          </cell>
          <cell r="M521">
            <v>0.2210216110019646</v>
          </cell>
          <cell r="N521">
            <v>14</v>
          </cell>
          <cell r="O521">
            <v>0.5409582689335394</v>
          </cell>
          <cell r="P521">
            <v>0</v>
          </cell>
          <cell r="Q521">
            <v>0</v>
          </cell>
          <cell r="R521">
            <v>102</v>
          </cell>
          <cell r="S521">
            <v>0.2967359050445104</v>
          </cell>
          <cell r="T521">
            <v>1636</v>
          </cell>
          <cell r="U521">
            <v>5.264004633353711</v>
          </cell>
          <cell r="V521">
            <v>3077</v>
          </cell>
          <cell r="W521">
            <v>6.948804227546804</v>
          </cell>
          <cell r="X521">
            <v>626</v>
          </cell>
          <cell r="Y521">
            <v>6.852014010507881</v>
          </cell>
          <cell r="Z521">
            <v>5</v>
          </cell>
          <cell r="AA521">
            <v>9.433962264150944</v>
          </cell>
          <cell r="AB521">
            <v>5344</v>
          </cell>
          <cell r="AC521">
            <v>6.320595157837467</v>
          </cell>
          <cell r="AD521">
            <v>5447</v>
          </cell>
          <cell r="AE521">
            <v>4.536218124885491</v>
          </cell>
        </row>
        <row r="522">
          <cell r="A522" t="str">
            <v>82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90</v>
          </cell>
          <cell r="K522">
            <v>0.45998160073597055</v>
          </cell>
          <cell r="L522">
            <v>52</v>
          </cell>
          <cell r="M522">
            <v>0.4256712508185986</v>
          </cell>
          <cell r="N522">
            <v>15</v>
          </cell>
          <cell r="O522">
            <v>0.5795981452859351</v>
          </cell>
          <cell r="P522">
            <v>0</v>
          </cell>
          <cell r="Q522">
            <v>0</v>
          </cell>
          <cell r="R522">
            <v>157</v>
          </cell>
          <cell r="S522">
            <v>0.4567405597253738</v>
          </cell>
          <cell r="T522">
            <v>66</v>
          </cell>
          <cell r="U522">
            <v>0.2123620451108465</v>
          </cell>
          <cell r="V522">
            <v>78</v>
          </cell>
          <cell r="W522">
            <v>0.17614778347372462</v>
          </cell>
          <cell r="X522">
            <v>23</v>
          </cell>
          <cell r="Y522">
            <v>0.2517513134851138</v>
          </cell>
          <cell r="Z522">
            <v>0</v>
          </cell>
          <cell r="AA522">
            <v>0</v>
          </cell>
          <cell r="AB522">
            <v>167</v>
          </cell>
          <cell r="AC522">
            <v>0.19751859868242083</v>
          </cell>
          <cell r="AD522">
            <v>324</v>
          </cell>
          <cell r="AE522">
            <v>0.2698246140008994</v>
          </cell>
        </row>
        <row r="523">
          <cell r="A523" t="str">
            <v>84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80</v>
          </cell>
          <cell r="K523">
            <v>0.4088725339875295</v>
          </cell>
          <cell r="L523">
            <v>64</v>
          </cell>
          <cell r="M523">
            <v>0.5239030779305829</v>
          </cell>
          <cell r="N523">
            <v>21</v>
          </cell>
          <cell r="O523">
            <v>0.8114374034003091</v>
          </cell>
          <cell r="P523">
            <v>0</v>
          </cell>
          <cell r="Q523">
            <v>0</v>
          </cell>
          <cell r="R523">
            <v>165</v>
          </cell>
          <cell r="S523">
            <v>0.48001396404259034</v>
          </cell>
          <cell r="T523">
            <v>4</v>
          </cell>
          <cell r="U523">
            <v>0.012870426976414944</v>
          </cell>
          <cell r="V523">
            <v>18</v>
          </cell>
          <cell r="W523">
            <v>0.04064948849393645</v>
          </cell>
          <cell r="X523">
            <v>2</v>
          </cell>
          <cell r="Y523">
            <v>0.021891418563922942</v>
          </cell>
          <cell r="Z523">
            <v>0</v>
          </cell>
          <cell r="AA523">
            <v>0</v>
          </cell>
          <cell r="AB523">
            <v>24</v>
          </cell>
          <cell r="AC523">
            <v>0.028385906397473654</v>
          </cell>
          <cell r="AD523">
            <v>189</v>
          </cell>
          <cell r="AE523">
            <v>0.15739769150052466</v>
          </cell>
        </row>
        <row r="524">
          <cell r="A524" t="str">
            <v>85</v>
          </cell>
          <cell r="B524">
            <v>572</v>
          </cell>
          <cell r="C524">
            <v>49.95633187772926</v>
          </cell>
          <cell r="D524">
            <v>0</v>
          </cell>
          <cell r="E524">
            <v>0</v>
          </cell>
          <cell r="F524">
            <v>5</v>
          </cell>
          <cell r="G524">
            <v>62.5</v>
          </cell>
          <cell r="H524">
            <v>577</v>
          </cell>
          <cell r="I524">
            <v>49.95670995670996</v>
          </cell>
          <cell r="J524">
            <v>310</v>
          </cell>
          <cell r="K524">
            <v>1.5843810692016767</v>
          </cell>
          <cell r="L524">
            <v>156</v>
          </cell>
          <cell r="M524">
            <v>1.2770137524557956</v>
          </cell>
          <cell r="N524">
            <v>42</v>
          </cell>
          <cell r="O524">
            <v>1.6228748068006182</v>
          </cell>
          <cell r="P524">
            <v>0</v>
          </cell>
          <cell r="Q524">
            <v>0</v>
          </cell>
          <cell r="R524">
            <v>508</v>
          </cell>
          <cell r="S524">
            <v>1.477861174143248</v>
          </cell>
          <cell r="T524">
            <v>468</v>
          </cell>
          <cell r="U524">
            <v>1.5058399562405484</v>
          </cell>
          <cell r="V524">
            <v>299</v>
          </cell>
          <cell r="W524">
            <v>0.6752331699826111</v>
          </cell>
          <cell r="X524">
            <v>53</v>
          </cell>
          <cell r="Y524">
            <v>0.5801225919439579</v>
          </cell>
          <cell r="Z524">
            <v>0</v>
          </cell>
          <cell r="AA524">
            <v>0</v>
          </cell>
          <cell r="AB524">
            <v>820</v>
          </cell>
          <cell r="AC524">
            <v>0.9698518019136833</v>
          </cell>
          <cell r="AD524">
            <v>1905</v>
          </cell>
          <cell r="AE524">
            <v>1.586468795283066</v>
          </cell>
        </row>
        <row r="525">
          <cell r="A525" t="str">
            <v>86</v>
          </cell>
          <cell r="B525">
            <v>103</v>
          </cell>
          <cell r="C525">
            <v>8.995633187772926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103</v>
          </cell>
          <cell r="I525">
            <v>8.917748917748918</v>
          </cell>
          <cell r="J525">
            <v>6431</v>
          </cell>
          <cell r="K525">
            <v>32.86824082592252</v>
          </cell>
          <cell r="L525">
            <v>1989</v>
          </cell>
          <cell r="M525">
            <v>16.281925343811395</v>
          </cell>
          <cell r="N525">
            <v>318</v>
          </cell>
          <cell r="O525">
            <v>12.287480680061824</v>
          </cell>
          <cell r="P525">
            <v>0</v>
          </cell>
          <cell r="Q525">
            <v>0</v>
          </cell>
          <cell r="R525">
            <v>8738</v>
          </cell>
          <cell r="S525">
            <v>25.420375865479723</v>
          </cell>
          <cell r="T525">
            <v>849</v>
          </cell>
          <cell r="U525">
            <v>2.7317481257440717</v>
          </cell>
          <cell r="V525">
            <v>548</v>
          </cell>
          <cell r="W525">
            <v>1.237551094148732</v>
          </cell>
          <cell r="X525">
            <v>74</v>
          </cell>
          <cell r="Y525">
            <v>0.8099824868651487</v>
          </cell>
          <cell r="Z525">
            <v>0</v>
          </cell>
          <cell r="AA525">
            <v>0</v>
          </cell>
          <cell r="AB525">
            <v>1471</v>
          </cell>
          <cell r="AC525">
            <v>1.7398195129451564</v>
          </cell>
          <cell r="AD525">
            <v>10312</v>
          </cell>
          <cell r="AE525">
            <v>8.58775129499159</v>
          </cell>
        </row>
        <row r="526">
          <cell r="A526" t="str">
            <v>87</v>
          </cell>
          <cell r="B526">
            <v>5</v>
          </cell>
          <cell r="C526">
            <v>0.4366812227074235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5</v>
          </cell>
          <cell r="I526">
            <v>0.43290043290043284</v>
          </cell>
          <cell r="J526">
            <v>2188</v>
          </cell>
          <cell r="K526">
            <v>11.18266380455893</v>
          </cell>
          <cell r="L526">
            <v>1826</v>
          </cell>
          <cell r="M526">
            <v>14.947609692206942</v>
          </cell>
          <cell r="N526">
            <v>288</v>
          </cell>
          <cell r="O526">
            <v>11.128284389489954</v>
          </cell>
          <cell r="P526">
            <v>0</v>
          </cell>
          <cell r="Q526">
            <v>0</v>
          </cell>
          <cell r="R526">
            <v>4302</v>
          </cell>
          <cell r="S526">
            <v>12.515273171583177</v>
          </cell>
          <cell r="T526">
            <v>588</v>
          </cell>
          <cell r="U526">
            <v>1.8919527655329966</v>
          </cell>
          <cell r="V526">
            <v>569</v>
          </cell>
          <cell r="W526">
            <v>1.2849754973916578</v>
          </cell>
          <cell r="X526">
            <v>87</v>
          </cell>
          <cell r="Y526">
            <v>0.952276707530648</v>
          </cell>
          <cell r="Z526">
            <v>0</v>
          </cell>
          <cell r="AA526">
            <v>0</v>
          </cell>
          <cell r="AB526">
            <v>1244</v>
          </cell>
          <cell r="AC526">
            <v>1.471336148269051</v>
          </cell>
          <cell r="AD526">
            <v>5551</v>
          </cell>
          <cell r="AE526">
            <v>4.6228284948117055</v>
          </cell>
        </row>
        <row r="527">
          <cell r="A527" t="str">
            <v>88</v>
          </cell>
          <cell r="B527">
            <v>1</v>
          </cell>
          <cell r="C527">
            <v>0.08733624454148471</v>
          </cell>
          <cell r="D527">
            <v>0</v>
          </cell>
          <cell r="E527">
            <v>0</v>
          </cell>
          <cell r="F527">
            <v>1</v>
          </cell>
          <cell r="G527">
            <v>12.5</v>
          </cell>
          <cell r="H527">
            <v>2</v>
          </cell>
          <cell r="I527">
            <v>0.17316017316017315</v>
          </cell>
          <cell r="J527">
            <v>781</v>
          </cell>
          <cell r="K527">
            <v>3.991618113053256</v>
          </cell>
          <cell r="L527">
            <v>645</v>
          </cell>
          <cell r="M527">
            <v>5.279960707269155</v>
          </cell>
          <cell r="N527">
            <v>117</v>
          </cell>
          <cell r="O527">
            <v>4.520865533230293</v>
          </cell>
          <cell r="P527">
            <v>0</v>
          </cell>
          <cell r="Q527">
            <v>0</v>
          </cell>
          <cell r="R527">
            <v>1543</v>
          </cell>
          <cell r="S527">
            <v>4.488857857683133</v>
          </cell>
          <cell r="T527">
            <v>1526</v>
          </cell>
          <cell r="U527">
            <v>4.9100678915023</v>
          </cell>
          <cell r="V527">
            <v>3081</v>
          </cell>
          <cell r="W527">
            <v>6.957837447212123</v>
          </cell>
          <cell r="X527">
            <v>331</v>
          </cell>
          <cell r="Y527">
            <v>3.623029772329247</v>
          </cell>
          <cell r="Z527">
            <v>0</v>
          </cell>
          <cell r="AA527">
            <v>0</v>
          </cell>
          <cell r="AB527">
            <v>4938</v>
          </cell>
          <cell r="AC527">
            <v>5.8404002412802045</v>
          </cell>
          <cell r="AD527">
            <v>6483</v>
          </cell>
          <cell r="AE527">
            <v>5.398990656073553</v>
          </cell>
        </row>
        <row r="528">
          <cell r="A528" t="str">
            <v>90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138</v>
          </cell>
          <cell r="K528">
            <v>0.7053051211284882</v>
          </cell>
          <cell r="L528">
            <v>71</v>
          </cell>
          <cell r="M528">
            <v>0.5812049770792403</v>
          </cell>
          <cell r="N528">
            <v>25</v>
          </cell>
          <cell r="O528">
            <v>0.9659969088098918</v>
          </cell>
          <cell r="P528">
            <v>0</v>
          </cell>
          <cell r="Q528">
            <v>0</v>
          </cell>
          <cell r="R528">
            <v>234</v>
          </cell>
          <cell r="S528">
            <v>0.6807470762785826</v>
          </cell>
          <cell r="T528">
            <v>42</v>
          </cell>
          <cell r="U528">
            <v>0.1351394832523569</v>
          </cell>
          <cell r="V528">
            <v>41</v>
          </cell>
          <cell r="W528">
            <v>0.09259050156952192</v>
          </cell>
          <cell r="X528">
            <v>11</v>
          </cell>
          <cell r="Y528">
            <v>0.12040280210157618</v>
          </cell>
          <cell r="Z528">
            <v>0</v>
          </cell>
          <cell r="AA528">
            <v>0</v>
          </cell>
          <cell r="AB528">
            <v>94</v>
          </cell>
          <cell r="AC528">
            <v>0.11117813339010514</v>
          </cell>
          <cell r="AD528">
            <v>328</v>
          </cell>
          <cell r="AE528">
            <v>0.2731557820749846</v>
          </cell>
        </row>
        <row r="529">
          <cell r="A529" t="str">
            <v>91</v>
          </cell>
          <cell r="B529">
            <v>1</v>
          </cell>
          <cell r="C529">
            <v>0.08733624454148471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0.08658008658008658</v>
          </cell>
          <cell r="J529">
            <v>27</v>
          </cell>
          <cell r="K529">
            <v>0.13799448022079117</v>
          </cell>
          <cell r="L529">
            <v>29</v>
          </cell>
          <cell r="M529">
            <v>0.23739358218729534</v>
          </cell>
          <cell r="N529">
            <v>7</v>
          </cell>
          <cell r="O529">
            <v>0.2704791344667697</v>
          </cell>
          <cell r="P529">
            <v>0</v>
          </cell>
          <cell r="Q529">
            <v>0</v>
          </cell>
          <cell r="R529">
            <v>63</v>
          </cell>
          <cell r="S529">
            <v>0.18327805899807995</v>
          </cell>
          <cell r="T529">
            <v>55</v>
          </cell>
          <cell r="U529">
            <v>0.17696837092570544</v>
          </cell>
          <cell r="V529">
            <v>83</v>
          </cell>
          <cell r="W529">
            <v>0.18743930805537365</v>
          </cell>
          <cell r="X529">
            <v>10</v>
          </cell>
          <cell r="Y529">
            <v>0.10945709281961472</v>
          </cell>
          <cell r="Z529">
            <v>0</v>
          </cell>
          <cell r="AA529">
            <v>0</v>
          </cell>
          <cell r="AB529">
            <v>148</v>
          </cell>
          <cell r="AC529">
            <v>0.17504642278442087</v>
          </cell>
          <cell r="AD529">
            <v>212</v>
          </cell>
          <cell r="AE529">
            <v>0.17655190792651443</v>
          </cell>
        </row>
        <row r="530">
          <cell r="A530" t="str">
            <v>92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8</v>
          </cell>
          <cell r="K530">
            <v>0.040887253398752946</v>
          </cell>
          <cell r="L530">
            <v>8</v>
          </cell>
          <cell r="M530">
            <v>0.06548788474132286</v>
          </cell>
          <cell r="N530">
            <v>1</v>
          </cell>
          <cell r="O530">
            <v>0.03863987635239567</v>
          </cell>
          <cell r="P530">
            <v>0</v>
          </cell>
          <cell r="Q530">
            <v>0</v>
          </cell>
          <cell r="R530">
            <v>17</v>
          </cell>
          <cell r="S530">
            <v>0.04945598417408506</v>
          </cell>
          <cell r="T530">
            <v>4</v>
          </cell>
          <cell r="U530">
            <v>0.012870426976414944</v>
          </cell>
          <cell r="V530">
            <v>8</v>
          </cell>
          <cell r="W530">
            <v>0.018066439330638423</v>
          </cell>
          <cell r="X530">
            <v>3</v>
          </cell>
          <cell r="Y530">
            <v>0.03283712784588441</v>
          </cell>
          <cell r="Z530">
            <v>0</v>
          </cell>
          <cell r="AA530">
            <v>0</v>
          </cell>
          <cell r="AB530">
            <v>15</v>
          </cell>
          <cell r="AC530">
            <v>0.017741191498421034</v>
          </cell>
          <cell r="AD530">
            <v>32</v>
          </cell>
          <cell r="AE530">
            <v>0.026649344592681423</v>
          </cell>
        </row>
        <row r="531">
          <cell r="A531" t="str">
            <v>93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441</v>
          </cell>
          <cell r="K531">
            <v>2.2539098436062557</v>
          </cell>
          <cell r="L531">
            <v>125</v>
          </cell>
          <cell r="M531">
            <v>1.0232481990831697</v>
          </cell>
          <cell r="N531">
            <v>97</v>
          </cell>
          <cell r="O531">
            <v>3.7480680061823803</v>
          </cell>
          <cell r="P531">
            <v>1</v>
          </cell>
          <cell r="Q531">
            <v>25</v>
          </cell>
          <cell r="R531">
            <v>664</v>
          </cell>
          <cell r="S531">
            <v>1.9316925583289697</v>
          </cell>
          <cell r="T531">
            <v>266</v>
          </cell>
          <cell r="U531">
            <v>0.8558833939315937</v>
          </cell>
          <cell r="V531">
            <v>147</v>
          </cell>
          <cell r="W531">
            <v>0.331970822700481</v>
          </cell>
          <cell r="X531">
            <v>45</v>
          </cell>
          <cell r="Y531">
            <v>0.49255691768826615</v>
          </cell>
          <cell r="Z531">
            <v>0</v>
          </cell>
          <cell r="AA531">
            <v>0</v>
          </cell>
          <cell r="AB531">
            <v>458</v>
          </cell>
          <cell r="AC531">
            <v>0.5416977137517889</v>
          </cell>
          <cell r="AD531">
            <v>1122</v>
          </cell>
          <cell r="AE531">
            <v>0.9343926447808925</v>
          </cell>
        </row>
        <row r="532">
          <cell r="A532" t="str">
            <v>94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234</v>
          </cell>
          <cell r="K532">
            <v>1.1959521619135236</v>
          </cell>
          <cell r="L532">
            <v>118</v>
          </cell>
          <cell r="M532">
            <v>0.9659462999345121</v>
          </cell>
          <cell r="N532">
            <v>39</v>
          </cell>
          <cell r="O532">
            <v>1.5069551777434311</v>
          </cell>
          <cell r="P532">
            <v>0</v>
          </cell>
          <cell r="Q532">
            <v>0</v>
          </cell>
          <cell r="R532">
            <v>391</v>
          </cell>
          <cell r="S532">
            <v>1.1374876360039565</v>
          </cell>
          <cell r="T532">
            <v>59</v>
          </cell>
          <cell r="U532">
            <v>0.1898387979021204</v>
          </cell>
          <cell r="V532">
            <v>79</v>
          </cell>
          <cell r="W532">
            <v>0.1784060883900544</v>
          </cell>
          <cell r="X532">
            <v>12</v>
          </cell>
          <cell r="Y532">
            <v>0.13134851138353765</v>
          </cell>
          <cell r="Z532">
            <v>0</v>
          </cell>
          <cell r="AA532">
            <v>0</v>
          </cell>
          <cell r="AB532">
            <v>150</v>
          </cell>
          <cell r="AC532">
            <v>0.1774119149842103</v>
          </cell>
          <cell r="AD532">
            <v>541</v>
          </cell>
          <cell r="AE532">
            <v>0.4505404820200203</v>
          </cell>
        </row>
        <row r="533">
          <cell r="A533" t="str">
            <v>95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7</v>
          </cell>
          <cell r="K533">
            <v>0.03577634672390882</v>
          </cell>
          <cell r="L533">
            <v>12</v>
          </cell>
          <cell r="M533">
            <v>0.09823182711198428</v>
          </cell>
          <cell r="N533">
            <v>2</v>
          </cell>
          <cell r="O533">
            <v>0.07727975270479134</v>
          </cell>
          <cell r="P533">
            <v>0</v>
          </cell>
          <cell r="Q533">
            <v>0</v>
          </cell>
          <cell r="R533">
            <v>21</v>
          </cell>
          <cell r="S533">
            <v>0.06109268633269331</v>
          </cell>
          <cell r="T533">
            <v>22</v>
          </cell>
          <cell r="U533">
            <v>0.07078734837028218</v>
          </cell>
          <cell r="V533">
            <v>26</v>
          </cell>
          <cell r="W533">
            <v>0.05871592782457488</v>
          </cell>
          <cell r="X533">
            <v>8</v>
          </cell>
          <cell r="Y533">
            <v>0.08756567425569177</v>
          </cell>
          <cell r="Z533">
            <v>0</v>
          </cell>
          <cell r="AA533">
            <v>0</v>
          </cell>
          <cell r="AB533">
            <v>56</v>
          </cell>
          <cell r="AC533">
            <v>0.0662337815941052</v>
          </cell>
          <cell r="AD533">
            <v>77</v>
          </cell>
          <cell r="AE533">
            <v>0.06412498542613967</v>
          </cell>
        </row>
        <row r="534">
          <cell r="A534" t="str">
            <v>96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34</v>
          </cell>
          <cell r="K534">
            <v>0.1737708269447</v>
          </cell>
          <cell r="L534">
            <v>21</v>
          </cell>
          <cell r="M534">
            <v>0.1719056974459725</v>
          </cell>
          <cell r="N534">
            <v>5</v>
          </cell>
          <cell r="O534">
            <v>0.19319938176197837</v>
          </cell>
          <cell r="P534">
            <v>0</v>
          </cell>
          <cell r="Q534">
            <v>0</v>
          </cell>
          <cell r="R534">
            <v>60</v>
          </cell>
          <cell r="S534">
            <v>0.17455053237912377</v>
          </cell>
          <cell r="T534">
            <v>125</v>
          </cell>
          <cell r="U534">
            <v>0.40220084301296694</v>
          </cell>
          <cell r="V534">
            <v>212</v>
          </cell>
          <cell r="W534">
            <v>0.47876064226191817</v>
          </cell>
          <cell r="X534">
            <v>47</v>
          </cell>
          <cell r="Y534">
            <v>0.5144483362521891</v>
          </cell>
          <cell r="Z534">
            <v>0</v>
          </cell>
          <cell r="AA534">
            <v>0</v>
          </cell>
          <cell r="AB534">
            <v>384</v>
          </cell>
          <cell r="AC534">
            <v>0.45417450235957846</v>
          </cell>
          <cell r="AD534">
            <v>444</v>
          </cell>
          <cell r="AE534">
            <v>0.36975965622345475</v>
          </cell>
        </row>
        <row r="535">
          <cell r="A535" t="str">
            <v>97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2</v>
          </cell>
          <cell r="O535">
            <v>0.07727975270479134</v>
          </cell>
          <cell r="P535">
            <v>0</v>
          </cell>
          <cell r="Q535">
            <v>0</v>
          </cell>
          <cell r="R535">
            <v>2</v>
          </cell>
          <cell r="S535">
            <v>0.005818351079304125</v>
          </cell>
          <cell r="T535">
            <v>7</v>
          </cell>
          <cell r="U535">
            <v>0.02252324720872615</v>
          </cell>
          <cell r="V535">
            <v>4</v>
          </cell>
          <cell r="W535">
            <v>0.009033219665319211</v>
          </cell>
          <cell r="X535">
            <v>5</v>
          </cell>
          <cell r="Y535">
            <v>0.05472854640980736</v>
          </cell>
          <cell r="Z535">
            <v>0</v>
          </cell>
          <cell r="AA535">
            <v>0</v>
          </cell>
          <cell r="AB535">
            <v>16</v>
          </cell>
          <cell r="AC535">
            <v>0.01892393759831577</v>
          </cell>
          <cell r="AD535">
            <v>18</v>
          </cell>
          <cell r="AE535">
            <v>0.014990256333383302</v>
          </cell>
        </row>
        <row r="536">
          <cell r="A536" t="str">
            <v>99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11</v>
          </cell>
          <cell r="K536">
            <v>0.05621997342328529</v>
          </cell>
          <cell r="L536">
            <v>3</v>
          </cell>
          <cell r="M536">
            <v>0.02455795677799607</v>
          </cell>
          <cell r="N536">
            <v>1</v>
          </cell>
          <cell r="O536">
            <v>0.03863987635239567</v>
          </cell>
          <cell r="P536">
            <v>0</v>
          </cell>
          <cell r="Q536">
            <v>0</v>
          </cell>
          <cell r="R536">
            <v>15</v>
          </cell>
          <cell r="S536">
            <v>0.04363763309478094</v>
          </cell>
          <cell r="T536">
            <v>4</v>
          </cell>
          <cell r="U536">
            <v>0.012870426976414944</v>
          </cell>
          <cell r="V536">
            <v>9</v>
          </cell>
          <cell r="W536">
            <v>0.020324744246968226</v>
          </cell>
          <cell r="X536">
            <v>4</v>
          </cell>
          <cell r="Y536">
            <v>0.043782837127845885</v>
          </cell>
          <cell r="Z536">
            <v>0</v>
          </cell>
          <cell r="AA536">
            <v>0</v>
          </cell>
          <cell r="AB536">
            <v>17</v>
          </cell>
          <cell r="AC536">
            <v>0.020106683698210507</v>
          </cell>
          <cell r="AD536">
            <v>32</v>
          </cell>
          <cell r="AE536">
            <v>0.026649344592681423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209</v>
      </c>
      <c r="B1" s="2"/>
    </row>
    <row r="2" spans="1:2" s="4" customFormat="1" ht="15">
      <c r="A2" s="3" t="s">
        <v>0</v>
      </c>
      <c r="B2" s="3" t="s">
        <v>208</v>
      </c>
    </row>
    <row r="3" spans="1:2" s="4" customFormat="1" ht="15">
      <c r="A3" s="3" t="s">
        <v>1</v>
      </c>
      <c r="B3" s="3" t="s">
        <v>210</v>
      </c>
    </row>
    <row r="4" spans="1:2" s="4" customFormat="1" ht="15">
      <c r="A4" s="3" t="s">
        <v>2</v>
      </c>
      <c r="B4" s="3" t="s">
        <v>211</v>
      </c>
    </row>
    <row r="5" spans="1:2" s="4" customFormat="1" ht="15">
      <c r="A5" s="3" t="s">
        <v>3</v>
      </c>
      <c r="B5" s="3" t="s">
        <v>212</v>
      </c>
    </row>
    <row r="6" spans="1:2" s="4" customFormat="1" ht="15">
      <c r="A6" s="3" t="s">
        <v>4</v>
      </c>
      <c r="B6" s="3" t="s">
        <v>213</v>
      </c>
    </row>
    <row r="7" spans="1:2" s="4" customFormat="1" ht="15">
      <c r="A7" s="3" t="s">
        <v>5</v>
      </c>
      <c r="B7" s="3" t="s">
        <v>214</v>
      </c>
    </row>
    <row r="8" spans="1:2" s="4" customFormat="1" ht="15">
      <c r="A8" s="3" t="s">
        <v>6</v>
      </c>
      <c r="B8" s="3" t="s">
        <v>215</v>
      </c>
    </row>
    <row r="9" spans="1:2" s="4" customFormat="1" ht="15">
      <c r="A9" s="3" t="s">
        <v>7</v>
      </c>
      <c r="B9" s="3" t="s">
        <v>216</v>
      </c>
    </row>
    <row r="10" spans="1:2" s="4" customFormat="1" ht="15">
      <c r="A10" s="3" t="s">
        <v>8</v>
      </c>
      <c r="B10" s="3" t="s">
        <v>217</v>
      </c>
    </row>
    <row r="11" spans="1:2" s="4" customFormat="1" ht="15">
      <c r="A11" s="3" t="s">
        <v>9</v>
      </c>
      <c r="B11" s="3" t="s">
        <v>218</v>
      </c>
    </row>
    <row r="12" spans="1:2" s="4" customFormat="1" ht="15">
      <c r="A12" s="3" t="s">
        <v>10</v>
      </c>
      <c r="B12" s="3" t="s">
        <v>219</v>
      </c>
    </row>
    <row r="13" spans="1:2" ht="15.75" thickBot="1">
      <c r="A13" s="2"/>
      <c r="B13" s="2"/>
    </row>
  </sheetData>
  <sheetProtection/>
  <hyperlinks>
    <hyperlink ref="A2:IV2" location="'12.1'!A1" display="12.1."/>
    <hyperlink ref="A3:IV3" location="'12.2'!A1" display="12.2."/>
    <hyperlink ref="A4:IV4" location="'12.3'!A1" display="12.3."/>
    <hyperlink ref="A5:IV5" location="'12.4'!A1" display="12.4."/>
    <hyperlink ref="A6:IV6" location="'12.5'!A1" display="12.5."/>
    <hyperlink ref="A7:IV7" location="'12.6'!A1" display="12.6."/>
    <hyperlink ref="A8:IV8" location="'12.7'!A1" display="12.7."/>
    <hyperlink ref="A9:IV9" location="'12.8'!A1" display="12.8."/>
    <hyperlink ref="A10:IV10" location="'12.9'!A1" display="12.9."/>
    <hyperlink ref="A11:IV11" location="'12.10'!A1" display="12.10."/>
    <hyperlink ref="A12:IV12" location="'12.11'!A1" display="12.11."/>
    <hyperlink ref="B2" location="'12.1'!A1" display="Accidents sur le lieu de travail selon le secteur d'activités économiques : évolution  2012 - 2017"/>
    <hyperlink ref="B3" location="'12.2'!A1" display="Accidents sur le lieu de travail selon le secteur d'activités économiques : distribution selon les conséquences  et part relative de chaque secteur pour chaque conséquence - 2017"/>
    <hyperlink ref="B4" location="'12.3'!A1" display="Accidents sur le lieu de travail selon le secteur d'activités économiques : distribution selon les conséquences  et part relative de chaque conséquence pour chaque secteur - 2017"/>
    <hyperlink ref="B5" location="'12.4'!A1" display="Accidents sur le lieu de travail selon le secteur d'activités économiques : distribution selon les conséquences - femmes - 2017"/>
    <hyperlink ref="B6" location="'12.5'!A1" display="Accidents sur le lieu de travail selon le secteur d'activités économiques : distribution selon les conséquences - hommes - 2017"/>
    <hyperlink ref="B7" location="'12.6'!A1" display="Accidents sur le lieu de travail selon le secteur d'activités économiques : distribution selon les conséquences et la génération en fréquence absolue - 2017"/>
    <hyperlink ref="B8" location="'12.7'!A1" display="Accidents sur le lieu de travail selon le secteur d'activités économiques : distribution selon les conséquences et la génération en fréquence relative - 2017"/>
    <hyperlink ref="B9" location="'12.8'!A1" display="Accidents sur le lieu de travail selon le secteur d'activités économiques : distribution selon les conséquences et le genre de travail - travail manuel - 2017"/>
    <hyperlink ref="B10" location="'12.9'!A1" display="Accidents sur le lieu de travail selon le secteur d'activités économiques : distribution selon les conséquences et le genre de travail - travail intellectuel - 2017"/>
    <hyperlink ref="B11" location="'12.10'!A1" display="Accidents sur le lieu de travail de travailleurs intérimaires selon le secteur d'activités économiques de l'entreprise utilisatrice : évolution 2012 - 2017"/>
    <hyperlink ref="B12" location="'12.11'!A1" display="Accidents sur le lieu de travail de travailleurs intérimaires selon le secteur d'activités économiques de l'entreprise utilisatrice : distribution selon les conséquences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57421875" style="98" customWidth="1"/>
    <col min="2" max="2" width="100.57421875" style="98" bestFit="1" customWidth="1"/>
    <col min="3" max="16384" width="9.140625" style="98" customWidth="1"/>
  </cols>
  <sheetData>
    <row r="1" spans="1:12" ht="24.75" customHeight="1" thickBot="1" thickTop="1">
      <c r="A1" s="185" t="s">
        <v>229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8"/>
    </row>
    <row r="2" spans="1:12" ht="24.75" customHeight="1" thickTop="1">
      <c r="A2" s="213" t="s">
        <v>199</v>
      </c>
      <c r="B2" s="215" t="s">
        <v>12</v>
      </c>
      <c r="C2" s="242" t="s">
        <v>193</v>
      </c>
      <c r="D2" s="242"/>
      <c r="E2" s="242"/>
      <c r="F2" s="242"/>
      <c r="G2" s="242"/>
      <c r="H2" s="242"/>
      <c r="I2" s="242"/>
      <c r="J2" s="242"/>
      <c r="K2" s="243" t="s">
        <v>194</v>
      </c>
      <c r="L2" s="245"/>
    </row>
    <row r="3" spans="1:12" ht="24.75" customHeight="1">
      <c r="A3" s="213"/>
      <c r="B3" s="215"/>
      <c r="C3" s="237" t="s">
        <v>195</v>
      </c>
      <c r="D3" s="177"/>
      <c r="E3" s="178" t="s">
        <v>196</v>
      </c>
      <c r="F3" s="177"/>
      <c r="G3" s="178" t="s">
        <v>197</v>
      </c>
      <c r="H3" s="177"/>
      <c r="I3" s="178" t="s">
        <v>198</v>
      </c>
      <c r="J3" s="237"/>
      <c r="K3" s="246"/>
      <c r="L3" s="247"/>
    </row>
    <row r="4" spans="1:12" ht="24.75" customHeight="1" thickBot="1">
      <c r="A4" s="214"/>
      <c r="B4" s="235"/>
      <c r="C4" s="63" t="s">
        <v>14</v>
      </c>
      <c r="D4" s="64" t="s">
        <v>15</v>
      </c>
      <c r="E4" s="65" t="s">
        <v>14</v>
      </c>
      <c r="F4" s="64" t="s">
        <v>15</v>
      </c>
      <c r="G4" s="65" t="s">
        <v>14</v>
      </c>
      <c r="H4" s="64" t="s">
        <v>15</v>
      </c>
      <c r="I4" s="65" t="s">
        <v>14</v>
      </c>
      <c r="J4" s="66" t="s">
        <v>15</v>
      </c>
      <c r="K4" s="67" t="s">
        <v>14</v>
      </c>
      <c r="L4" s="68" t="s">
        <v>15</v>
      </c>
    </row>
    <row r="5" spans="1:12" ht="15">
      <c r="A5" s="69" t="s">
        <v>16</v>
      </c>
      <c r="B5" s="70" t="s">
        <v>17</v>
      </c>
      <c r="C5" s="82">
        <f>VLOOKUP(A5,'[1]Sheet1'!$A$452:$AK$536,10,FALSE)</f>
        <v>13</v>
      </c>
      <c r="D5" s="135">
        <f>VLOOKUP(A5,'[1]Sheet1'!$A$452:$AK$536,11,FALSE)/100</f>
        <v>0.0006644178677297352</v>
      </c>
      <c r="E5" s="83">
        <f>VLOOKUP(A5,'[1]Sheet1'!$A$452:$AK$536,12,FALSE)</f>
        <v>14</v>
      </c>
      <c r="F5" s="135">
        <f>VLOOKUP(A5,'[1]Sheet1'!$A$452:$AK$536,13,FALSE)/100</f>
        <v>0.00114603798297315</v>
      </c>
      <c r="G5" s="83">
        <f>VLOOKUP(A5,'[1]Sheet1'!$A$452:$AK$536,14,FALSE)</f>
        <v>8</v>
      </c>
      <c r="H5" s="135">
        <f>VLOOKUP(A5,'[1]Sheet1'!$A$452:$AK$536,15,FALSE)/100</f>
        <v>0.0030911901081916537</v>
      </c>
      <c r="I5" s="83">
        <f>VLOOKUP(A5,'[1]Sheet1'!$A$452:$AK$536,16,FALSE)</f>
        <v>0</v>
      </c>
      <c r="J5" s="100">
        <f>VLOOKUP(A5,'[1]Sheet1'!$A$452:$AK$536,17,FALSE)/100</f>
        <v>0</v>
      </c>
      <c r="K5" s="82">
        <f>VLOOKUP(A5,'[1]Sheet1'!$A$452:$AK$536,18,FALSE)</f>
        <v>35</v>
      </c>
      <c r="L5" s="100">
        <f>VLOOKUP(A5,'[1]Sheet1'!$A$452:$AK$536,19,FALSE)/100</f>
        <v>0.001018211438878222</v>
      </c>
    </row>
    <row r="6" spans="1:12" ht="15">
      <c r="A6" s="22" t="s">
        <v>18</v>
      </c>
      <c r="B6" s="60" t="s">
        <v>19</v>
      </c>
      <c r="C6" s="86">
        <f>VLOOKUP(A6,'[1]Sheet1'!$A$452:$AK$536,10,FALSE)</f>
        <v>0</v>
      </c>
      <c r="D6" s="136">
        <f>VLOOKUP(A6,'[1]Sheet1'!$A$452:$AK$536,11,FALSE)/100</f>
        <v>0</v>
      </c>
      <c r="E6" s="87">
        <f>VLOOKUP(A6,'[1]Sheet1'!$A$452:$AK$536,12,FALSE)</f>
        <v>1</v>
      </c>
      <c r="F6" s="136">
        <f>VLOOKUP(A6,'[1]Sheet1'!$A$452:$AK$536,13,FALSE)/100</f>
        <v>8.185985592665357E-05</v>
      </c>
      <c r="G6" s="87">
        <f>VLOOKUP(A6,'[1]Sheet1'!$A$452:$AK$536,14,FALSE)</f>
        <v>0</v>
      </c>
      <c r="H6" s="136">
        <f>VLOOKUP(A6,'[1]Sheet1'!$A$452:$AK$536,15,FALSE)/100</f>
        <v>0</v>
      </c>
      <c r="I6" s="87">
        <f>VLOOKUP(A6,'[1]Sheet1'!$A$452:$AK$536,16,FALSE)</f>
        <v>0</v>
      </c>
      <c r="J6" s="105">
        <f>VLOOKUP(A6,'[1]Sheet1'!$A$452:$AK$536,17,FALSE)/100</f>
        <v>0</v>
      </c>
      <c r="K6" s="86">
        <f>VLOOKUP(A6,'[1]Sheet1'!$A$452:$AK$536,18,FALSE)</f>
        <v>1</v>
      </c>
      <c r="L6" s="105">
        <f>VLOOKUP(A6,'[1]Sheet1'!$A$452:$AK$536,19,FALSE)/100</f>
        <v>2.9091755396520627E-05</v>
      </c>
    </row>
    <row r="7" spans="1:12" ht="15">
      <c r="A7" s="22" t="s">
        <v>20</v>
      </c>
      <c r="B7" s="60" t="s">
        <v>21</v>
      </c>
      <c r="C7" s="86">
        <f>VLOOKUP(A7,'[1]Sheet1'!$A$452:$AK$536,10,FALSE)</f>
        <v>0</v>
      </c>
      <c r="D7" s="136">
        <f>VLOOKUP(A7,'[1]Sheet1'!$A$452:$AK$536,11,FALSE)/100</f>
        <v>0</v>
      </c>
      <c r="E7" s="87">
        <f>VLOOKUP(A7,'[1]Sheet1'!$A$452:$AK$536,12,FALSE)</f>
        <v>0</v>
      </c>
      <c r="F7" s="136">
        <f>VLOOKUP(A7,'[1]Sheet1'!$A$452:$AK$536,13,FALSE)/100</f>
        <v>0</v>
      </c>
      <c r="G7" s="87">
        <f>VLOOKUP(A7,'[1]Sheet1'!$A$452:$AK$536,14,FALSE)</f>
        <v>0</v>
      </c>
      <c r="H7" s="136">
        <f>VLOOKUP(A7,'[1]Sheet1'!$A$452:$AK$536,15,FALSE)/100</f>
        <v>0</v>
      </c>
      <c r="I7" s="87">
        <f>VLOOKUP(A7,'[1]Sheet1'!$A$452:$AK$536,16,FALSE)</f>
        <v>0</v>
      </c>
      <c r="J7" s="105">
        <f>VLOOKUP(A7,'[1]Sheet1'!$A$452:$AK$536,17,FALSE)/100</f>
        <v>0</v>
      </c>
      <c r="K7" s="86">
        <f>VLOOKUP(A7,'[1]Sheet1'!$A$452:$AK$536,18,FALSE)</f>
        <v>0</v>
      </c>
      <c r="L7" s="105">
        <f>VLOOKUP(A7,'[1]Sheet1'!$A$452:$AK$536,19,FALSE)/100</f>
        <v>0</v>
      </c>
    </row>
    <row r="8" spans="1:12" ht="15">
      <c r="A8" s="22" t="s">
        <v>22</v>
      </c>
      <c r="B8" s="60" t="s">
        <v>23</v>
      </c>
      <c r="C8" s="86">
        <v>0</v>
      </c>
      <c r="D8" s="136">
        <v>0</v>
      </c>
      <c r="E8" s="87">
        <v>0</v>
      </c>
      <c r="F8" s="136">
        <v>0</v>
      </c>
      <c r="G8" s="87">
        <v>0</v>
      </c>
      <c r="H8" s="136">
        <v>0</v>
      </c>
      <c r="I8" s="87">
        <v>0</v>
      </c>
      <c r="J8" s="105">
        <v>0</v>
      </c>
      <c r="K8" s="86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36">
        <v>0</v>
      </c>
      <c r="E9" s="87">
        <v>0</v>
      </c>
      <c r="F9" s="136">
        <v>0</v>
      </c>
      <c r="G9" s="87">
        <v>0</v>
      </c>
      <c r="H9" s="136">
        <v>0</v>
      </c>
      <c r="I9" s="87">
        <v>0</v>
      </c>
      <c r="J9" s="105">
        <v>0</v>
      </c>
      <c r="K9" s="86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36">
        <v>0</v>
      </c>
      <c r="E10" s="87">
        <v>0</v>
      </c>
      <c r="F10" s="136">
        <v>0</v>
      </c>
      <c r="G10" s="87">
        <v>0</v>
      </c>
      <c r="H10" s="136">
        <v>0</v>
      </c>
      <c r="I10" s="87">
        <v>0</v>
      </c>
      <c r="J10" s="105">
        <v>0</v>
      </c>
      <c r="K10" s="86">
        <v>0</v>
      </c>
      <c r="L10" s="105">
        <v>0</v>
      </c>
    </row>
    <row r="11" spans="1:12" ht="15">
      <c r="A11" s="22" t="s">
        <v>28</v>
      </c>
      <c r="B11" s="60" t="s">
        <v>29</v>
      </c>
      <c r="C11" s="86">
        <f>VLOOKUP(A11,'[1]Sheet1'!$A$452:$AK$536,10,FALSE)</f>
        <v>4</v>
      </c>
      <c r="D11" s="136">
        <f>VLOOKUP(A11,'[1]Sheet1'!$A$452:$AK$536,11,FALSE)/100</f>
        <v>0.00020443626699376472</v>
      </c>
      <c r="E11" s="87">
        <f>VLOOKUP(A11,'[1]Sheet1'!$A$452:$AK$536,12,FALSE)</f>
        <v>0</v>
      </c>
      <c r="F11" s="136">
        <f>VLOOKUP(A11,'[1]Sheet1'!$A$452:$AK$536,13,FALSE)/100</f>
        <v>0</v>
      </c>
      <c r="G11" s="87">
        <f>VLOOKUP(A11,'[1]Sheet1'!$A$452:$AK$536,14,FALSE)</f>
        <v>0</v>
      </c>
      <c r="H11" s="136">
        <f>VLOOKUP(A11,'[1]Sheet1'!$A$452:$AK$536,15,FALSE)/100</f>
        <v>0</v>
      </c>
      <c r="I11" s="87">
        <f>VLOOKUP(A11,'[1]Sheet1'!$A$452:$AK$536,16,FALSE)</f>
        <v>0</v>
      </c>
      <c r="J11" s="105">
        <f>VLOOKUP(A11,'[1]Sheet1'!$A$452:$AK$536,17,FALSE)/100</f>
        <v>0</v>
      </c>
      <c r="K11" s="86">
        <f>VLOOKUP(A11,'[1]Sheet1'!$A$452:$AK$536,18,FALSE)</f>
        <v>4</v>
      </c>
      <c r="L11" s="105">
        <f>VLOOKUP(A11,'[1]Sheet1'!$A$452:$AK$536,19,FALSE)/100</f>
        <v>0.00011636702158608251</v>
      </c>
    </row>
    <row r="12" spans="1:12" ht="15">
      <c r="A12" s="22" t="s">
        <v>30</v>
      </c>
      <c r="B12" s="60" t="s">
        <v>31</v>
      </c>
      <c r="C12" s="86">
        <f>VLOOKUP(A12,'[1]Sheet1'!$A$452:$AK$536,10,FALSE)</f>
        <v>0</v>
      </c>
      <c r="D12" s="136">
        <f>VLOOKUP(A12,'[1]Sheet1'!$A$452:$AK$536,11,FALSE)/100</f>
        <v>0</v>
      </c>
      <c r="E12" s="87">
        <f>VLOOKUP(A12,'[1]Sheet1'!$A$452:$AK$536,12,FALSE)</f>
        <v>0</v>
      </c>
      <c r="F12" s="136">
        <f>VLOOKUP(A12,'[1]Sheet1'!$A$452:$AK$536,13,FALSE)/100</f>
        <v>0</v>
      </c>
      <c r="G12" s="87">
        <f>VLOOKUP(A12,'[1]Sheet1'!$A$452:$AK$536,14,FALSE)</f>
        <v>0</v>
      </c>
      <c r="H12" s="136">
        <f>VLOOKUP(A12,'[1]Sheet1'!$A$452:$AK$536,15,FALSE)/100</f>
        <v>0</v>
      </c>
      <c r="I12" s="87">
        <f>VLOOKUP(A12,'[1]Sheet1'!$A$452:$AK$536,16,FALSE)</f>
        <v>0</v>
      </c>
      <c r="J12" s="105">
        <f>VLOOKUP(A12,'[1]Sheet1'!$A$452:$AK$536,17,FALSE)/100</f>
        <v>0</v>
      </c>
      <c r="K12" s="86">
        <f>VLOOKUP(A12,'[1]Sheet1'!$A$452:$AK$536,18,FALSE)</f>
        <v>0</v>
      </c>
      <c r="L12" s="105">
        <f>VLOOKUP(A12,'[1]Sheet1'!$A$452:$AK$536,19,FALSE)/100</f>
        <v>0</v>
      </c>
    </row>
    <row r="13" spans="1:12" ht="15">
      <c r="A13" s="22" t="s">
        <v>32</v>
      </c>
      <c r="B13" s="61" t="s">
        <v>33</v>
      </c>
      <c r="C13" s="86">
        <f>VLOOKUP(A13,'[1]Sheet1'!$A$452:$AK$536,10,FALSE)</f>
        <v>206</v>
      </c>
      <c r="D13" s="136">
        <f>VLOOKUP(A13,'[1]Sheet1'!$A$452:$AK$536,11,FALSE)/100</f>
        <v>0.010528467750178882</v>
      </c>
      <c r="E13" s="87">
        <f>VLOOKUP(A13,'[1]Sheet1'!$A$452:$AK$536,12,FALSE)</f>
        <v>134</v>
      </c>
      <c r="F13" s="136">
        <f>VLOOKUP(A13,'[1]Sheet1'!$A$452:$AK$536,13,FALSE)/100</f>
        <v>0.010969220694171578</v>
      </c>
      <c r="G13" s="87">
        <f>VLOOKUP(A13,'[1]Sheet1'!$A$452:$AK$536,14,FALSE)</f>
        <v>28</v>
      </c>
      <c r="H13" s="136">
        <f>VLOOKUP(A13,'[1]Sheet1'!$A$452:$AK$536,15,FALSE)/100</f>
        <v>0.010819165378670788</v>
      </c>
      <c r="I13" s="87">
        <f>VLOOKUP(A13,'[1]Sheet1'!$A$452:$AK$536,16,FALSE)</f>
        <v>1</v>
      </c>
      <c r="J13" s="105">
        <f>VLOOKUP(A13,'[1]Sheet1'!$A$452:$AK$536,17,FALSE)/100</f>
        <v>0.25</v>
      </c>
      <c r="K13" s="86">
        <f>VLOOKUP(A13,'[1]Sheet1'!$A$452:$AK$536,18,FALSE)</f>
        <v>369</v>
      </c>
      <c r="L13" s="105">
        <f>VLOOKUP(A13,'[1]Sheet1'!$A$452:$AK$536,19,FALSE)/100</f>
        <v>0.010734857741316111</v>
      </c>
    </row>
    <row r="14" spans="1:12" ht="15">
      <c r="A14" s="22" t="s">
        <v>34</v>
      </c>
      <c r="B14" s="60" t="s">
        <v>35</v>
      </c>
      <c r="C14" s="86">
        <f>VLOOKUP(A14,'[1]Sheet1'!$A$452:$AK$536,10,FALSE)</f>
        <v>41</v>
      </c>
      <c r="D14" s="136">
        <f>VLOOKUP(A14,'[1]Sheet1'!$A$452:$AK$536,11,FALSE)/100</f>
        <v>0.0020954717366860882</v>
      </c>
      <c r="E14" s="87">
        <f>VLOOKUP(A14,'[1]Sheet1'!$A$452:$AK$536,12,FALSE)</f>
        <v>22</v>
      </c>
      <c r="F14" s="136">
        <f>VLOOKUP(A14,'[1]Sheet1'!$A$452:$AK$536,13,FALSE)/100</f>
        <v>0.0018009168303863784</v>
      </c>
      <c r="G14" s="87">
        <f>VLOOKUP(A14,'[1]Sheet1'!$A$452:$AK$536,14,FALSE)</f>
        <v>5</v>
      </c>
      <c r="H14" s="136">
        <f>VLOOKUP(A14,'[1]Sheet1'!$A$452:$AK$536,15,FALSE)/100</f>
        <v>0.0019319938176197836</v>
      </c>
      <c r="I14" s="87">
        <f>VLOOKUP(A14,'[1]Sheet1'!$A$452:$AK$536,16,FALSE)</f>
        <v>0</v>
      </c>
      <c r="J14" s="105">
        <f>VLOOKUP(A14,'[1]Sheet1'!$A$452:$AK$536,17,FALSE)/100</f>
        <v>0</v>
      </c>
      <c r="K14" s="86">
        <f>VLOOKUP(A14,'[1]Sheet1'!$A$452:$AK$536,18,FALSE)</f>
        <v>68</v>
      </c>
      <c r="L14" s="105">
        <f>VLOOKUP(A14,'[1]Sheet1'!$A$452:$AK$536,19,FALSE)/100</f>
        <v>0.0019782393669634025</v>
      </c>
    </row>
    <row r="15" spans="1:12" ht="15">
      <c r="A15" s="22" t="s">
        <v>36</v>
      </c>
      <c r="B15" s="60" t="s">
        <v>37</v>
      </c>
      <c r="C15" s="86">
        <f>VLOOKUP(A15,'[1]Sheet1'!$A$452:$AK$536,10,FALSE)</f>
        <v>0</v>
      </c>
      <c r="D15" s="136">
        <f>VLOOKUP(A15,'[1]Sheet1'!$A$452:$AK$536,11,FALSE)/100</f>
        <v>0</v>
      </c>
      <c r="E15" s="87">
        <f>VLOOKUP(A15,'[1]Sheet1'!$A$452:$AK$536,12,FALSE)</f>
        <v>0</v>
      </c>
      <c r="F15" s="136">
        <f>VLOOKUP(A15,'[1]Sheet1'!$A$452:$AK$536,13,FALSE)/100</f>
        <v>0</v>
      </c>
      <c r="G15" s="87">
        <f>VLOOKUP(A15,'[1]Sheet1'!$A$452:$AK$536,14,FALSE)</f>
        <v>1</v>
      </c>
      <c r="H15" s="136">
        <f>VLOOKUP(A15,'[1]Sheet1'!$A$452:$AK$536,15,FALSE)/100</f>
        <v>0.0003863987635239567</v>
      </c>
      <c r="I15" s="87">
        <f>VLOOKUP(A15,'[1]Sheet1'!$A$452:$AK$536,16,FALSE)</f>
        <v>0</v>
      </c>
      <c r="J15" s="105">
        <f>VLOOKUP(A15,'[1]Sheet1'!$A$452:$AK$536,17,FALSE)/100</f>
        <v>0</v>
      </c>
      <c r="K15" s="86">
        <f>VLOOKUP(A15,'[1]Sheet1'!$A$452:$AK$536,18,FALSE)</f>
        <v>1</v>
      </c>
      <c r="L15" s="105">
        <f>VLOOKUP(A15,'[1]Sheet1'!$A$452:$AK$536,19,FALSE)/100</f>
        <v>2.9091755396520627E-05</v>
      </c>
    </row>
    <row r="16" spans="1:12" ht="15">
      <c r="A16" s="22" t="s">
        <v>38</v>
      </c>
      <c r="B16" s="60" t="s">
        <v>39</v>
      </c>
      <c r="C16" s="86">
        <f>VLOOKUP(A16,'[1]Sheet1'!$A$452:$AK$536,10,FALSE)</f>
        <v>24</v>
      </c>
      <c r="D16" s="136">
        <f>VLOOKUP(A16,'[1]Sheet1'!$A$452:$AK$536,11,FALSE)/100</f>
        <v>0.0012266176019625882</v>
      </c>
      <c r="E16" s="87">
        <f>VLOOKUP(A16,'[1]Sheet1'!$A$452:$AK$536,12,FALSE)</f>
        <v>10</v>
      </c>
      <c r="F16" s="136">
        <f>VLOOKUP(A16,'[1]Sheet1'!$A$452:$AK$536,13,FALSE)/100</f>
        <v>0.0008185985592665357</v>
      </c>
      <c r="G16" s="87">
        <f>VLOOKUP(A16,'[1]Sheet1'!$A$452:$AK$536,14,FALSE)</f>
        <v>3</v>
      </c>
      <c r="H16" s="136">
        <f>VLOOKUP(A16,'[1]Sheet1'!$A$452:$AK$536,15,FALSE)/100</f>
        <v>0.0011591962905718703</v>
      </c>
      <c r="I16" s="87">
        <f>VLOOKUP(A16,'[1]Sheet1'!$A$452:$AK$536,16,FALSE)</f>
        <v>0</v>
      </c>
      <c r="J16" s="105">
        <f>VLOOKUP(A16,'[1]Sheet1'!$A$452:$AK$536,17,FALSE)/100</f>
        <v>0</v>
      </c>
      <c r="K16" s="86">
        <f>VLOOKUP(A16,'[1]Sheet1'!$A$452:$AK$536,18,FALSE)</f>
        <v>37</v>
      </c>
      <c r="L16" s="105">
        <f>VLOOKUP(A16,'[1]Sheet1'!$A$452:$AK$536,19,FALSE)/100</f>
        <v>0.001076394949671263</v>
      </c>
    </row>
    <row r="17" spans="1:12" ht="15">
      <c r="A17" s="22" t="s">
        <v>40</v>
      </c>
      <c r="B17" s="60" t="s">
        <v>41</v>
      </c>
      <c r="C17" s="86">
        <f>VLOOKUP(A17,'[1]Sheet1'!$A$452:$AK$536,10,FALSE)</f>
        <v>4</v>
      </c>
      <c r="D17" s="136">
        <f>VLOOKUP(A17,'[1]Sheet1'!$A$452:$AK$536,11,FALSE)/100</f>
        <v>0.00020443626699376472</v>
      </c>
      <c r="E17" s="87">
        <f>VLOOKUP(A17,'[1]Sheet1'!$A$452:$AK$536,12,FALSE)</f>
        <v>5</v>
      </c>
      <c r="F17" s="136">
        <f>VLOOKUP(A17,'[1]Sheet1'!$A$452:$AK$536,13,FALSE)/100</f>
        <v>0.00040929927963326783</v>
      </c>
      <c r="G17" s="87">
        <f>VLOOKUP(A17,'[1]Sheet1'!$A$452:$AK$536,14,FALSE)</f>
        <v>2</v>
      </c>
      <c r="H17" s="136">
        <f>VLOOKUP(A17,'[1]Sheet1'!$A$452:$AK$536,15,FALSE)/100</f>
        <v>0.0007727975270479134</v>
      </c>
      <c r="I17" s="87">
        <f>VLOOKUP(A17,'[1]Sheet1'!$A$452:$AK$536,16,FALSE)</f>
        <v>0</v>
      </c>
      <c r="J17" s="105">
        <f>VLOOKUP(A17,'[1]Sheet1'!$A$452:$AK$536,17,FALSE)/100</f>
        <v>0</v>
      </c>
      <c r="K17" s="86">
        <f>VLOOKUP(A17,'[1]Sheet1'!$A$452:$AK$536,18,FALSE)</f>
        <v>11</v>
      </c>
      <c r="L17" s="105">
        <f>VLOOKUP(A17,'[1]Sheet1'!$A$452:$AK$536,19,FALSE)/100</f>
        <v>0.00032000930936172694</v>
      </c>
    </row>
    <row r="18" spans="1:12" ht="15">
      <c r="A18" s="22" t="s">
        <v>42</v>
      </c>
      <c r="B18" s="60" t="s">
        <v>43</v>
      </c>
      <c r="C18" s="86">
        <f>VLOOKUP(A18,'[1]Sheet1'!$A$452:$AK$536,10,FALSE)</f>
        <v>3</v>
      </c>
      <c r="D18" s="136">
        <f>VLOOKUP(A18,'[1]Sheet1'!$A$452:$AK$536,11,FALSE)/100</f>
        <v>0.00015332720024532353</v>
      </c>
      <c r="E18" s="87">
        <f>VLOOKUP(A18,'[1]Sheet1'!$A$452:$AK$536,12,FALSE)</f>
        <v>1</v>
      </c>
      <c r="F18" s="136">
        <f>VLOOKUP(A18,'[1]Sheet1'!$A$452:$AK$536,13,FALSE)/100</f>
        <v>8.185985592665357E-05</v>
      </c>
      <c r="G18" s="87">
        <f>VLOOKUP(A18,'[1]Sheet1'!$A$452:$AK$536,14,FALSE)</f>
        <v>0</v>
      </c>
      <c r="H18" s="136">
        <f>VLOOKUP(A18,'[1]Sheet1'!$A$452:$AK$536,15,FALSE)/100</f>
        <v>0</v>
      </c>
      <c r="I18" s="87">
        <f>VLOOKUP(A18,'[1]Sheet1'!$A$452:$AK$536,16,FALSE)</f>
        <v>0</v>
      </c>
      <c r="J18" s="105">
        <f>VLOOKUP(A18,'[1]Sheet1'!$A$452:$AK$536,17,FALSE)/100</f>
        <v>0</v>
      </c>
      <c r="K18" s="86">
        <f>VLOOKUP(A18,'[1]Sheet1'!$A$452:$AK$536,18,FALSE)</f>
        <v>4</v>
      </c>
      <c r="L18" s="105">
        <f>VLOOKUP(A18,'[1]Sheet1'!$A$452:$AK$536,19,FALSE)/100</f>
        <v>0.00011636702158608251</v>
      </c>
    </row>
    <row r="19" spans="1:12" ht="28.5">
      <c r="A19" s="22" t="s">
        <v>44</v>
      </c>
      <c r="B19" s="60" t="s">
        <v>45</v>
      </c>
      <c r="C19" s="86">
        <f>VLOOKUP(A19,'[1]Sheet1'!$A$452:$AK$536,10,FALSE)</f>
        <v>20</v>
      </c>
      <c r="D19" s="136">
        <f>VLOOKUP(A19,'[1]Sheet1'!$A$452:$AK$536,11,FALSE)/100</f>
        <v>0.0010221813349688238</v>
      </c>
      <c r="E19" s="87">
        <f>VLOOKUP(A19,'[1]Sheet1'!$A$452:$AK$536,12,FALSE)</f>
        <v>16</v>
      </c>
      <c r="F19" s="136">
        <f>VLOOKUP(A19,'[1]Sheet1'!$A$452:$AK$536,13,FALSE)/100</f>
        <v>0.0013097576948264572</v>
      </c>
      <c r="G19" s="87">
        <f>VLOOKUP(A19,'[1]Sheet1'!$A$452:$AK$536,14,FALSE)</f>
        <v>4</v>
      </c>
      <c r="H19" s="136">
        <f>VLOOKUP(A19,'[1]Sheet1'!$A$452:$AK$536,15,FALSE)/100</f>
        <v>0.0015455950540958269</v>
      </c>
      <c r="I19" s="87">
        <f>VLOOKUP(A19,'[1]Sheet1'!$A$452:$AK$536,16,FALSE)</f>
        <v>0</v>
      </c>
      <c r="J19" s="105">
        <f>VLOOKUP(A19,'[1]Sheet1'!$A$452:$AK$536,17,FALSE)/100</f>
        <v>0</v>
      </c>
      <c r="K19" s="86">
        <f>VLOOKUP(A19,'[1]Sheet1'!$A$452:$AK$536,18,FALSE)</f>
        <v>40</v>
      </c>
      <c r="L19" s="105">
        <f>VLOOKUP(A19,'[1]Sheet1'!$A$452:$AK$536,19,FALSE)/100</f>
        <v>0.001163670215860825</v>
      </c>
    </row>
    <row r="20" spans="1:12" ht="15">
      <c r="A20" s="22" t="s">
        <v>46</v>
      </c>
      <c r="B20" s="61" t="s">
        <v>47</v>
      </c>
      <c r="C20" s="86">
        <f>VLOOKUP(A20,'[1]Sheet1'!$A$452:$AK$536,10,FALSE)</f>
        <v>21</v>
      </c>
      <c r="D20" s="136">
        <f>VLOOKUP(A20,'[1]Sheet1'!$A$452:$AK$536,11,FALSE)/100</f>
        <v>0.0010732904017172647</v>
      </c>
      <c r="E20" s="87">
        <f>VLOOKUP(A20,'[1]Sheet1'!$A$452:$AK$536,12,FALSE)</f>
        <v>11</v>
      </c>
      <c r="F20" s="136">
        <f>VLOOKUP(A20,'[1]Sheet1'!$A$452:$AK$536,13,FALSE)/100</f>
        <v>0.0009004584151931892</v>
      </c>
      <c r="G20" s="87">
        <f>VLOOKUP(A20,'[1]Sheet1'!$A$452:$AK$536,14,FALSE)</f>
        <v>5</v>
      </c>
      <c r="H20" s="136">
        <f>VLOOKUP(A20,'[1]Sheet1'!$A$452:$AK$536,15,FALSE)/100</f>
        <v>0.0019319938176197836</v>
      </c>
      <c r="I20" s="87">
        <f>VLOOKUP(A20,'[1]Sheet1'!$A$452:$AK$536,16,FALSE)</f>
        <v>0</v>
      </c>
      <c r="J20" s="105">
        <f>VLOOKUP(A20,'[1]Sheet1'!$A$452:$AK$536,17,FALSE)/100</f>
        <v>0</v>
      </c>
      <c r="K20" s="86">
        <f>VLOOKUP(A20,'[1]Sheet1'!$A$452:$AK$536,18,FALSE)</f>
        <v>37</v>
      </c>
      <c r="L20" s="105">
        <f>VLOOKUP(A20,'[1]Sheet1'!$A$452:$AK$536,19,FALSE)/100</f>
        <v>0.001076394949671263</v>
      </c>
    </row>
    <row r="21" spans="1:12" ht="15">
      <c r="A21" s="22" t="s">
        <v>48</v>
      </c>
      <c r="B21" s="60" t="s">
        <v>49</v>
      </c>
      <c r="C21" s="86">
        <f>VLOOKUP(A21,'[1]Sheet1'!$A$452:$AK$536,10,FALSE)</f>
        <v>11</v>
      </c>
      <c r="D21" s="136">
        <f>VLOOKUP(A21,'[1]Sheet1'!$A$452:$AK$536,11,FALSE)/100</f>
        <v>0.0005621997342328529</v>
      </c>
      <c r="E21" s="87">
        <f>VLOOKUP(A21,'[1]Sheet1'!$A$452:$AK$536,12,FALSE)</f>
        <v>12</v>
      </c>
      <c r="F21" s="136">
        <f>VLOOKUP(A21,'[1]Sheet1'!$A$452:$AK$536,13,FALSE)/100</f>
        <v>0.0009823182711198428</v>
      </c>
      <c r="G21" s="87">
        <f>VLOOKUP(A21,'[1]Sheet1'!$A$452:$AK$536,14,FALSE)</f>
        <v>3</v>
      </c>
      <c r="H21" s="136">
        <f>VLOOKUP(A21,'[1]Sheet1'!$A$452:$AK$536,15,FALSE)/100</f>
        <v>0.0011591962905718703</v>
      </c>
      <c r="I21" s="87">
        <f>VLOOKUP(A21,'[1]Sheet1'!$A$452:$AK$536,16,FALSE)</f>
        <v>0</v>
      </c>
      <c r="J21" s="105">
        <f>VLOOKUP(A21,'[1]Sheet1'!$A$452:$AK$536,17,FALSE)/100</f>
        <v>0</v>
      </c>
      <c r="K21" s="86">
        <f>VLOOKUP(A21,'[1]Sheet1'!$A$452:$AK$536,18,FALSE)</f>
        <v>26</v>
      </c>
      <c r="L21" s="105">
        <f>VLOOKUP(A21,'[1]Sheet1'!$A$452:$AK$536,19,FALSE)/100</f>
        <v>0.0007563856403095362</v>
      </c>
    </row>
    <row r="22" spans="1:12" ht="15">
      <c r="A22" s="22" t="s">
        <v>50</v>
      </c>
      <c r="B22" s="60" t="s">
        <v>51</v>
      </c>
      <c r="C22" s="86">
        <f>VLOOKUP(A22,'[1]Sheet1'!$A$452:$AK$536,10,FALSE)</f>
        <v>11</v>
      </c>
      <c r="D22" s="136">
        <f>VLOOKUP(A22,'[1]Sheet1'!$A$452:$AK$536,11,FALSE)/100</f>
        <v>0.0005621997342328529</v>
      </c>
      <c r="E22" s="87">
        <f>VLOOKUP(A22,'[1]Sheet1'!$A$452:$AK$536,12,FALSE)</f>
        <v>1</v>
      </c>
      <c r="F22" s="136">
        <f>VLOOKUP(A22,'[1]Sheet1'!$A$452:$AK$536,13,FALSE)/100</f>
        <v>8.185985592665357E-05</v>
      </c>
      <c r="G22" s="87">
        <f>VLOOKUP(A22,'[1]Sheet1'!$A$452:$AK$536,14,FALSE)</f>
        <v>1</v>
      </c>
      <c r="H22" s="136">
        <f>VLOOKUP(A22,'[1]Sheet1'!$A$452:$AK$536,15,FALSE)/100</f>
        <v>0.0003863987635239567</v>
      </c>
      <c r="I22" s="87">
        <f>VLOOKUP(A22,'[1]Sheet1'!$A$452:$AK$536,16,FALSE)</f>
        <v>0</v>
      </c>
      <c r="J22" s="105">
        <f>VLOOKUP(A22,'[1]Sheet1'!$A$452:$AK$536,17,FALSE)/100</f>
        <v>0</v>
      </c>
      <c r="K22" s="86">
        <f>VLOOKUP(A22,'[1]Sheet1'!$A$452:$AK$536,18,FALSE)</f>
        <v>13</v>
      </c>
      <c r="L22" s="105">
        <f>VLOOKUP(A22,'[1]Sheet1'!$A$452:$AK$536,19,FALSE)/100</f>
        <v>0.0003781928201547681</v>
      </c>
    </row>
    <row r="23" spans="1:12" ht="15">
      <c r="A23" s="22" t="s">
        <v>52</v>
      </c>
      <c r="B23" s="61" t="s">
        <v>53</v>
      </c>
      <c r="C23" s="86">
        <f>VLOOKUP(A23,'[1]Sheet1'!$A$452:$AK$536,10,FALSE)</f>
        <v>145</v>
      </c>
      <c r="D23" s="136">
        <f>VLOOKUP(A23,'[1]Sheet1'!$A$452:$AK$536,11,FALSE)/100</f>
        <v>0.00741081467852397</v>
      </c>
      <c r="E23" s="87">
        <f>VLOOKUP(A23,'[1]Sheet1'!$A$452:$AK$536,12,FALSE)</f>
        <v>53</v>
      </c>
      <c r="F23" s="136">
        <f>VLOOKUP(A23,'[1]Sheet1'!$A$452:$AK$536,13,FALSE)/100</f>
        <v>0.004338572364112639</v>
      </c>
      <c r="G23" s="87">
        <f>VLOOKUP(A23,'[1]Sheet1'!$A$452:$AK$536,14,FALSE)</f>
        <v>21</v>
      </c>
      <c r="H23" s="136">
        <f>VLOOKUP(A23,'[1]Sheet1'!$A$452:$AK$536,15,FALSE)/100</f>
        <v>0.00811437403400309</v>
      </c>
      <c r="I23" s="87">
        <f>VLOOKUP(A23,'[1]Sheet1'!$A$452:$AK$536,16,FALSE)</f>
        <v>0</v>
      </c>
      <c r="J23" s="105">
        <f>VLOOKUP(A23,'[1]Sheet1'!$A$452:$AK$536,17,FALSE)/100</f>
        <v>0</v>
      </c>
      <c r="K23" s="86">
        <f>VLOOKUP(A23,'[1]Sheet1'!$A$452:$AK$536,18,FALSE)</f>
        <v>219</v>
      </c>
      <c r="L23" s="105">
        <f>VLOOKUP(A23,'[1]Sheet1'!$A$452:$AK$536,19,FALSE)/100</f>
        <v>0.006371094431838018</v>
      </c>
    </row>
    <row r="24" spans="1:12" ht="15">
      <c r="A24" s="22" t="s">
        <v>54</v>
      </c>
      <c r="B24" s="60" t="s">
        <v>55</v>
      </c>
      <c r="C24" s="86">
        <f>VLOOKUP(A24,'[1]Sheet1'!$A$452:$AK$536,10,FALSE)</f>
        <v>127</v>
      </c>
      <c r="D24" s="136">
        <f>VLOOKUP(A24,'[1]Sheet1'!$A$452:$AK$536,11,FALSE)/100</f>
        <v>0.006490851477052029</v>
      </c>
      <c r="E24" s="87">
        <f>VLOOKUP(A24,'[1]Sheet1'!$A$452:$AK$536,12,FALSE)</f>
        <v>76</v>
      </c>
      <c r="F24" s="136">
        <f>VLOOKUP(A24,'[1]Sheet1'!$A$452:$AK$536,13,FALSE)/100</f>
        <v>0.006221349050425672</v>
      </c>
      <c r="G24" s="87">
        <f>VLOOKUP(A24,'[1]Sheet1'!$A$452:$AK$536,14,FALSE)</f>
        <v>14</v>
      </c>
      <c r="H24" s="136">
        <f>VLOOKUP(A24,'[1]Sheet1'!$A$452:$AK$536,15,FALSE)/100</f>
        <v>0.005409582689335394</v>
      </c>
      <c r="I24" s="87">
        <f>VLOOKUP(A24,'[1]Sheet1'!$A$452:$AK$536,16,FALSE)</f>
        <v>0</v>
      </c>
      <c r="J24" s="105">
        <f>VLOOKUP(A24,'[1]Sheet1'!$A$452:$AK$536,17,FALSE)/100</f>
        <v>0</v>
      </c>
      <c r="K24" s="86">
        <f>VLOOKUP(A24,'[1]Sheet1'!$A$452:$AK$536,18,FALSE)</f>
        <v>217</v>
      </c>
      <c r="L24" s="105">
        <f>VLOOKUP(A24,'[1]Sheet1'!$A$452:$AK$536,19,FALSE)/100</f>
        <v>0.006312910921044976</v>
      </c>
    </row>
    <row r="25" spans="1:12" ht="15">
      <c r="A25" s="22" t="s">
        <v>56</v>
      </c>
      <c r="B25" s="60" t="s">
        <v>57</v>
      </c>
      <c r="C25" s="86">
        <f>VLOOKUP(A25,'[1]Sheet1'!$A$452:$AK$536,10,FALSE)</f>
        <v>34</v>
      </c>
      <c r="D25" s="136">
        <f>VLOOKUP(A25,'[1]Sheet1'!$A$452:$AK$536,11,FALSE)/100</f>
        <v>0.001737708269447</v>
      </c>
      <c r="E25" s="87">
        <f>VLOOKUP(A25,'[1]Sheet1'!$A$452:$AK$536,12,FALSE)</f>
        <v>22</v>
      </c>
      <c r="F25" s="136">
        <f>VLOOKUP(A25,'[1]Sheet1'!$A$452:$AK$536,13,FALSE)/100</f>
        <v>0.0018009168303863784</v>
      </c>
      <c r="G25" s="87">
        <f>VLOOKUP(A25,'[1]Sheet1'!$A$452:$AK$536,14,FALSE)</f>
        <v>7</v>
      </c>
      <c r="H25" s="136">
        <f>VLOOKUP(A25,'[1]Sheet1'!$A$452:$AK$536,15,FALSE)/100</f>
        <v>0.002704791344667697</v>
      </c>
      <c r="I25" s="87">
        <f>VLOOKUP(A25,'[1]Sheet1'!$A$452:$AK$536,16,FALSE)</f>
        <v>0</v>
      </c>
      <c r="J25" s="105">
        <f>VLOOKUP(A25,'[1]Sheet1'!$A$452:$AK$536,17,FALSE)/100</f>
        <v>0</v>
      </c>
      <c r="K25" s="86">
        <f>VLOOKUP(A25,'[1]Sheet1'!$A$452:$AK$536,18,FALSE)</f>
        <v>63</v>
      </c>
      <c r="L25" s="105">
        <f>VLOOKUP(A25,'[1]Sheet1'!$A$452:$AK$536,19,FALSE)/100</f>
        <v>0.0018327805899807995</v>
      </c>
    </row>
    <row r="26" spans="1:12" ht="15">
      <c r="A26" s="22" t="s">
        <v>58</v>
      </c>
      <c r="B26" s="60" t="s">
        <v>59</v>
      </c>
      <c r="C26" s="86">
        <f>VLOOKUP(A26,'[1]Sheet1'!$A$452:$AK$536,10,FALSE)</f>
        <v>51</v>
      </c>
      <c r="D26" s="136">
        <f>VLOOKUP(A26,'[1]Sheet1'!$A$452:$AK$536,11,FALSE)/100</f>
        <v>0.0026065624041705</v>
      </c>
      <c r="E26" s="87">
        <f>VLOOKUP(A26,'[1]Sheet1'!$A$452:$AK$536,12,FALSE)</f>
        <v>20</v>
      </c>
      <c r="F26" s="136">
        <f>VLOOKUP(A26,'[1]Sheet1'!$A$452:$AK$536,13,FALSE)/100</f>
        <v>0.0016371971185330713</v>
      </c>
      <c r="G26" s="87">
        <f>VLOOKUP(A26,'[1]Sheet1'!$A$452:$AK$536,14,FALSE)</f>
        <v>5</v>
      </c>
      <c r="H26" s="136">
        <f>VLOOKUP(A26,'[1]Sheet1'!$A$452:$AK$536,15,FALSE)/100</f>
        <v>0.0019319938176197836</v>
      </c>
      <c r="I26" s="87">
        <f>VLOOKUP(A26,'[1]Sheet1'!$A$452:$AK$536,16,FALSE)</f>
        <v>0</v>
      </c>
      <c r="J26" s="105">
        <f>VLOOKUP(A26,'[1]Sheet1'!$A$452:$AK$536,17,FALSE)/100</f>
        <v>0</v>
      </c>
      <c r="K26" s="86">
        <f>VLOOKUP(A26,'[1]Sheet1'!$A$452:$AK$536,18,FALSE)</f>
        <v>76</v>
      </c>
      <c r="L26" s="105">
        <f>VLOOKUP(A26,'[1]Sheet1'!$A$452:$AK$536,19,FALSE)/100</f>
        <v>0.0022109734101355676</v>
      </c>
    </row>
    <row r="27" spans="1:12" ht="15">
      <c r="A27" s="22" t="s">
        <v>60</v>
      </c>
      <c r="B27" s="60" t="s">
        <v>61</v>
      </c>
      <c r="C27" s="86">
        <f>VLOOKUP(A27,'[1]Sheet1'!$A$452:$AK$536,10,FALSE)</f>
        <v>36</v>
      </c>
      <c r="D27" s="136">
        <f>VLOOKUP(A27,'[1]Sheet1'!$A$452:$AK$536,11,FALSE)/100</f>
        <v>0.0018399264029438822</v>
      </c>
      <c r="E27" s="87">
        <f>VLOOKUP(A27,'[1]Sheet1'!$A$452:$AK$536,12,FALSE)</f>
        <v>14</v>
      </c>
      <c r="F27" s="136">
        <f>VLOOKUP(A27,'[1]Sheet1'!$A$452:$AK$536,13,FALSE)/100</f>
        <v>0.00114603798297315</v>
      </c>
      <c r="G27" s="87">
        <f>VLOOKUP(A27,'[1]Sheet1'!$A$452:$AK$536,14,FALSE)</f>
        <v>4</v>
      </c>
      <c r="H27" s="136">
        <f>VLOOKUP(A27,'[1]Sheet1'!$A$452:$AK$536,15,FALSE)/100</f>
        <v>0.0015455950540958269</v>
      </c>
      <c r="I27" s="87">
        <f>VLOOKUP(A27,'[1]Sheet1'!$A$452:$AK$536,16,FALSE)</f>
        <v>0</v>
      </c>
      <c r="J27" s="105">
        <f>VLOOKUP(A27,'[1]Sheet1'!$A$452:$AK$536,17,FALSE)/100</f>
        <v>0</v>
      </c>
      <c r="K27" s="86">
        <f>VLOOKUP(A27,'[1]Sheet1'!$A$452:$AK$536,18,FALSE)</f>
        <v>54</v>
      </c>
      <c r="L27" s="105">
        <f>VLOOKUP(A27,'[1]Sheet1'!$A$452:$AK$536,19,FALSE)/100</f>
        <v>0.0015709547914121139</v>
      </c>
    </row>
    <row r="28" spans="1:12" ht="15">
      <c r="A28" s="22" t="s">
        <v>62</v>
      </c>
      <c r="B28" s="60" t="s">
        <v>63</v>
      </c>
      <c r="C28" s="86">
        <f>VLOOKUP(A28,'[1]Sheet1'!$A$452:$AK$536,10,FALSE)</f>
        <v>118</v>
      </c>
      <c r="D28" s="136">
        <f>VLOOKUP(A28,'[1]Sheet1'!$A$452:$AK$536,11,FALSE)/100</f>
        <v>0.006030869876316058</v>
      </c>
      <c r="E28" s="87">
        <f>VLOOKUP(A28,'[1]Sheet1'!$A$452:$AK$536,12,FALSE)</f>
        <v>55</v>
      </c>
      <c r="F28" s="136">
        <f>VLOOKUP(A28,'[1]Sheet1'!$A$452:$AK$536,13,FALSE)/100</f>
        <v>0.004502292075965946</v>
      </c>
      <c r="G28" s="87">
        <f>VLOOKUP(A28,'[1]Sheet1'!$A$452:$AK$536,14,FALSE)</f>
        <v>18</v>
      </c>
      <c r="H28" s="136">
        <f>VLOOKUP(A28,'[1]Sheet1'!$A$452:$AK$536,15,FALSE)/100</f>
        <v>0.006955177743431221</v>
      </c>
      <c r="I28" s="87">
        <f>VLOOKUP(A28,'[1]Sheet1'!$A$452:$AK$536,16,FALSE)</f>
        <v>0</v>
      </c>
      <c r="J28" s="105">
        <f>VLOOKUP(A28,'[1]Sheet1'!$A$452:$AK$536,17,FALSE)/100</f>
        <v>0</v>
      </c>
      <c r="K28" s="86">
        <f>VLOOKUP(A28,'[1]Sheet1'!$A$452:$AK$536,18,FALSE)</f>
        <v>191</v>
      </c>
      <c r="L28" s="105">
        <f>VLOOKUP(A28,'[1]Sheet1'!$A$452:$AK$536,19,FALSE)/100</f>
        <v>0.005556525280735439</v>
      </c>
    </row>
    <row r="29" spans="1:12" ht="15">
      <c r="A29" s="22" t="s">
        <v>64</v>
      </c>
      <c r="B29" s="60" t="s">
        <v>65</v>
      </c>
      <c r="C29" s="86">
        <f>VLOOKUP(A29,'[1]Sheet1'!$A$452:$AK$536,10,FALSE)</f>
        <v>31</v>
      </c>
      <c r="D29" s="136">
        <f>VLOOKUP(A29,'[1]Sheet1'!$A$452:$AK$536,11,FALSE)/100</f>
        <v>0.0015843810692016762</v>
      </c>
      <c r="E29" s="87">
        <f>VLOOKUP(A29,'[1]Sheet1'!$A$452:$AK$536,12,FALSE)</f>
        <v>19</v>
      </c>
      <c r="F29" s="136">
        <f>VLOOKUP(A29,'[1]Sheet1'!$A$452:$AK$536,13,FALSE)/100</f>
        <v>0.001555337262606418</v>
      </c>
      <c r="G29" s="87">
        <f>VLOOKUP(A29,'[1]Sheet1'!$A$452:$AK$536,14,FALSE)</f>
        <v>7</v>
      </c>
      <c r="H29" s="136">
        <f>VLOOKUP(A29,'[1]Sheet1'!$A$452:$AK$536,15,FALSE)/100</f>
        <v>0.002704791344667697</v>
      </c>
      <c r="I29" s="87">
        <f>VLOOKUP(A29,'[1]Sheet1'!$A$452:$AK$536,16,FALSE)</f>
        <v>0</v>
      </c>
      <c r="J29" s="105">
        <f>VLOOKUP(A29,'[1]Sheet1'!$A$452:$AK$536,17,FALSE)/100</f>
        <v>0</v>
      </c>
      <c r="K29" s="86">
        <f>VLOOKUP(A29,'[1]Sheet1'!$A$452:$AK$536,18,FALSE)</f>
        <v>57</v>
      </c>
      <c r="L29" s="105">
        <f>VLOOKUP(A29,'[1]Sheet1'!$A$452:$AK$536,19,FALSE)/100</f>
        <v>0.0016582300576016757</v>
      </c>
    </row>
    <row r="30" spans="1:12" ht="15">
      <c r="A30" s="22" t="s">
        <v>66</v>
      </c>
      <c r="B30" s="60" t="s">
        <v>67</v>
      </c>
      <c r="C30" s="86">
        <f>VLOOKUP(A30,'[1]Sheet1'!$A$452:$AK$536,10,FALSE)</f>
        <v>25</v>
      </c>
      <c r="D30" s="136">
        <f>VLOOKUP(A30,'[1]Sheet1'!$A$452:$AK$536,11,FALSE)/100</f>
        <v>0.0012777266687110296</v>
      </c>
      <c r="E30" s="87">
        <f>VLOOKUP(A30,'[1]Sheet1'!$A$452:$AK$536,12,FALSE)</f>
        <v>21</v>
      </c>
      <c r="F30" s="136">
        <f>VLOOKUP(A30,'[1]Sheet1'!$A$452:$AK$536,13,FALSE)/100</f>
        <v>0.001719056974459725</v>
      </c>
      <c r="G30" s="87">
        <f>VLOOKUP(A30,'[1]Sheet1'!$A$452:$AK$536,14,FALSE)</f>
        <v>2</v>
      </c>
      <c r="H30" s="136">
        <f>VLOOKUP(A30,'[1]Sheet1'!$A$452:$AK$536,15,FALSE)/100</f>
        <v>0.0007727975270479134</v>
      </c>
      <c r="I30" s="87">
        <f>VLOOKUP(A30,'[1]Sheet1'!$A$452:$AK$536,16,FALSE)</f>
        <v>0</v>
      </c>
      <c r="J30" s="105">
        <f>VLOOKUP(A30,'[1]Sheet1'!$A$452:$AK$536,17,FALSE)/100</f>
        <v>0</v>
      </c>
      <c r="K30" s="86">
        <f>VLOOKUP(A30,'[1]Sheet1'!$A$452:$AK$536,18,FALSE)</f>
        <v>48</v>
      </c>
      <c r="L30" s="105">
        <f>VLOOKUP(A30,'[1]Sheet1'!$A$452:$AK$536,19,FALSE)/100</f>
        <v>0.0013964042590329901</v>
      </c>
    </row>
    <row r="31" spans="1:12" ht="15">
      <c r="A31" s="22" t="s">
        <v>68</v>
      </c>
      <c r="B31" s="61" t="s">
        <v>69</v>
      </c>
      <c r="C31" s="86">
        <f>VLOOKUP(A31,'[1]Sheet1'!$A$452:$AK$536,10,FALSE)</f>
        <v>68</v>
      </c>
      <c r="D31" s="136">
        <f>VLOOKUP(A31,'[1]Sheet1'!$A$452:$AK$536,11,FALSE)/100</f>
        <v>0.003475416538894</v>
      </c>
      <c r="E31" s="87">
        <f>VLOOKUP(A31,'[1]Sheet1'!$A$452:$AK$536,12,FALSE)</f>
        <v>31</v>
      </c>
      <c r="F31" s="136">
        <f>VLOOKUP(A31,'[1]Sheet1'!$A$452:$AK$536,13,FALSE)/100</f>
        <v>0.00253765553372626</v>
      </c>
      <c r="G31" s="87">
        <f>VLOOKUP(A31,'[1]Sheet1'!$A$452:$AK$536,14,FALSE)</f>
        <v>7</v>
      </c>
      <c r="H31" s="136">
        <f>VLOOKUP(A31,'[1]Sheet1'!$A$452:$AK$536,15,FALSE)/100</f>
        <v>0.002704791344667697</v>
      </c>
      <c r="I31" s="87">
        <f>VLOOKUP(A31,'[1]Sheet1'!$A$452:$AK$536,16,FALSE)</f>
        <v>0</v>
      </c>
      <c r="J31" s="105">
        <f>VLOOKUP(A31,'[1]Sheet1'!$A$452:$AK$536,17,FALSE)/100</f>
        <v>0</v>
      </c>
      <c r="K31" s="86">
        <f>VLOOKUP(A31,'[1]Sheet1'!$A$452:$AK$536,18,FALSE)</f>
        <v>106</v>
      </c>
      <c r="L31" s="105">
        <f>VLOOKUP(A31,'[1]Sheet1'!$A$452:$AK$536,19,FALSE)/100</f>
        <v>0.0030837260720311867</v>
      </c>
    </row>
    <row r="32" spans="1:12" ht="28.5">
      <c r="A32" s="22" t="s">
        <v>70</v>
      </c>
      <c r="B32" s="62" t="s">
        <v>71</v>
      </c>
      <c r="C32" s="86">
        <f>VLOOKUP(A32,'[1]Sheet1'!$A$452:$AK$536,10,FALSE)</f>
        <v>27</v>
      </c>
      <c r="D32" s="136">
        <f>VLOOKUP(A32,'[1]Sheet1'!$A$452:$AK$536,11,FALSE)/100</f>
        <v>0.0013799448022079116</v>
      </c>
      <c r="E32" s="87">
        <f>VLOOKUP(A32,'[1]Sheet1'!$A$452:$AK$536,12,FALSE)</f>
        <v>15</v>
      </c>
      <c r="F32" s="136">
        <f>VLOOKUP(A32,'[1]Sheet1'!$A$452:$AK$536,13,FALSE)/100</f>
        <v>0.0012278978388998035</v>
      </c>
      <c r="G32" s="87">
        <f>VLOOKUP(A32,'[1]Sheet1'!$A$452:$AK$536,14,FALSE)</f>
        <v>6</v>
      </c>
      <c r="H32" s="136">
        <f>VLOOKUP(A32,'[1]Sheet1'!$A$452:$AK$536,15,FALSE)/100</f>
        <v>0.0023183925811437406</v>
      </c>
      <c r="I32" s="87">
        <f>VLOOKUP(A32,'[1]Sheet1'!$A$452:$AK$536,16,FALSE)</f>
        <v>0</v>
      </c>
      <c r="J32" s="105">
        <f>VLOOKUP(A32,'[1]Sheet1'!$A$452:$AK$536,17,FALSE)/100</f>
        <v>0</v>
      </c>
      <c r="K32" s="86">
        <f>VLOOKUP(A32,'[1]Sheet1'!$A$452:$AK$536,18,FALSE)</f>
        <v>48</v>
      </c>
      <c r="L32" s="105">
        <f>VLOOKUP(A32,'[1]Sheet1'!$A$452:$AK$536,19,FALSE)/100</f>
        <v>0.0013964042590329901</v>
      </c>
    </row>
    <row r="33" spans="1:12" ht="15">
      <c r="A33" s="22" t="s">
        <v>72</v>
      </c>
      <c r="B33" s="60" t="s">
        <v>73</v>
      </c>
      <c r="C33" s="86">
        <f>VLOOKUP(A33,'[1]Sheet1'!$A$452:$AK$536,10,FALSE)</f>
        <v>29</v>
      </c>
      <c r="D33" s="136">
        <f>VLOOKUP(A33,'[1]Sheet1'!$A$452:$AK$536,11,FALSE)/100</f>
        <v>0.0014821629357047942</v>
      </c>
      <c r="E33" s="87">
        <f>VLOOKUP(A33,'[1]Sheet1'!$A$452:$AK$536,12,FALSE)</f>
        <v>13</v>
      </c>
      <c r="F33" s="136">
        <f>VLOOKUP(A33,'[1]Sheet1'!$A$452:$AK$536,13,FALSE)/100</f>
        <v>0.0010641781270464964</v>
      </c>
      <c r="G33" s="87">
        <f>VLOOKUP(A33,'[1]Sheet1'!$A$452:$AK$536,14,FALSE)</f>
        <v>2</v>
      </c>
      <c r="H33" s="136">
        <f>VLOOKUP(A33,'[1]Sheet1'!$A$452:$AK$536,15,FALSE)/100</f>
        <v>0.0007727975270479134</v>
      </c>
      <c r="I33" s="87">
        <f>VLOOKUP(A33,'[1]Sheet1'!$A$452:$AK$536,16,FALSE)</f>
        <v>0</v>
      </c>
      <c r="J33" s="105">
        <f>VLOOKUP(A33,'[1]Sheet1'!$A$452:$AK$536,17,FALSE)/100</f>
        <v>0</v>
      </c>
      <c r="K33" s="86">
        <f>VLOOKUP(A33,'[1]Sheet1'!$A$452:$AK$536,18,FALSE)</f>
        <v>44</v>
      </c>
      <c r="L33" s="105">
        <f>VLOOKUP(A33,'[1]Sheet1'!$A$452:$AK$536,19,FALSE)/100</f>
        <v>0.0012800372374469078</v>
      </c>
    </row>
    <row r="34" spans="1:12" ht="15">
      <c r="A34" s="22" t="s">
        <v>74</v>
      </c>
      <c r="B34" s="60" t="s">
        <v>75</v>
      </c>
      <c r="C34" s="86">
        <f>VLOOKUP(A34,'[1]Sheet1'!$A$452:$AK$536,10,FALSE)</f>
        <v>12</v>
      </c>
      <c r="D34" s="136">
        <f>VLOOKUP(A34,'[1]Sheet1'!$A$452:$AK$536,11,FALSE)/100</f>
        <v>0.0006133088009812941</v>
      </c>
      <c r="E34" s="87">
        <f>VLOOKUP(A34,'[1]Sheet1'!$A$452:$AK$536,12,FALSE)</f>
        <v>6</v>
      </c>
      <c r="F34" s="136">
        <f>VLOOKUP(A34,'[1]Sheet1'!$A$452:$AK$536,13,FALSE)/100</f>
        <v>0.0004911591355599214</v>
      </c>
      <c r="G34" s="87">
        <f>VLOOKUP(A34,'[1]Sheet1'!$A$452:$AK$536,14,FALSE)</f>
        <v>2</v>
      </c>
      <c r="H34" s="136">
        <f>VLOOKUP(A34,'[1]Sheet1'!$A$452:$AK$536,15,FALSE)/100</f>
        <v>0.0007727975270479134</v>
      </c>
      <c r="I34" s="87">
        <f>VLOOKUP(A34,'[1]Sheet1'!$A$452:$AK$536,16,FALSE)</f>
        <v>0</v>
      </c>
      <c r="J34" s="105">
        <f>VLOOKUP(A34,'[1]Sheet1'!$A$452:$AK$536,17,FALSE)/100</f>
        <v>0</v>
      </c>
      <c r="K34" s="86">
        <f>VLOOKUP(A34,'[1]Sheet1'!$A$452:$AK$536,18,FALSE)</f>
        <v>20</v>
      </c>
      <c r="L34" s="105">
        <f>VLOOKUP(A34,'[1]Sheet1'!$A$452:$AK$536,19,FALSE)/100</f>
        <v>0.0005818351079304125</v>
      </c>
    </row>
    <row r="35" spans="1:12" ht="15">
      <c r="A35" s="22" t="s">
        <v>76</v>
      </c>
      <c r="B35" s="60" t="s">
        <v>77</v>
      </c>
      <c r="C35" s="86">
        <f>VLOOKUP(A35,'[1]Sheet1'!$A$452:$AK$536,10,FALSE)</f>
        <v>31</v>
      </c>
      <c r="D35" s="136">
        <f>VLOOKUP(A35,'[1]Sheet1'!$A$452:$AK$536,11,FALSE)/100</f>
        <v>0.0015843810692016762</v>
      </c>
      <c r="E35" s="87">
        <f>VLOOKUP(A35,'[1]Sheet1'!$A$452:$AK$536,12,FALSE)</f>
        <v>15</v>
      </c>
      <c r="F35" s="136">
        <f>VLOOKUP(A35,'[1]Sheet1'!$A$452:$AK$536,13,FALSE)/100</f>
        <v>0.0012278978388998035</v>
      </c>
      <c r="G35" s="87">
        <f>VLOOKUP(A35,'[1]Sheet1'!$A$452:$AK$536,14,FALSE)</f>
        <v>2</v>
      </c>
      <c r="H35" s="136">
        <f>VLOOKUP(A35,'[1]Sheet1'!$A$452:$AK$536,15,FALSE)/100</f>
        <v>0.0007727975270479134</v>
      </c>
      <c r="I35" s="87">
        <f>VLOOKUP(A35,'[1]Sheet1'!$A$452:$AK$536,16,FALSE)</f>
        <v>0</v>
      </c>
      <c r="J35" s="105">
        <f>VLOOKUP(A35,'[1]Sheet1'!$A$452:$AK$536,17,FALSE)/100</f>
        <v>0</v>
      </c>
      <c r="K35" s="86">
        <f>VLOOKUP(A35,'[1]Sheet1'!$A$452:$AK$536,18,FALSE)</f>
        <v>48</v>
      </c>
      <c r="L35" s="105">
        <f>VLOOKUP(A35,'[1]Sheet1'!$A$452:$AK$536,19,FALSE)/100</f>
        <v>0.0013964042590329901</v>
      </c>
    </row>
    <row r="36" spans="1:12" ht="15">
      <c r="A36" s="22" t="s">
        <v>78</v>
      </c>
      <c r="B36" s="60" t="s">
        <v>79</v>
      </c>
      <c r="C36" s="86">
        <f>VLOOKUP(A36,'[1]Sheet1'!$A$452:$AK$536,10,FALSE)</f>
        <v>34</v>
      </c>
      <c r="D36" s="136">
        <f>VLOOKUP(A36,'[1]Sheet1'!$A$452:$AK$536,11,FALSE)/100</f>
        <v>0.001737708269447</v>
      </c>
      <c r="E36" s="87">
        <f>VLOOKUP(A36,'[1]Sheet1'!$A$452:$AK$536,12,FALSE)</f>
        <v>22</v>
      </c>
      <c r="F36" s="136">
        <f>VLOOKUP(A36,'[1]Sheet1'!$A$452:$AK$536,13,FALSE)/100</f>
        <v>0.0018009168303863784</v>
      </c>
      <c r="G36" s="87">
        <f>VLOOKUP(A36,'[1]Sheet1'!$A$452:$AK$536,14,FALSE)</f>
        <v>8</v>
      </c>
      <c r="H36" s="136">
        <f>VLOOKUP(A36,'[1]Sheet1'!$A$452:$AK$536,15,FALSE)/100</f>
        <v>0.0030911901081916537</v>
      </c>
      <c r="I36" s="87">
        <f>VLOOKUP(A36,'[1]Sheet1'!$A$452:$AK$536,16,FALSE)</f>
        <v>0</v>
      </c>
      <c r="J36" s="105">
        <f>VLOOKUP(A36,'[1]Sheet1'!$A$452:$AK$536,17,FALSE)/100</f>
        <v>0</v>
      </c>
      <c r="K36" s="86">
        <f>VLOOKUP(A36,'[1]Sheet1'!$A$452:$AK$536,18,FALSE)</f>
        <v>64</v>
      </c>
      <c r="L36" s="105">
        <f>VLOOKUP(A36,'[1]Sheet1'!$A$452:$AK$536,19,FALSE)/100</f>
        <v>0.0018618723453773202</v>
      </c>
    </row>
    <row r="37" spans="1:12" ht="15">
      <c r="A37" s="22" t="s">
        <v>80</v>
      </c>
      <c r="B37" s="60" t="s">
        <v>81</v>
      </c>
      <c r="C37" s="86">
        <f>VLOOKUP(A37,'[1]Sheet1'!$A$452:$AK$536,10,FALSE)</f>
        <v>163</v>
      </c>
      <c r="D37" s="136">
        <f>VLOOKUP(A37,'[1]Sheet1'!$A$452:$AK$536,11,FALSE)/100</f>
        <v>0.00833077787999591</v>
      </c>
      <c r="E37" s="87">
        <f>VLOOKUP(A37,'[1]Sheet1'!$A$452:$AK$536,12,FALSE)</f>
        <v>88</v>
      </c>
      <c r="F37" s="136">
        <f>VLOOKUP(A37,'[1]Sheet1'!$A$452:$AK$536,13,FALSE)/100</f>
        <v>0.007203667321545514</v>
      </c>
      <c r="G37" s="87">
        <f>VLOOKUP(A37,'[1]Sheet1'!$A$452:$AK$536,14,FALSE)</f>
        <v>17</v>
      </c>
      <c r="H37" s="136">
        <f>VLOOKUP(A37,'[1]Sheet1'!$A$452:$AK$536,15,FALSE)/100</f>
        <v>0.006568778979907265</v>
      </c>
      <c r="I37" s="87">
        <f>VLOOKUP(A37,'[1]Sheet1'!$A$452:$AK$536,16,FALSE)</f>
        <v>0</v>
      </c>
      <c r="J37" s="105">
        <f>VLOOKUP(A37,'[1]Sheet1'!$A$452:$AK$536,17,FALSE)/100</f>
        <v>0</v>
      </c>
      <c r="K37" s="86">
        <f>VLOOKUP(A37,'[1]Sheet1'!$A$452:$AK$536,18,FALSE)</f>
        <v>268</v>
      </c>
      <c r="L37" s="105">
        <f>VLOOKUP(A37,'[1]Sheet1'!$A$452:$AK$536,19,FALSE)/100</f>
        <v>0.007796590446267528</v>
      </c>
    </row>
    <row r="38" spans="1:12" ht="15">
      <c r="A38" s="22" t="s">
        <v>82</v>
      </c>
      <c r="B38" s="60" t="s">
        <v>83</v>
      </c>
      <c r="C38" s="86">
        <f>VLOOKUP(A38,'[1]Sheet1'!$A$452:$AK$536,10,FALSE)</f>
        <v>2</v>
      </c>
      <c r="D38" s="136">
        <f>VLOOKUP(A38,'[1]Sheet1'!$A$452:$AK$536,11,FALSE)/100</f>
        <v>0.00010221813349688236</v>
      </c>
      <c r="E38" s="87">
        <f>VLOOKUP(A38,'[1]Sheet1'!$A$452:$AK$536,12,FALSE)</f>
        <v>0</v>
      </c>
      <c r="F38" s="136">
        <f>VLOOKUP(A38,'[1]Sheet1'!$A$452:$AK$536,13,FALSE)/100</f>
        <v>0</v>
      </c>
      <c r="G38" s="87">
        <f>VLOOKUP(A38,'[1]Sheet1'!$A$452:$AK$536,14,FALSE)</f>
        <v>0</v>
      </c>
      <c r="H38" s="136">
        <f>VLOOKUP(A38,'[1]Sheet1'!$A$452:$AK$536,15,FALSE)/100</f>
        <v>0</v>
      </c>
      <c r="I38" s="87">
        <f>VLOOKUP(A38,'[1]Sheet1'!$A$452:$AK$536,16,FALSE)</f>
        <v>0</v>
      </c>
      <c r="J38" s="105">
        <f>VLOOKUP(A38,'[1]Sheet1'!$A$452:$AK$536,17,FALSE)/100</f>
        <v>0</v>
      </c>
      <c r="K38" s="86">
        <f>VLOOKUP(A38,'[1]Sheet1'!$A$452:$AK$536,18,FALSE)</f>
        <v>2</v>
      </c>
      <c r="L38" s="105">
        <f>VLOOKUP(A38,'[1]Sheet1'!$A$452:$AK$536,19,FALSE)/100</f>
        <v>5.8183510793041255E-05</v>
      </c>
    </row>
    <row r="39" spans="1:12" ht="15">
      <c r="A39" s="22" t="s">
        <v>84</v>
      </c>
      <c r="B39" s="60" t="s">
        <v>85</v>
      </c>
      <c r="C39" s="86">
        <f>VLOOKUP(A39,'[1]Sheet1'!$A$452:$AK$536,10,FALSE)</f>
        <v>22</v>
      </c>
      <c r="D39" s="136">
        <f>VLOOKUP(A39,'[1]Sheet1'!$A$452:$AK$536,11,FALSE)/100</f>
        <v>0.0011243994684657058</v>
      </c>
      <c r="E39" s="87">
        <f>VLOOKUP(A39,'[1]Sheet1'!$A$452:$AK$536,12,FALSE)</f>
        <v>11</v>
      </c>
      <c r="F39" s="136">
        <f>VLOOKUP(A39,'[1]Sheet1'!$A$452:$AK$536,13,FALSE)/100</f>
        <v>0.0009004584151931892</v>
      </c>
      <c r="G39" s="87">
        <f>VLOOKUP(A39,'[1]Sheet1'!$A$452:$AK$536,14,FALSE)</f>
        <v>1</v>
      </c>
      <c r="H39" s="136">
        <f>VLOOKUP(A39,'[1]Sheet1'!$A$452:$AK$536,15,FALSE)/100</f>
        <v>0.0003863987635239567</v>
      </c>
      <c r="I39" s="87">
        <f>VLOOKUP(A39,'[1]Sheet1'!$A$452:$AK$536,16,FALSE)</f>
        <v>0</v>
      </c>
      <c r="J39" s="105">
        <f>VLOOKUP(A39,'[1]Sheet1'!$A$452:$AK$536,17,FALSE)/100</f>
        <v>0</v>
      </c>
      <c r="K39" s="86">
        <f>VLOOKUP(A39,'[1]Sheet1'!$A$452:$AK$536,18,FALSE)</f>
        <v>34</v>
      </c>
      <c r="L39" s="105">
        <f>VLOOKUP(A39,'[1]Sheet1'!$A$452:$AK$536,19,FALSE)/100</f>
        <v>0.0009891196834817012</v>
      </c>
    </row>
    <row r="40" spans="1:12" ht="15">
      <c r="A40" s="22" t="s">
        <v>86</v>
      </c>
      <c r="B40" s="60" t="s">
        <v>87</v>
      </c>
      <c r="C40" s="86">
        <f>VLOOKUP(A40,'[1]Sheet1'!$A$452:$AK$536,10,FALSE)</f>
        <v>29</v>
      </c>
      <c r="D40" s="136">
        <f>VLOOKUP(A40,'[1]Sheet1'!$A$452:$AK$536,11,FALSE)/100</f>
        <v>0.0014821629357047942</v>
      </c>
      <c r="E40" s="87">
        <f>VLOOKUP(A40,'[1]Sheet1'!$A$452:$AK$536,12,FALSE)</f>
        <v>17</v>
      </c>
      <c r="F40" s="136">
        <f>VLOOKUP(A40,'[1]Sheet1'!$A$452:$AK$536,13,FALSE)/100</f>
        <v>0.0013916175507531106</v>
      </c>
      <c r="G40" s="87">
        <f>VLOOKUP(A40,'[1]Sheet1'!$A$452:$AK$536,14,FALSE)</f>
        <v>4</v>
      </c>
      <c r="H40" s="136">
        <f>VLOOKUP(A40,'[1]Sheet1'!$A$452:$AK$536,15,FALSE)/100</f>
        <v>0.0015455950540958269</v>
      </c>
      <c r="I40" s="87">
        <f>VLOOKUP(A40,'[1]Sheet1'!$A$452:$AK$536,16,FALSE)</f>
        <v>0</v>
      </c>
      <c r="J40" s="105">
        <f>VLOOKUP(A40,'[1]Sheet1'!$A$452:$AK$536,17,FALSE)/100</f>
        <v>0</v>
      </c>
      <c r="K40" s="86">
        <f>VLOOKUP(A40,'[1]Sheet1'!$A$452:$AK$536,18,FALSE)</f>
        <v>50</v>
      </c>
      <c r="L40" s="105">
        <f>VLOOKUP(A40,'[1]Sheet1'!$A$452:$AK$536,19,FALSE)/100</f>
        <v>0.0014545877698260313</v>
      </c>
    </row>
    <row r="41" spans="1:12" ht="15">
      <c r="A41" s="22" t="s">
        <v>88</v>
      </c>
      <c r="B41" s="60" t="s">
        <v>89</v>
      </c>
      <c r="C41" s="86">
        <f>VLOOKUP(A41,'[1]Sheet1'!$A$452:$AK$536,10,FALSE)</f>
        <v>5</v>
      </c>
      <c r="D41" s="136">
        <f>VLOOKUP(A41,'[1]Sheet1'!$A$452:$AK$536,11,FALSE)/100</f>
        <v>0.00025554533374220594</v>
      </c>
      <c r="E41" s="87">
        <f>VLOOKUP(A41,'[1]Sheet1'!$A$452:$AK$536,12,FALSE)</f>
        <v>1</v>
      </c>
      <c r="F41" s="136">
        <f>VLOOKUP(A41,'[1]Sheet1'!$A$452:$AK$536,13,FALSE)/100</f>
        <v>8.185985592665357E-05</v>
      </c>
      <c r="G41" s="87">
        <f>VLOOKUP(A41,'[1]Sheet1'!$A$452:$AK$536,14,FALSE)</f>
        <v>0</v>
      </c>
      <c r="H41" s="136">
        <f>VLOOKUP(A41,'[1]Sheet1'!$A$452:$AK$536,15,FALSE)/100</f>
        <v>0</v>
      </c>
      <c r="I41" s="87">
        <f>VLOOKUP(A41,'[1]Sheet1'!$A$452:$AK$536,16,FALSE)</f>
        <v>0</v>
      </c>
      <c r="J41" s="105">
        <f>VLOOKUP(A41,'[1]Sheet1'!$A$452:$AK$536,17,FALSE)/100</f>
        <v>0</v>
      </c>
      <c r="K41" s="86">
        <f>VLOOKUP(A41,'[1]Sheet1'!$A$452:$AK$536,18,FALSE)</f>
        <v>6</v>
      </c>
      <c r="L41" s="105">
        <f>VLOOKUP(A41,'[1]Sheet1'!$A$452:$AK$536,19,FALSE)/100</f>
        <v>0.00017455053237912376</v>
      </c>
    </row>
    <row r="42" spans="1:12" ht="15">
      <c r="A42" s="22" t="s">
        <v>90</v>
      </c>
      <c r="B42" s="61" t="s">
        <v>91</v>
      </c>
      <c r="C42" s="86">
        <f>VLOOKUP(A42,'[1]Sheet1'!$A$452:$AK$536,10,FALSE)</f>
        <v>116</v>
      </c>
      <c r="D42" s="136">
        <f>VLOOKUP(A42,'[1]Sheet1'!$A$452:$AK$536,11,FALSE)/100</f>
        <v>0.005928651742819177</v>
      </c>
      <c r="E42" s="87">
        <f>VLOOKUP(A42,'[1]Sheet1'!$A$452:$AK$536,12,FALSE)</f>
        <v>50</v>
      </c>
      <c r="F42" s="136">
        <f>VLOOKUP(A42,'[1]Sheet1'!$A$452:$AK$536,13,FALSE)/100</f>
        <v>0.004092992796332679</v>
      </c>
      <c r="G42" s="87">
        <f>VLOOKUP(A42,'[1]Sheet1'!$A$452:$AK$536,14,FALSE)</f>
        <v>26</v>
      </c>
      <c r="H42" s="136">
        <f>VLOOKUP(A42,'[1]Sheet1'!$A$452:$AK$536,15,FALSE)/100</f>
        <v>0.010046367851622875</v>
      </c>
      <c r="I42" s="87">
        <f>VLOOKUP(A42,'[1]Sheet1'!$A$452:$AK$536,16,FALSE)</f>
        <v>0</v>
      </c>
      <c r="J42" s="105">
        <f>VLOOKUP(A42,'[1]Sheet1'!$A$452:$AK$536,17,FALSE)/100</f>
        <v>0</v>
      </c>
      <c r="K42" s="86">
        <f>VLOOKUP(A42,'[1]Sheet1'!$A$452:$AK$536,18,FALSE)</f>
        <v>192</v>
      </c>
      <c r="L42" s="105">
        <f>VLOOKUP(A42,'[1]Sheet1'!$A$452:$AK$536,19,FALSE)/100</f>
        <v>0.0055856170361319605</v>
      </c>
    </row>
    <row r="43" spans="1:12" ht="15">
      <c r="A43" s="22" t="s">
        <v>92</v>
      </c>
      <c r="B43" s="60" t="s">
        <v>93</v>
      </c>
      <c r="C43" s="86">
        <f>VLOOKUP(A43,'[1]Sheet1'!$A$452:$AK$536,10,FALSE)</f>
        <v>68</v>
      </c>
      <c r="D43" s="136">
        <f>VLOOKUP(A43,'[1]Sheet1'!$A$452:$AK$536,11,FALSE)/100</f>
        <v>0.003475416538894</v>
      </c>
      <c r="E43" s="87">
        <f>VLOOKUP(A43,'[1]Sheet1'!$A$452:$AK$536,12,FALSE)</f>
        <v>7</v>
      </c>
      <c r="F43" s="136">
        <f>VLOOKUP(A43,'[1]Sheet1'!$A$452:$AK$536,13,FALSE)/100</f>
        <v>0.000573018991486575</v>
      </c>
      <c r="G43" s="87">
        <f>VLOOKUP(A43,'[1]Sheet1'!$A$452:$AK$536,14,FALSE)</f>
        <v>9</v>
      </c>
      <c r="H43" s="136">
        <f>VLOOKUP(A43,'[1]Sheet1'!$A$452:$AK$536,15,FALSE)/100</f>
        <v>0.0034775888717156105</v>
      </c>
      <c r="I43" s="87">
        <f>VLOOKUP(A43,'[1]Sheet1'!$A$452:$AK$536,16,FALSE)</f>
        <v>0</v>
      </c>
      <c r="J43" s="105">
        <f>VLOOKUP(A43,'[1]Sheet1'!$A$452:$AK$536,17,FALSE)/100</f>
        <v>0</v>
      </c>
      <c r="K43" s="86">
        <f>VLOOKUP(A43,'[1]Sheet1'!$A$452:$AK$536,18,FALSE)</f>
        <v>84</v>
      </c>
      <c r="L43" s="105">
        <f>VLOOKUP(A43,'[1]Sheet1'!$A$452:$AK$536,19,FALSE)/100</f>
        <v>0.0024437074533077323</v>
      </c>
    </row>
    <row r="44" spans="1:12" ht="15">
      <c r="A44" s="22" t="s">
        <v>94</v>
      </c>
      <c r="B44" s="60" t="s">
        <v>95</v>
      </c>
      <c r="C44" s="86">
        <f>VLOOKUP(A44,'[1]Sheet1'!$A$452:$AK$536,10,FALSE)</f>
        <v>149</v>
      </c>
      <c r="D44" s="136">
        <f>VLOOKUP(A44,'[1]Sheet1'!$A$452:$AK$536,11,FALSE)/100</f>
        <v>0.007615250945517735</v>
      </c>
      <c r="E44" s="87">
        <f>VLOOKUP(A44,'[1]Sheet1'!$A$452:$AK$536,12,FALSE)</f>
        <v>78</v>
      </c>
      <c r="F44" s="136">
        <f>VLOOKUP(A44,'[1]Sheet1'!$A$452:$AK$536,13,FALSE)/100</f>
        <v>0.0063850687622789785</v>
      </c>
      <c r="G44" s="87">
        <f>VLOOKUP(A44,'[1]Sheet1'!$A$452:$AK$536,14,FALSE)</f>
        <v>42</v>
      </c>
      <c r="H44" s="136">
        <f>VLOOKUP(A44,'[1]Sheet1'!$A$452:$AK$536,15,FALSE)/100</f>
        <v>0.01622874806800618</v>
      </c>
      <c r="I44" s="87">
        <f>VLOOKUP(A44,'[1]Sheet1'!$A$452:$AK$536,16,FALSE)</f>
        <v>0</v>
      </c>
      <c r="J44" s="105">
        <f>VLOOKUP(A44,'[1]Sheet1'!$A$452:$AK$536,17,FALSE)/100</f>
        <v>0</v>
      </c>
      <c r="K44" s="86">
        <f>VLOOKUP(A44,'[1]Sheet1'!$A$452:$AK$536,18,FALSE)</f>
        <v>269</v>
      </c>
      <c r="L44" s="105">
        <f>VLOOKUP(A44,'[1]Sheet1'!$A$452:$AK$536,19,FALSE)/100</f>
        <v>0.00782568220166405</v>
      </c>
    </row>
    <row r="45" spans="1:12" ht="15">
      <c r="A45" s="22" t="s">
        <v>96</v>
      </c>
      <c r="B45" s="61" t="s">
        <v>97</v>
      </c>
      <c r="C45" s="86">
        <f>VLOOKUP(A45,'[1]Sheet1'!$A$452:$AK$536,10,FALSE)</f>
        <v>128</v>
      </c>
      <c r="D45" s="136">
        <f>VLOOKUP(A45,'[1]Sheet1'!$A$452:$AK$536,11,FALSE)/100</f>
        <v>0.006541960543800471</v>
      </c>
      <c r="E45" s="87">
        <f>VLOOKUP(A45,'[1]Sheet1'!$A$452:$AK$536,12,FALSE)</f>
        <v>100</v>
      </c>
      <c r="F45" s="136">
        <f>VLOOKUP(A45,'[1]Sheet1'!$A$452:$AK$536,13,FALSE)/100</f>
        <v>0.008185985592665358</v>
      </c>
      <c r="G45" s="87">
        <f>VLOOKUP(A45,'[1]Sheet1'!$A$452:$AK$536,14,FALSE)</f>
        <v>32</v>
      </c>
      <c r="H45" s="136">
        <f>VLOOKUP(A45,'[1]Sheet1'!$A$452:$AK$536,15,FALSE)/100</f>
        <v>0.012364760432766615</v>
      </c>
      <c r="I45" s="87">
        <f>VLOOKUP(A45,'[1]Sheet1'!$A$452:$AK$536,16,FALSE)</f>
        <v>0</v>
      </c>
      <c r="J45" s="105">
        <f>VLOOKUP(A45,'[1]Sheet1'!$A$452:$AK$536,17,FALSE)/100</f>
        <v>0</v>
      </c>
      <c r="K45" s="86">
        <f>VLOOKUP(A45,'[1]Sheet1'!$A$452:$AK$536,18,FALSE)</f>
        <v>260</v>
      </c>
      <c r="L45" s="105">
        <f>VLOOKUP(A45,'[1]Sheet1'!$A$452:$AK$536,19,FALSE)/100</f>
        <v>0.007563856403095363</v>
      </c>
    </row>
    <row r="46" spans="1:12" ht="15">
      <c r="A46" s="22" t="s">
        <v>98</v>
      </c>
      <c r="B46" s="61" t="s">
        <v>99</v>
      </c>
      <c r="C46" s="86">
        <f>VLOOKUP(A46,'[1]Sheet1'!$A$452:$AK$536,10,FALSE)</f>
        <v>722</v>
      </c>
      <c r="D46" s="136">
        <f>VLOOKUP(A46,'[1]Sheet1'!$A$452:$AK$536,11,FALSE)/100</f>
        <v>0.036900746192374524</v>
      </c>
      <c r="E46" s="87">
        <f>VLOOKUP(A46,'[1]Sheet1'!$A$452:$AK$536,12,FALSE)</f>
        <v>569</v>
      </c>
      <c r="F46" s="136">
        <f>VLOOKUP(A46,'[1]Sheet1'!$A$452:$AK$536,13,FALSE)/100</f>
        <v>0.04657825802226588</v>
      </c>
      <c r="G46" s="87">
        <f>VLOOKUP(A46,'[1]Sheet1'!$A$452:$AK$536,14,FALSE)</f>
        <v>147</v>
      </c>
      <c r="H46" s="136">
        <f>VLOOKUP(A46,'[1]Sheet1'!$A$452:$AK$536,15,FALSE)/100</f>
        <v>0.056800618238021655</v>
      </c>
      <c r="I46" s="87">
        <f>VLOOKUP(A46,'[1]Sheet1'!$A$452:$AK$536,16,FALSE)</f>
        <v>2</v>
      </c>
      <c r="J46" s="105">
        <f>VLOOKUP(A46,'[1]Sheet1'!$A$452:$AK$536,17,FALSE)/100</f>
        <v>0.5</v>
      </c>
      <c r="K46" s="86">
        <f>VLOOKUP(A46,'[1]Sheet1'!$A$452:$AK$536,18,FALSE)</f>
        <v>1440</v>
      </c>
      <c r="L46" s="105">
        <f>VLOOKUP(A46,'[1]Sheet1'!$A$452:$AK$536,19,FALSE)/100</f>
        <v>0.041892127770989704</v>
      </c>
    </row>
    <row r="47" spans="1:12" ht="15">
      <c r="A47" s="22" t="s">
        <v>100</v>
      </c>
      <c r="B47" s="61" t="s">
        <v>101</v>
      </c>
      <c r="C47" s="86">
        <f>VLOOKUP(A47,'[1]Sheet1'!$A$452:$AK$536,10,FALSE)</f>
        <v>2280</v>
      </c>
      <c r="D47" s="136">
        <f>VLOOKUP(A47,'[1]Sheet1'!$A$452:$AK$536,11,FALSE)/100</f>
        <v>0.11652867218644587</v>
      </c>
      <c r="E47" s="87">
        <f>VLOOKUP(A47,'[1]Sheet1'!$A$452:$AK$536,12,FALSE)</f>
        <v>2559</v>
      </c>
      <c r="F47" s="136">
        <f>VLOOKUP(A47,'[1]Sheet1'!$A$452:$AK$536,13,FALSE)/100</f>
        <v>0.20947937131630645</v>
      </c>
      <c r="G47" s="87">
        <f>VLOOKUP(A47,'[1]Sheet1'!$A$452:$AK$536,14,FALSE)</f>
        <v>482</v>
      </c>
      <c r="H47" s="136">
        <f>VLOOKUP(A47,'[1]Sheet1'!$A$452:$AK$536,15,FALSE)/100</f>
        <v>0.18624420401854713</v>
      </c>
      <c r="I47" s="87">
        <f>VLOOKUP(A47,'[1]Sheet1'!$A$452:$AK$536,16,FALSE)</f>
        <v>0</v>
      </c>
      <c r="J47" s="105">
        <f>VLOOKUP(A47,'[1]Sheet1'!$A$452:$AK$536,17,FALSE)/100</f>
        <v>0</v>
      </c>
      <c r="K47" s="86">
        <f>VLOOKUP(A47,'[1]Sheet1'!$A$452:$AK$536,18,FALSE)</f>
        <v>5321</v>
      </c>
      <c r="L47" s="105">
        <f>VLOOKUP(A47,'[1]Sheet1'!$A$452:$AK$536,19,FALSE)/100</f>
        <v>0.15479723046488625</v>
      </c>
    </row>
    <row r="48" spans="1:12" ht="15">
      <c r="A48" s="22" t="s">
        <v>102</v>
      </c>
      <c r="B48" s="60" t="s">
        <v>103</v>
      </c>
      <c r="C48" s="86">
        <f>VLOOKUP(A48,'[1]Sheet1'!$A$452:$AK$536,10,FALSE)</f>
        <v>132</v>
      </c>
      <c r="D48" s="136">
        <f>VLOOKUP(A48,'[1]Sheet1'!$A$452:$AK$536,11,FALSE)/100</f>
        <v>0.0067463968107942356</v>
      </c>
      <c r="E48" s="87">
        <f>VLOOKUP(A48,'[1]Sheet1'!$A$452:$AK$536,12,FALSE)</f>
        <v>117</v>
      </c>
      <c r="F48" s="136">
        <f>VLOOKUP(A48,'[1]Sheet1'!$A$452:$AK$536,13,FALSE)/100</f>
        <v>0.009577603143418467</v>
      </c>
      <c r="G48" s="87">
        <f>VLOOKUP(A48,'[1]Sheet1'!$A$452:$AK$536,14,FALSE)</f>
        <v>34</v>
      </c>
      <c r="H48" s="136">
        <f>VLOOKUP(A48,'[1]Sheet1'!$A$452:$AK$536,15,FALSE)/100</f>
        <v>0.01313755795981453</v>
      </c>
      <c r="I48" s="87">
        <f>VLOOKUP(A48,'[1]Sheet1'!$A$452:$AK$536,16,FALSE)</f>
        <v>0</v>
      </c>
      <c r="J48" s="105">
        <f>VLOOKUP(A48,'[1]Sheet1'!$A$452:$AK$536,17,FALSE)/100</f>
        <v>0</v>
      </c>
      <c r="K48" s="86">
        <f>VLOOKUP(A48,'[1]Sheet1'!$A$452:$AK$536,18,FALSE)</f>
        <v>283</v>
      </c>
      <c r="L48" s="105">
        <f>VLOOKUP(A48,'[1]Sheet1'!$A$452:$AK$536,19,FALSE)/100</f>
        <v>0.008232966777215337</v>
      </c>
    </row>
    <row r="49" spans="1:12" ht="15">
      <c r="A49" s="22" t="s">
        <v>104</v>
      </c>
      <c r="B49" s="60" t="s">
        <v>105</v>
      </c>
      <c r="C49" s="86">
        <f>VLOOKUP(A49,'[1]Sheet1'!$A$452:$AK$536,10,FALSE)</f>
        <v>1</v>
      </c>
      <c r="D49" s="136">
        <f>VLOOKUP(A49,'[1]Sheet1'!$A$452:$AK$536,11,FALSE)/100</f>
        <v>5.110906674844118E-05</v>
      </c>
      <c r="E49" s="87">
        <f>VLOOKUP(A49,'[1]Sheet1'!$A$452:$AK$536,12,FALSE)</f>
        <v>2</v>
      </c>
      <c r="F49" s="136">
        <f>VLOOKUP(A49,'[1]Sheet1'!$A$452:$AK$536,13,FALSE)/100</f>
        <v>0.00016371971185330714</v>
      </c>
      <c r="G49" s="87">
        <f>VLOOKUP(A49,'[1]Sheet1'!$A$452:$AK$536,14,FALSE)</f>
        <v>1</v>
      </c>
      <c r="H49" s="136">
        <f>VLOOKUP(A49,'[1]Sheet1'!$A$452:$AK$536,15,FALSE)/100</f>
        <v>0.0003863987635239567</v>
      </c>
      <c r="I49" s="87">
        <f>VLOOKUP(A49,'[1]Sheet1'!$A$452:$AK$536,16,FALSE)</f>
        <v>0</v>
      </c>
      <c r="J49" s="105">
        <f>VLOOKUP(A49,'[1]Sheet1'!$A$452:$AK$536,17,FALSE)/100</f>
        <v>0</v>
      </c>
      <c r="K49" s="86">
        <f>VLOOKUP(A49,'[1]Sheet1'!$A$452:$AK$536,18,FALSE)</f>
        <v>4</v>
      </c>
      <c r="L49" s="105">
        <f>VLOOKUP(A49,'[1]Sheet1'!$A$452:$AK$536,19,FALSE)/100</f>
        <v>0.00011636702158608251</v>
      </c>
    </row>
    <row r="50" spans="1:12" ht="15">
      <c r="A50" s="22" t="s">
        <v>106</v>
      </c>
      <c r="B50" s="60" t="s">
        <v>107</v>
      </c>
      <c r="C50" s="86">
        <f>VLOOKUP(A50,'[1]Sheet1'!$A$452:$AK$536,10,FALSE)</f>
        <v>53</v>
      </c>
      <c r="D50" s="136">
        <f>VLOOKUP(A50,'[1]Sheet1'!$A$452:$AK$536,11,FALSE)/100</f>
        <v>0.002708780537667382</v>
      </c>
      <c r="E50" s="87">
        <f>VLOOKUP(A50,'[1]Sheet1'!$A$452:$AK$536,12,FALSE)</f>
        <v>55</v>
      </c>
      <c r="F50" s="136">
        <f>VLOOKUP(A50,'[1]Sheet1'!$A$452:$AK$536,13,FALSE)/100</f>
        <v>0.004502292075965946</v>
      </c>
      <c r="G50" s="87">
        <f>VLOOKUP(A50,'[1]Sheet1'!$A$452:$AK$536,14,FALSE)</f>
        <v>22</v>
      </c>
      <c r="H50" s="136">
        <f>VLOOKUP(A50,'[1]Sheet1'!$A$452:$AK$536,15,FALSE)/100</f>
        <v>0.008500772797527048</v>
      </c>
      <c r="I50" s="87">
        <f>VLOOKUP(A50,'[1]Sheet1'!$A$452:$AK$536,16,FALSE)</f>
        <v>0</v>
      </c>
      <c r="J50" s="105">
        <f>VLOOKUP(A50,'[1]Sheet1'!$A$452:$AK$536,17,FALSE)/100</f>
        <v>0</v>
      </c>
      <c r="K50" s="86">
        <f>VLOOKUP(A50,'[1]Sheet1'!$A$452:$AK$536,18,FALSE)</f>
        <v>130</v>
      </c>
      <c r="L50" s="105">
        <f>VLOOKUP(A50,'[1]Sheet1'!$A$452:$AK$536,19,FALSE)/100</f>
        <v>0.0037819282015476817</v>
      </c>
    </row>
    <row r="51" spans="1:12" ht="15">
      <c r="A51" s="22" t="s">
        <v>108</v>
      </c>
      <c r="B51" s="60" t="s">
        <v>109</v>
      </c>
      <c r="C51" s="86">
        <f>VLOOKUP(A51,'[1]Sheet1'!$A$452:$AK$536,10,FALSE)</f>
        <v>249</v>
      </c>
      <c r="D51" s="136">
        <f>VLOOKUP(A51,'[1]Sheet1'!$A$452:$AK$536,11,FALSE)/100</f>
        <v>0.012726157620361854</v>
      </c>
      <c r="E51" s="87">
        <f>VLOOKUP(A51,'[1]Sheet1'!$A$452:$AK$536,12,FALSE)</f>
        <v>310</v>
      </c>
      <c r="F51" s="136">
        <f>VLOOKUP(A51,'[1]Sheet1'!$A$452:$AK$536,13,FALSE)/100</f>
        <v>0.025376555337262605</v>
      </c>
      <c r="G51" s="87">
        <f>VLOOKUP(A51,'[1]Sheet1'!$A$452:$AK$536,14,FALSE)</f>
        <v>50</v>
      </c>
      <c r="H51" s="136">
        <f>VLOOKUP(A51,'[1]Sheet1'!$A$452:$AK$536,15,FALSE)/100</f>
        <v>0.019319938176197836</v>
      </c>
      <c r="I51" s="87">
        <f>VLOOKUP(A51,'[1]Sheet1'!$A$452:$AK$536,16,FALSE)</f>
        <v>0</v>
      </c>
      <c r="J51" s="105">
        <f>VLOOKUP(A51,'[1]Sheet1'!$A$452:$AK$536,17,FALSE)/100</f>
        <v>0</v>
      </c>
      <c r="K51" s="86">
        <f>VLOOKUP(A51,'[1]Sheet1'!$A$452:$AK$536,18,FALSE)</f>
        <v>609</v>
      </c>
      <c r="L51" s="105">
        <f>VLOOKUP(A51,'[1]Sheet1'!$A$452:$AK$536,19,FALSE)/100</f>
        <v>0.017716879036481063</v>
      </c>
    </row>
    <row r="52" spans="1:12" ht="15">
      <c r="A52" s="22" t="s">
        <v>110</v>
      </c>
      <c r="B52" s="60" t="s">
        <v>111</v>
      </c>
      <c r="C52" s="86">
        <f>VLOOKUP(A52,'[1]Sheet1'!$A$452:$AK$536,10,FALSE)</f>
        <v>632</v>
      </c>
      <c r="D52" s="136">
        <f>VLOOKUP(A52,'[1]Sheet1'!$A$452:$AK$536,11,FALSE)/100</f>
        <v>0.03230093018501482</v>
      </c>
      <c r="E52" s="87">
        <f>VLOOKUP(A52,'[1]Sheet1'!$A$452:$AK$536,12,FALSE)</f>
        <v>327</v>
      </c>
      <c r="F52" s="136">
        <f>VLOOKUP(A52,'[1]Sheet1'!$A$452:$AK$536,13,FALSE)/100</f>
        <v>0.026768172888015713</v>
      </c>
      <c r="G52" s="87">
        <f>VLOOKUP(A52,'[1]Sheet1'!$A$452:$AK$536,14,FALSE)</f>
        <v>111</v>
      </c>
      <c r="H52" s="136">
        <f>VLOOKUP(A52,'[1]Sheet1'!$A$452:$AK$536,15,FALSE)/100</f>
        <v>0.04289026275115919</v>
      </c>
      <c r="I52" s="87">
        <f>VLOOKUP(A52,'[1]Sheet1'!$A$452:$AK$536,16,FALSE)</f>
        <v>0</v>
      </c>
      <c r="J52" s="105">
        <f>VLOOKUP(A52,'[1]Sheet1'!$A$452:$AK$536,17,FALSE)/100</f>
        <v>0</v>
      </c>
      <c r="K52" s="86">
        <f>VLOOKUP(A52,'[1]Sheet1'!$A$452:$AK$536,18,FALSE)</f>
        <v>1070</v>
      </c>
      <c r="L52" s="105">
        <f>VLOOKUP(A52,'[1]Sheet1'!$A$452:$AK$536,19,FALSE)/100</f>
        <v>0.03112817827427707</v>
      </c>
    </row>
    <row r="53" spans="1:12" ht="15">
      <c r="A53" s="22" t="s">
        <v>112</v>
      </c>
      <c r="B53" s="60" t="s">
        <v>113</v>
      </c>
      <c r="C53" s="86">
        <f>VLOOKUP(A53,'[1]Sheet1'!$A$452:$AK$536,10,FALSE)</f>
        <v>57</v>
      </c>
      <c r="D53" s="136">
        <f>VLOOKUP(A53,'[1]Sheet1'!$A$452:$AK$536,11,FALSE)/100</f>
        <v>0.002913216804661147</v>
      </c>
      <c r="E53" s="87">
        <f>VLOOKUP(A53,'[1]Sheet1'!$A$452:$AK$536,12,FALSE)</f>
        <v>46</v>
      </c>
      <c r="F53" s="136">
        <f>VLOOKUP(A53,'[1]Sheet1'!$A$452:$AK$536,13,FALSE)/100</f>
        <v>0.003765553372626064</v>
      </c>
      <c r="G53" s="87">
        <f>VLOOKUP(A53,'[1]Sheet1'!$A$452:$AK$536,14,FALSE)</f>
        <v>10</v>
      </c>
      <c r="H53" s="136">
        <f>VLOOKUP(A53,'[1]Sheet1'!$A$452:$AK$536,15,FALSE)/100</f>
        <v>0.0038639876352395673</v>
      </c>
      <c r="I53" s="87">
        <f>VLOOKUP(A53,'[1]Sheet1'!$A$452:$AK$536,16,FALSE)</f>
        <v>0</v>
      </c>
      <c r="J53" s="105">
        <f>VLOOKUP(A53,'[1]Sheet1'!$A$452:$AK$536,17,FALSE)/100</f>
        <v>0</v>
      </c>
      <c r="K53" s="86">
        <f>VLOOKUP(A53,'[1]Sheet1'!$A$452:$AK$536,18,FALSE)</f>
        <v>113</v>
      </c>
      <c r="L53" s="105">
        <f>VLOOKUP(A53,'[1]Sheet1'!$A$452:$AK$536,19,FALSE)/100</f>
        <v>0.0032873683598068307</v>
      </c>
    </row>
    <row r="54" spans="1:12" ht="15">
      <c r="A54" s="22" t="s">
        <v>114</v>
      </c>
      <c r="B54" s="60" t="s">
        <v>115</v>
      </c>
      <c r="C54" s="86">
        <f>VLOOKUP(A54,'[1]Sheet1'!$A$452:$AK$536,10,FALSE)</f>
        <v>126</v>
      </c>
      <c r="D54" s="136">
        <f>VLOOKUP(A54,'[1]Sheet1'!$A$452:$AK$536,11,FALSE)/100</f>
        <v>0.006439742410303588</v>
      </c>
      <c r="E54" s="87">
        <f>VLOOKUP(A54,'[1]Sheet1'!$A$452:$AK$536,12,FALSE)</f>
        <v>92</v>
      </c>
      <c r="F54" s="136">
        <f>VLOOKUP(A54,'[1]Sheet1'!$A$452:$AK$536,13,FALSE)/100</f>
        <v>0.007531106745252128</v>
      </c>
      <c r="G54" s="87">
        <f>VLOOKUP(A54,'[1]Sheet1'!$A$452:$AK$536,14,FALSE)</f>
        <v>19</v>
      </c>
      <c r="H54" s="136">
        <f>VLOOKUP(A54,'[1]Sheet1'!$A$452:$AK$536,15,FALSE)/100</f>
        <v>0.007341576506955178</v>
      </c>
      <c r="I54" s="87">
        <f>VLOOKUP(A54,'[1]Sheet1'!$A$452:$AK$536,16,FALSE)</f>
        <v>0</v>
      </c>
      <c r="J54" s="105">
        <f>VLOOKUP(A54,'[1]Sheet1'!$A$452:$AK$536,17,FALSE)/100</f>
        <v>0</v>
      </c>
      <c r="K54" s="86">
        <f>VLOOKUP(A54,'[1]Sheet1'!$A$452:$AK$536,18,FALSE)</f>
        <v>237</v>
      </c>
      <c r="L54" s="105">
        <f>VLOOKUP(A54,'[1]Sheet1'!$A$452:$AK$536,19,FALSE)/100</f>
        <v>0.006894746028975388</v>
      </c>
    </row>
    <row r="55" spans="1:12" ht="15">
      <c r="A55" s="22" t="s">
        <v>116</v>
      </c>
      <c r="B55" s="60" t="s">
        <v>117</v>
      </c>
      <c r="C55" s="86">
        <f>VLOOKUP(A55,'[1]Sheet1'!$A$452:$AK$536,10,FALSE)</f>
        <v>20</v>
      </c>
      <c r="D55" s="136">
        <f>VLOOKUP(A55,'[1]Sheet1'!$A$452:$AK$536,11,FALSE)/100</f>
        <v>0.0010221813349688238</v>
      </c>
      <c r="E55" s="87">
        <f>VLOOKUP(A55,'[1]Sheet1'!$A$452:$AK$536,12,FALSE)</f>
        <v>18</v>
      </c>
      <c r="F55" s="136">
        <f>VLOOKUP(A55,'[1]Sheet1'!$A$452:$AK$536,13,FALSE)/100</f>
        <v>0.0014734774066797642</v>
      </c>
      <c r="G55" s="87">
        <f>VLOOKUP(A55,'[1]Sheet1'!$A$452:$AK$536,14,FALSE)</f>
        <v>8</v>
      </c>
      <c r="H55" s="136">
        <f>VLOOKUP(A55,'[1]Sheet1'!$A$452:$AK$536,15,FALSE)/100</f>
        <v>0.0030911901081916537</v>
      </c>
      <c r="I55" s="87">
        <f>VLOOKUP(A55,'[1]Sheet1'!$A$452:$AK$536,16,FALSE)</f>
        <v>0</v>
      </c>
      <c r="J55" s="105">
        <f>VLOOKUP(A55,'[1]Sheet1'!$A$452:$AK$536,17,FALSE)/100</f>
        <v>0</v>
      </c>
      <c r="K55" s="86">
        <f>VLOOKUP(A55,'[1]Sheet1'!$A$452:$AK$536,18,FALSE)</f>
        <v>46</v>
      </c>
      <c r="L55" s="105">
        <f>VLOOKUP(A55,'[1]Sheet1'!$A$452:$AK$536,19,FALSE)/100</f>
        <v>0.001338220748239949</v>
      </c>
    </row>
    <row r="56" spans="1:12" ht="28.5">
      <c r="A56" s="22" t="s">
        <v>118</v>
      </c>
      <c r="B56" s="60" t="s">
        <v>119</v>
      </c>
      <c r="C56" s="86">
        <f>VLOOKUP(A56,'[1]Sheet1'!$A$452:$AK$536,10,FALSE)</f>
        <v>30</v>
      </c>
      <c r="D56" s="136">
        <f>VLOOKUP(A56,'[1]Sheet1'!$A$452:$AK$536,11,FALSE)/100</f>
        <v>0.0015332720024532351</v>
      </c>
      <c r="E56" s="87">
        <f>VLOOKUP(A56,'[1]Sheet1'!$A$452:$AK$536,12,FALSE)</f>
        <v>28</v>
      </c>
      <c r="F56" s="136">
        <f>VLOOKUP(A56,'[1]Sheet1'!$A$452:$AK$536,13,FALSE)/100</f>
        <v>0.0022920759659463</v>
      </c>
      <c r="G56" s="87">
        <f>VLOOKUP(A56,'[1]Sheet1'!$A$452:$AK$536,14,FALSE)</f>
        <v>3</v>
      </c>
      <c r="H56" s="136">
        <f>VLOOKUP(A56,'[1]Sheet1'!$A$452:$AK$536,15,FALSE)/100</f>
        <v>0.0011591962905718703</v>
      </c>
      <c r="I56" s="87">
        <f>VLOOKUP(A56,'[1]Sheet1'!$A$452:$AK$536,16,FALSE)</f>
        <v>0</v>
      </c>
      <c r="J56" s="105">
        <f>VLOOKUP(A56,'[1]Sheet1'!$A$452:$AK$536,17,FALSE)/100</f>
        <v>0</v>
      </c>
      <c r="K56" s="86">
        <f>VLOOKUP(A56,'[1]Sheet1'!$A$452:$AK$536,18,FALSE)</f>
        <v>61</v>
      </c>
      <c r="L56" s="105">
        <f>VLOOKUP(A56,'[1]Sheet1'!$A$452:$AK$536,19,FALSE)/100</f>
        <v>0.0017745970791877583</v>
      </c>
    </row>
    <row r="57" spans="1:12" ht="15">
      <c r="A57" s="22" t="s">
        <v>120</v>
      </c>
      <c r="B57" s="61" t="s">
        <v>121</v>
      </c>
      <c r="C57" s="86">
        <f>VLOOKUP(A57,'[1]Sheet1'!$A$452:$AK$536,10,FALSE)</f>
        <v>14</v>
      </c>
      <c r="D57" s="136">
        <f>VLOOKUP(A57,'[1]Sheet1'!$A$452:$AK$536,11,FALSE)/100</f>
        <v>0.0007155269344781764</v>
      </c>
      <c r="E57" s="87">
        <f>VLOOKUP(A57,'[1]Sheet1'!$A$452:$AK$536,12,FALSE)</f>
        <v>8</v>
      </c>
      <c r="F57" s="136">
        <f>VLOOKUP(A57,'[1]Sheet1'!$A$452:$AK$536,13,FALSE)/100</f>
        <v>0.0006548788474132286</v>
      </c>
      <c r="G57" s="87">
        <f>VLOOKUP(A57,'[1]Sheet1'!$A$452:$AK$536,14,FALSE)</f>
        <v>2</v>
      </c>
      <c r="H57" s="136">
        <f>VLOOKUP(A57,'[1]Sheet1'!$A$452:$AK$536,15,FALSE)/100</f>
        <v>0.0007727975270479134</v>
      </c>
      <c r="I57" s="87">
        <f>VLOOKUP(A57,'[1]Sheet1'!$A$452:$AK$536,16,FALSE)</f>
        <v>0</v>
      </c>
      <c r="J57" s="105">
        <f>VLOOKUP(A57,'[1]Sheet1'!$A$452:$AK$536,17,FALSE)/100</f>
        <v>0</v>
      </c>
      <c r="K57" s="86">
        <f>VLOOKUP(A57,'[1]Sheet1'!$A$452:$AK$536,18,FALSE)</f>
        <v>24</v>
      </c>
      <c r="L57" s="105">
        <f>VLOOKUP(A57,'[1]Sheet1'!$A$452:$AK$536,19,FALSE)/100</f>
        <v>0.0006982021295164951</v>
      </c>
    </row>
    <row r="58" spans="1:12" ht="15">
      <c r="A58" s="22" t="s">
        <v>122</v>
      </c>
      <c r="B58" s="60" t="s">
        <v>123</v>
      </c>
      <c r="C58" s="86">
        <f>VLOOKUP(A58,'[1]Sheet1'!$A$452:$AK$536,10,FALSE)</f>
        <v>52</v>
      </c>
      <c r="D58" s="136">
        <f>VLOOKUP(A58,'[1]Sheet1'!$A$452:$AK$536,11,FALSE)/100</f>
        <v>0.002657671470918941</v>
      </c>
      <c r="E58" s="87">
        <f>VLOOKUP(A58,'[1]Sheet1'!$A$452:$AK$536,12,FALSE)</f>
        <v>49</v>
      </c>
      <c r="F58" s="136">
        <f>VLOOKUP(A58,'[1]Sheet1'!$A$452:$AK$536,13,FALSE)/100</f>
        <v>0.0040111329404060245</v>
      </c>
      <c r="G58" s="87">
        <f>VLOOKUP(A58,'[1]Sheet1'!$A$452:$AK$536,14,FALSE)</f>
        <v>5</v>
      </c>
      <c r="H58" s="136">
        <f>VLOOKUP(A58,'[1]Sheet1'!$A$452:$AK$536,15,FALSE)/100</f>
        <v>0.0019319938176197836</v>
      </c>
      <c r="I58" s="87">
        <f>VLOOKUP(A58,'[1]Sheet1'!$A$452:$AK$536,16,FALSE)</f>
        <v>0</v>
      </c>
      <c r="J58" s="105">
        <f>VLOOKUP(A58,'[1]Sheet1'!$A$452:$AK$536,17,FALSE)/100</f>
        <v>0</v>
      </c>
      <c r="K58" s="86">
        <f>VLOOKUP(A58,'[1]Sheet1'!$A$452:$AK$536,18,FALSE)</f>
        <v>106</v>
      </c>
      <c r="L58" s="105">
        <f>VLOOKUP(A58,'[1]Sheet1'!$A$452:$AK$536,19,FALSE)/100</f>
        <v>0.0030837260720311867</v>
      </c>
    </row>
    <row r="59" spans="1:12" ht="15">
      <c r="A59" s="22" t="s">
        <v>124</v>
      </c>
      <c r="B59" s="60" t="s">
        <v>125</v>
      </c>
      <c r="C59" s="86">
        <f>VLOOKUP(A59,'[1]Sheet1'!$A$452:$AK$536,10,FALSE)</f>
        <v>162</v>
      </c>
      <c r="D59" s="136">
        <f>VLOOKUP(A59,'[1]Sheet1'!$A$452:$AK$536,11,FALSE)/100</f>
        <v>0.00827966881324747</v>
      </c>
      <c r="E59" s="87">
        <f>VLOOKUP(A59,'[1]Sheet1'!$A$452:$AK$536,12,FALSE)</f>
        <v>90</v>
      </c>
      <c r="F59" s="136">
        <f>VLOOKUP(A59,'[1]Sheet1'!$A$452:$AK$536,13,FALSE)/100</f>
        <v>0.00736738703339882</v>
      </c>
      <c r="G59" s="87">
        <f>VLOOKUP(A59,'[1]Sheet1'!$A$452:$AK$536,14,FALSE)</f>
        <v>32</v>
      </c>
      <c r="H59" s="136">
        <f>VLOOKUP(A59,'[1]Sheet1'!$A$452:$AK$536,15,FALSE)/100</f>
        <v>0.012364760432766615</v>
      </c>
      <c r="I59" s="87">
        <f>VLOOKUP(A59,'[1]Sheet1'!$A$452:$AK$536,16,FALSE)</f>
        <v>0</v>
      </c>
      <c r="J59" s="105">
        <f>VLOOKUP(A59,'[1]Sheet1'!$A$452:$AK$536,17,FALSE)/100</f>
        <v>0</v>
      </c>
      <c r="K59" s="86">
        <f>VLOOKUP(A59,'[1]Sheet1'!$A$452:$AK$536,18,FALSE)</f>
        <v>284</v>
      </c>
      <c r="L59" s="105">
        <f>VLOOKUP(A59,'[1]Sheet1'!$A$452:$AK$536,19,FALSE)/100</f>
        <v>0.008262058532611857</v>
      </c>
    </row>
    <row r="60" spans="1:12" ht="15">
      <c r="A60" s="22" t="s">
        <v>126</v>
      </c>
      <c r="B60" s="60" t="s">
        <v>127</v>
      </c>
      <c r="C60" s="86">
        <f>VLOOKUP(A60,'[1]Sheet1'!$A$452:$AK$536,10,FALSE)</f>
        <v>15</v>
      </c>
      <c r="D60" s="136">
        <f>VLOOKUP(A60,'[1]Sheet1'!$A$452:$AK$536,11,FALSE)/100</f>
        <v>0.0007666360012266176</v>
      </c>
      <c r="E60" s="87">
        <f>VLOOKUP(A60,'[1]Sheet1'!$A$452:$AK$536,12,FALSE)</f>
        <v>22</v>
      </c>
      <c r="F60" s="136">
        <f>VLOOKUP(A60,'[1]Sheet1'!$A$452:$AK$536,13,FALSE)/100</f>
        <v>0.0018009168303863784</v>
      </c>
      <c r="G60" s="87">
        <f>VLOOKUP(A60,'[1]Sheet1'!$A$452:$AK$536,14,FALSE)</f>
        <v>8</v>
      </c>
      <c r="H60" s="136">
        <f>VLOOKUP(A60,'[1]Sheet1'!$A$452:$AK$536,15,FALSE)/100</f>
        <v>0.0030911901081916537</v>
      </c>
      <c r="I60" s="87">
        <f>VLOOKUP(A60,'[1]Sheet1'!$A$452:$AK$536,16,FALSE)</f>
        <v>0</v>
      </c>
      <c r="J60" s="105">
        <f>VLOOKUP(A60,'[1]Sheet1'!$A$452:$AK$536,17,FALSE)/100</f>
        <v>0</v>
      </c>
      <c r="K60" s="86">
        <f>VLOOKUP(A60,'[1]Sheet1'!$A$452:$AK$536,18,FALSE)</f>
        <v>45</v>
      </c>
      <c r="L60" s="105">
        <f>VLOOKUP(A60,'[1]Sheet1'!$A$452:$AK$536,19,FALSE)/100</f>
        <v>0.0013091289928434282</v>
      </c>
    </row>
    <row r="61" spans="1:12" ht="15">
      <c r="A61" s="22" t="s">
        <v>128</v>
      </c>
      <c r="B61" s="61" t="s">
        <v>129</v>
      </c>
      <c r="C61" s="86">
        <f>VLOOKUP(A61,'[1]Sheet1'!$A$452:$AK$536,10,FALSE)</f>
        <v>227</v>
      </c>
      <c r="D61" s="136">
        <f>VLOOKUP(A61,'[1]Sheet1'!$A$452:$AK$536,11,FALSE)/100</f>
        <v>0.011601758151896147</v>
      </c>
      <c r="E61" s="87">
        <f>VLOOKUP(A61,'[1]Sheet1'!$A$452:$AK$536,12,FALSE)</f>
        <v>114</v>
      </c>
      <c r="F61" s="136">
        <f>VLOOKUP(A61,'[1]Sheet1'!$A$452:$AK$536,13,FALSE)/100</f>
        <v>0.009332023575638507</v>
      </c>
      <c r="G61" s="87">
        <f>VLOOKUP(A61,'[1]Sheet1'!$A$452:$AK$536,14,FALSE)</f>
        <v>43</v>
      </c>
      <c r="H61" s="136">
        <f>VLOOKUP(A61,'[1]Sheet1'!$A$452:$AK$536,15,FALSE)/100</f>
        <v>0.01661514683153014</v>
      </c>
      <c r="I61" s="87">
        <f>VLOOKUP(A61,'[1]Sheet1'!$A$452:$AK$536,16,FALSE)</f>
        <v>0</v>
      </c>
      <c r="J61" s="105">
        <f>VLOOKUP(A61,'[1]Sheet1'!$A$452:$AK$536,17,FALSE)/100</f>
        <v>0</v>
      </c>
      <c r="K61" s="86">
        <f>VLOOKUP(A61,'[1]Sheet1'!$A$452:$AK$536,18,FALSE)</f>
        <v>384</v>
      </c>
      <c r="L61" s="105">
        <f>VLOOKUP(A61,'[1]Sheet1'!$A$452:$AK$536,19,FALSE)/100</f>
        <v>0.011171234072263921</v>
      </c>
    </row>
    <row r="62" spans="1:12" ht="28.5">
      <c r="A62" s="22" t="s">
        <v>130</v>
      </c>
      <c r="B62" s="61" t="s">
        <v>131</v>
      </c>
      <c r="C62" s="86">
        <f>VLOOKUP(A62,'[1]Sheet1'!$A$452:$AK$536,10,FALSE)</f>
        <v>56</v>
      </c>
      <c r="D62" s="136">
        <f>VLOOKUP(A62,'[1]Sheet1'!$A$452:$AK$536,11,FALSE)/100</f>
        <v>0.002862107737912706</v>
      </c>
      <c r="E62" s="87">
        <f>VLOOKUP(A62,'[1]Sheet1'!$A$452:$AK$536,12,FALSE)</f>
        <v>30</v>
      </c>
      <c r="F62" s="136">
        <f>VLOOKUP(A62,'[1]Sheet1'!$A$452:$AK$536,13,FALSE)/100</f>
        <v>0.002455795677799607</v>
      </c>
      <c r="G62" s="87">
        <f>VLOOKUP(A62,'[1]Sheet1'!$A$452:$AK$536,14,FALSE)</f>
        <v>7</v>
      </c>
      <c r="H62" s="136">
        <f>VLOOKUP(A62,'[1]Sheet1'!$A$452:$AK$536,15,FALSE)/100</f>
        <v>0.002704791344667697</v>
      </c>
      <c r="I62" s="87">
        <f>VLOOKUP(A62,'[1]Sheet1'!$A$452:$AK$536,16,FALSE)</f>
        <v>0</v>
      </c>
      <c r="J62" s="105">
        <f>VLOOKUP(A62,'[1]Sheet1'!$A$452:$AK$536,17,FALSE)/100</f>
        <v>0</v>
      </c>
      <c r="K62" s="86">
        <f>VLOOKUP(A62,'[1]Sheet1'!$A$452:$AK$536,18,FALSE)</f>
        <v>93</v>
      </c>
      <c r="L62" s="105">
        <f>VLOOKUP(A62,'[1]Sheet1'!$A$452:$AK$536,19,FALSE)/100</f>
        <v>0.002705533251876418</v>
      </c>
    </row>
    <row r="63" spans="1:12" ht="15">
      <c r="A63" s="22" t="s">
        <v>132</v>
      </c>
      <c r="B63" s="61" t="s">
        <v>133</v>
      </c>
      <c r="C63" s="86">
        <f>VLOOKUP(A63,'[1]Sheet1'!$A$452:$AK$536,10,FALSE)</f>
        <v>53</v>
      </c>
      <c r="D63" s="136">
        <f>VLOOKUP(A63,'[1]Sheet1'!$A$452:$AK$536,11,FALSE)/100</f>
        <v>0.002708780537667382</v>
      </c>
      <c r="E63" s="87">
        <f>VLOOKUP(A63,'[1]Sheet1'!$A$452:$AK$536,12,FALSE)</f>
        <v>28</v>
      </c>
      <c r="F63" s="136">
        <f>VLOOKUP(A63,'[1]Sheet1'!$A$452:$AK$536,13,FALSE)/100</f>
        <v>0.0022920759659463</v>
      </c>
      <c r="G63" s="87">
        <f>VLOOKUP(A63,'[1]Sheet1'!$A$452:$AK$536,14,FALSE)</f>
        <v>9</v>
      </c>
      <c r="H63" s="136">
        <f>VLOOKUP(A63,'[1]Sheet1'!$A$452:$AK$536,15,FALSE)/100</f>
        <v>0.0034775888717156105</v>
      </c>
      <c r="I63" s="87">
        <f>VLOOKUP(A63,'[1]Sheet1'!$A$452:$AK$536,16,FALSE)</f>
        <v>0</v>
      </c>
      <c r="J63" s="105">
        <f>VLOOKUP(A63,'[1]Sheet1'!$A$452:$AK$536,17,FALSE)/100</f>
        <v>0</v>
      </c>
      <c r="K63" s="86">
        <f>VLOOKUP(A63,'[1]Sheet1'!$A$452:$AK$536,18,FALSE)</f>
        <v>90</v>
      </c>
      <c r="L63" s="105">
        <f>VLOOKUP(A63,'[1]Sheet1'!$A$452:$AK$536,19,FALSE)/100</f>
        <v>0.0026182579856868565</v>
      </c>
    </row>
    <row r="64" spans="1:12" ht="15">
      <c r="A64" s="22" t="s">
        <v>134</v>
      </c>
      <c r="B64" s="61" t="s">
        <v>135</v>
      </c>
      <c r="C64" s="86">
        <f>VLOOKUP(A64,'[1]Sheet1'!$A$452:$AK$536,10,FALSE)</f>
        <v>52</v>
      </c>
      <c r="D64" s="136">
        <f>VLOOKUP(A64,'[1]Sheet1'!$A$452:$AK$536,11,FALSE)/100</f>
        <v>0.002657671470918941</v>
      </c>
      <c r="E64" s="87">
        <f>VLOOKUP(A64,'[1]Sheet1'!$A$452:$AK$536,12,FALSE)</f>
        <v>47</v>
      </c>
      <c r="F64" s="136">
        <f>VLOOKUP(A64,'[1]Sheet1'!$A$452:$AK$536,13,FALSE)/100</f>
        <v>0.0038474132285527176</v>
      </c>
      <c r="G64" s="87">
        <f>VLOOKUP(A64,'[1]Sheet1'!$A$452:$AK$536,14,FALSE)</f>
        <v>15</v>
      </c>
      <c r="H64" s="136">
        <f>VLOOKUP(A64,'[1]Sheet1'!$A$452:$AK$536,15,FALSE)/100</f>
        <v>0.005795981452859351</v>
      </c>
      <c r="I64" s="87">
        <f>VLOOKUP(A64,'[1]Sheet1'!$A$452:$AK$536,16,FALSE)</f>
        <v>0</v>
      </c>
      <c r="J64" s="105">
        <f>VLOOKUP(A64,'[1]Sheet1'!$A$452:$AK$536,17,FALSE)/100</f>
        <v>0</v>
      </c>
      <c r="K64" s="86">
        <f>VLOOKUP(A64,'[1]Sheet1'!$A$452:$AK$536,18,FALSE)</f>
        <v>114</v>
      </c>
      <c r="L64" s="105">
        <f>VLOOKUP(A64,'[1]Sheet1'!$A$452:$AK$536,19,FALSE)/100</f>
        <v>0.0033164601152033514</v>
      </c>
    </row>
    <row r="65" spans="1:12" ht="15">
      <c r="A65" s="22" t="s">
        <v>136</v>
      </c>
      <c r="B65" s="61" t="s">
        <v>137</v>
      </c>
      <c r="C65" s="86">
        <f>VLOOKUP(A65,'[1]Sheet1'!$A$452:$AK$536,10,FALSE)</f>
        <v>69</v>
      </c>
      <c r="D65" s="136">
        <f>VLOOKUP(A65,'[1]Sheet1'!$A$452:$AK$536,11,FALSE)/100</f>
        <v>0.003526525605642441</v>
      </c>
      <c r="E65" s="87">
        <f>VLOOKUP(A65,'[1]Sheet1'!$A$452:$AK$536,12,FALSE)</f>
        <v>36</v>
      </c>
      <c r="F65" s="136">
        <f>VLOOKUP(A65,'[1]Sheet1'!$A$452:$AK$536,13,FALSE)/100</f>
        <v>0.0029469548133595285</v>
      </c>
      <c r="G65" s="87">
        <f>VLOOKUP(A65,'[1]Sheet1'!$A$452:$AK$536,14,FALSE)</f>
        <v>22</v>
      </c>
      <c r="H65" s="136">
        <f>VLOOKUP(A65,'[1]Sheet1'!$A$452:$AK$536,15,FALSE)/100</f>
        <v>0.008500772797527048</v>
      </c>
      <c r="I65" s="87">
        <f>VLOOKUP(A65,'[1]Sheet1'!$A$452:$AK$536,16,FALSE)</f>
        <v>0</v>
      </c>
      <c r="J65" s="105">
        <f>VLOOKUP(A65,'[1]Sheet1'!$A$452:$AK$536,17,FALSE)/100</f>
        <v>0</v>
      </c>
      <c r="K65" s="86">
        <f>VLOOKUP(A65,'[1]Sheet1'!$A$452:$AK$536,18,FALSE)</f>
        <v>127</v>
      </c>
      <c r="L65" s="105">
        <f>VLOOKUP(A65,'[1]Sheet1'!$A$452:$AK$536,19,FALSE)/100</f>
        <v>0.0036946529353581196</v>
      </c>
    </row>
    <row r="66" spans="1:12" ht="15">
      <c r="A66" s="22" t="s">
        <v>138</v>
      </c>
      <c r="B66" s="60" t="s">
        <v>139</v>
      </c>
      <c r="C66" s="86">
        <f>VLOOKUP(A66,'[1]Sheet1'!$A$452:$AK$536,10,FALSE)</f>
        <v>136</v>
      </c>
      <c r="D66" s="136">
        <f>VLOOKUP(A66,'[1]Sheet1'!$A$452:$AK$536,11,FALSE)/100</f>
        <v>0.006950833077788</v>
      </c>
      <c r="E66" s="87">
        <f>VLOOKUP(A66,'[1]Sheet1'!$A$452:$AK$536,12,FALSE)</f>
        <v>96</v>
      </c>
      <c r="F66" s="136">
        <f>VLOOKUP(A66,'[1]Sheet1'!$A$452:$AK$536,13,FALSE)/100</f>
        <v>0.007858546168958742</v>
      </c>
      <c r="G66" s="87">
        <f>VLOOKUP(A66,'[1]Sheet1'!$A$452:$AK$536,14,FALSE)</f>
        <v>37</v>
      </c>
      <c r="H66" s="136">
        <f>VLOOKUP(A66,'[1]Sheet1'!$A$452:$AK$536,15,FALSE)/100</f>
        <v>0.0142967542503864</v>
      </c>
      <c r="I66" s="87">
        <f>VLOOKUP(A66,'[1]Sheet1'!$A$452:$AK$536,16,FALSE)</f>
        <v>0</v>
      </c>
      <c r="J66" s="105">
        <f>VLOOKUP(A66,'[1]Sheet1'!$A$452:$AK$536,17,FALSE)/100</f>
        <v>0</v>
      </c>
      <c r="K66" s="86">
        <f>VLOOKUP(A66,'[1]Sheet1'!$A$452:$AK$536,18,FALSE)</f>
        <v>269</v>
      </c>
      <c r="L66" s="105">
        <f>VLOOKUP(A66,'[1]Sheet1'!$A$452:$AK$536,19,FALSE)/100</f>
        <v>0.00782568220166405</v>
      </c>
    </row>
    <row r="67" spans="1:12" ht="15">
      <c r="A67" s="22" t="s">
        <v>140</v>
      </c>
      <c r="B67" s="61" t="s">
        <v>141</v>
      </c>
      <c r="C67" s="86">
        <f>VLOOKUP(A67,'[1]Sheet1'!$A$452:$AK$536,10,FALSE)</f>
        <v>265</v>
      </c>
      <c r="D67" s="136">
        <f>VLOOKUP(A67,'[1]Sheet1'!$A$452:$AK$536,11,FALSE)/100</f>
        <v>0.013543902688336914</v>
      </c>
      <c r="E67" s="87">
        <f>VLOOKUP(A67,'[1]Sheet1'!$A$452:$AK$536,12,FALSE)</f>
        <v>179</v>
      </c>
      <c r="F67" s="136">
        <f>VLOOKUP(A67,'[1]Sheet1'!$A$452:$AK$536,13,FALSE)/100</f>
        <v>0.014652914210870989</v>
      </c>
      <c r="G67" s="87">
        <f>VLOOKUP(A67,'[1]Sheet1'!$A$452:$AK$536,14,FALSE)</f>
        <v>39</v>
      </c>
      <c r="H67" s="136">
        <f>VLOOKUP(A67,'[1]Sheet1'!$A$452:$AK$536,15,FALSE)/100</f>
        <v>0.015069551777434312</v>
      </c>
      <c r="I67" s="87">
        <f>VLOOKUP(A67,'[1]Sheet1'!$A$452:$AK$536,16,FALSE)</f>
        <v>0</v>
      </c>
      <c r="J67" s="105">
        <f>VLOOKUP(A67,'[1]Sheet1'!$A$452:$AK$536,17,FALSE)/100</f>
        <v>0</v>
      </c>
      <c r="K67" s="86">
        <f>VLOOKUP(A67,'[1]Sheet1'!$A$452:$AK$536,18,FALSE)</f>
        <v>483</v>
      </c>
      <c r="L67" s="105">
        <f>VLOOKUP(A67,'[1]Sheet1'!$A$452:$AK$536,19,FALSE)/100</f>
        <v>0.014051317856519464</v>
      </c>
    </row>
    <row r="68" spans="1:12" ht="15">
      <c r="A68" s="22" t="s">
        <v>142</v>
      </c>
      <c r="B68" s="60" t="s">
        <v>143</v>
      </c>
      <c r="C68" s="86">
        <f>VLOOKUP(A68,'[1]Sheet1'!$A$452:$AK$536,10,FALSE)</f>
        <v>94</v>
      </c>
      <c r="D68" s="136">
        <f>VLOOKUP(A68,'[1]Sheet1'!$A$452:$AK$536,11,FALSE)/100</f>
        <v>0.004804252274353471</v>
      </c>
      <c r="E68" s="87">
        <f>VLOOKUP(A68,'[1]Sheet1'!$A$452:$AK$536,12,FALSE)</f>
        <v>42</v>
      </c>
      <c r="F68" s="136">
        <f>VLOOKUP(A68,'[1]Sheet1'!$A$452:$AK$536,13,FALSE)/100</f>
        <v>0.00343811394891945</v>
      </c>
      <c r="G68" s="87">
        <f>VLOOKUP(A68,'[1]Sheet1'!$A$452:$AK$536,14,FALSE)</f>
        <v>9</v>
      </c>
      <c r="H68" s="136">
        <f>VLOOKUP(A68,'[1]Sheet1'!$A$452:$AK$536,15,FALSE)/100</f>
        <v>0.0034775888717156105</v>
      </c>
      <c r="I68" s="87">
        <f>VLOOKUP(A68,'[1]Sheet1'!$A$452:$AK$536,16,FALSE)</f>
        <v>0</v>
      </c>
      <c r="J68" s="105">
        <f>VLOOKUP(A68,'[1]Sheet1'!$A$452:$AK$536,17,FALSE)/100</f>
        <v>0</v>
      </c>
      <c r="K68" s="86">
        <f>VLOOKUP(A68,'[1]Sheet1'!$A$452:$AK$536,18,FALSE)</f>
        <v>145</v>
      </c>
      <c r="L68" s="105">
        <f>VLOOKUP(A68,'[1]Sheet1'!$A$452:$AK$536,19,FALSE)/100</f>
        <v>0.00421830453249549</v>
      </c>
    </row>
    <row r="69" spans="1:12" ht="15">
      <c r="A69" s="22" t="s">
        <v>144</v>
      </c>
      <c r="B69" s="60" t="s">
        <v>145</v>
      </c>
      <c r="C69" s="86">
        <f>VLOOKUP(A69,'[1]Sheet1'!$A$452:$AK$536,10,FALSE)</f>
        <v>52</v>
      </c>
      <c r="D69" s="136">
        <f>VLOOKUP(A69,'[1]Sheet1'!$A$452:$AK$536,11,FALSE)/100</f>
        <v>0.002657671470918941</v>
      </c>
      <c r="E69" s="87">
        <f>VLOOKUP(A69,'[1]Sheet1'!$A$452:$AK$536,12,FALSE)</f>
        <v>23</v>
      </c>
      <c r="F69" s="136">
        <f>VLOOKUP(A69,'[1]Sheet1'!$A$452:$AK$536,13,FALSE)/100</f>
        <v>0.001882776686313032</v>
      </c>
      <c r="G69" s="87">
        <f>VLOOKUP(A69,'[1]Sheet1'!$A$452:$AK$536,14,FALSE)</f>
        <v>8</v>
      </c>
      <c r="H69" s="136">
        <f>VLOOKUP(A69,'[1]Sheet1'!$A$452:$AK$536,15,FALSE)/100</f>
        <v>0.0030911901081916537</v>
      </c>
      <c r="I69" s="87">
        <f>VLOOKUP(A69,'[1]Sheet1'!$A$452:$AK$536,16,FALSE)</f>
        <v>0</v>
      </c>
      <c r="J69" s="105">
        <f>VLOOKUP(A69,'[1]Sheet1'!$A$452:$AK$536,17,FALSE)/100</f>
        <v>0</v>
      </c>
      <c r="K69" s="86">
        <f>VLOOKUP(A69,'[1]Sheet1'!$A$452:$AK$536,18,FALSE)</f>
        <v>83</v>
      </c>
      <c r="L69" s="105">
        <f>VLOOKUP(A69,'[1]Sheet1'!$A$452:$AK$536,19,FALSE)/100</f>
        <v>0.002414615697911212</v>
      </c>
    </row>
    <row r="70" spans="1:12" ht="15">
      <c r="A70" s="22" t="s">
        <v>146</v>
      </c>
      <c r="B70" s="61" t="s">
        <v>147</v>
      </c>
      <c r="C70" s="86">
        <f>VLOOKUP(A70,'[1]Sheet1'!$A$452:$AK$536,10,FALSE)</f>
        <v>31</v>
      </c>
      <c r="D70" s="136">
        <f>VLOOKUP(A70,'[1]Sheet1'!$A$452:$AK$536,11,FALSE)/100</f>
        <v>0.0015843810692016762</v>
      </c>
      <c r="E70" s="87">
        <f>VLOOKUP(A70,'[1]Sheet1'!$A$452:$AK$536,12,FALSE)</f>
        <v>17</v>
      </c>
      <c r="F70" s="136">
        <f>VLOOKUP(A70,'[1]Sheet1'!$A$452:$AK$536,13,FALSE)/100</f>
        <v>0.0013916175507531106</v>
      </c>
      <c r="G70" s="87">
        <f>VLOOKUP(A70,'[1]Sheet1'!$A$452:$AK$536,14,FALSE)</f>
        <v>5</v>
      </c>
      <c r="H70" s="136">
        <f>VLOOKUP(A70,'[1]Sheet1'!$A$452:$AK$536,15,FALSE)/100</f>
        <v>0.0019319938176197836</v>
      </c>
      <c r="I70" s="87">
        <f>VLOOKUP(A70,'[1]Sheet1'!$A$452:$AK$536,16,FALSE)</f>
        <v>0</v>
      </c>
      <c r="J70" s="105">
        <f>VLOOKUP(A70,'[1]Sheet1'!$A$452:$AK$536,17,FALSE)/100</f>
        <v>0</v>
      </c>
      <c r="K70" s="86">
        <f>VLOOKUP(A70,'[1]Sheet1'!$A$452:$AK$536,18,FALSE)</f>
        <v>53</v>
      </c>
      <c r="L70" s="105">
        <f>VLOOKUP(A70,'[1]Sheet1'!$A$452:$AK$536,19,FALSE)/100</f>
        <v>0.0015418630360155934</v>
      </c>
    </row>
    <row r="71" spans="1:12" ht="15">
      <c r="A71" s="22" t="s">
        <v>148</v>
      </c>
      <c r="B71" s="60" t="s">
        <v>149</v>
      </c>
      <c r="C71" s="86">
        <f>VLOOKUP(A71,'[1]Sheet1'!$A$452:$AK$536,10,FALSE)</f>
        <v>29</v>
      </c>
      <c r="D71" s="136">
        <f>VLOOKUP(A71,'[1]Sheet1'!$A$452:$AK$536,11,FALSE)/100</f>
        <v>0.0014821629357047942</v>
      </c>
      <c r="E71" s="87">
        <f>VLOOKUP(A71,'[1]Sheet1'!$A$452:$AK$536,12,FALSE)</f>
        <v>10</v>
      </c>
      <c r="F71" s="136">
        <f>VLOOKUP(A71,'[1]Sheet1'!$A$452:$AK$536,13,FALSE)/100</f>
        <v>0.0008185985592665357</v>
      </c>
      <c r="G71" s="87">
        <f>VLOOKUP(A71,'[1]Sheet1'!$A$452:$AK$536,14,FALSE)</f>
        <v>0</v>
      </c>
      <c r="H71" s="136">
        <f>VLOOKUP(A71,'[1]Sheet1'!$A$452:$AK$536,15,FALSE)/100</f>
        <v>0</v>
      </c>
      <c r="I71" s="87">
        <f>VLOOKUP(A71,'[1]Sheet1'!$A$452:$AK$536,16,FALSE)</f>
        <v>0</v>
      </c>
      <c r="J71" s="105">
        <f>VLOOKUP(A71,'[1]Sheet1'!$A$452:$AK$536,17,FALSE)/100</f>
        <v>0</v>
      </c>
      <c r="K71" s="86">
        <f>VLOOKUP(A71,'[1]Sheet1'!$A$452:$AK$536,18,FALSE)</f>
        <v>39</v>
      </c>
      <c r="L71" s="105">
        <f>VLOOKUP(A71,'[1]Sheet1'!$A$452:$AK$536,19,FALSE)/100</f>
        <v>0.0011345784604643045</v>
      </c>
    </row>
    <row r="72" spans="1:12" ht="15">
      <c r="A72" s="22" t="s">
        <v>150</v>
      </c>
      <c r="B72" s="60" t="s">
        <v>206</v>
      </c>
      <c r="C72" s="86">
        <f>VLOOKUP(A72,'[1]Sheet1'!$A$452:$AK$536,10,FALSE)</f>
        <v>45</v>
      </c>
      <c r="D72" s="136">
        <f>VLOOKUP(A72,'[1]Sheet1'!$A$452:$AK$536,11,FALSE)/100</f>
        <v>0.0022999080036798527</v>
      </c>
      <c r="E72" s="87">
        <f>VLOOKUP(A72,'[1]Sheet1'!$A$452:$AK$536,12,FALSE)</f>
        <v>33</v>
      </c>
      <c r="F72" s="136">
        <f>VLOOKUP(A72,'[1]Sheet1'!$A$452:$AK$536,13,FALSE)/100</f>
        <v>0.0027013752455795677</v>
      </c>
      <c r="G72" s="87">
        <f>VLOOKUP(A72,'[1]Sheet1'!$A$452:$AK$536,14,FALSE)</f>
        <v>12</v>
      </c>
      <c r="H72" s="136">
        <f>VLOOKUP(A72,'[1]Sheet1'!$A$452:$AK$536,15,FALSE)/100</f>
        <v>0.004636785162287481</v>
      </c>
      <c r="I72" s="87">
        <f>VLOOKUP(A72,'[1]Sheet1'!$A$452:$AK$536,16,FALSE)</f>
        <v>0</v>
      </c>
      <c r="J72" s="105">
        <f>VLOOKUP(A72,'[1]Sheet1'!$A$452:$AK$536,17,FALSE)/100</f>
        <v>0</v>
      </c>
      <c r="K72" s="86">
        <f>VLOOKUP(A72,'[1]Sheet1'!$A$452:$AK$536,18,FALSE)</f>
        <v>90</v>
      </c>
      <c r="L72" s="105">
        <f>VLOOKUP(A72,'[1]Sheet1'!$A$452:$AK$536,19,FALSE)/100</f>
        <v>0.0026182579856868565</v>
      </c>
    </row>
    <row r="73" spans="1:12" ht="15">
      <c r="A73" s="22" t="s">
        <v>151</v>
      </c>
      <c r="B73" s="60" t="s">
        <v>152</v>
      </c>
      <c r="C73" s="86">
        <f>VLOOKUP(A73,'[1]Sheet1'!$A$452:$AK$536,10,FALSE)</f>
        <v>970</v>
      </c>
      <c r="D73" s="136">
        <f>VLOOKUP(A73,'[1]Sheet1'!$A$452:$AK$536,11,FALSE)/100</f>
        <v>0.04957579474598794</v>
      </c>
      <c r="E73" s="87">
        <f>VLOOKUP(A73,'[1]Sheet1'!$A$452:$AK$536,12,FALSE)</f>
        <v>1000</v>
      </c>
      <c r="F73" s="136">
        <f>VLOOKUP(A73,'[1]Sheet1'!$A$452:$AK$536,13,FALSE)/100</f>
        <v>0.08185985592665357</v>
      </c>
      <c r="G73" s="87">
        <f>VLOOKUP(A73,'[1]Sheet1'!$A$452:$AK$536,14,FALSE)</f>
        <v>125</v>
      </c>
      <c r="H73" s="136">
        <f>VLOOKUP(A73,'[1]Sheet1'!$A$452:$AK$536,15,FALSE)/100</f>
        <v>0.04829984544049459</v>
      </c>
      <c r="I73" s="87">
        <f>VLOOKUP(A73,'[1]Sheet1'!$A$452:$AK$536,16,FALSE)</f>
        <v>0</v>
      </c>
      <c r="J73" s="105">
        <f>VLOOKUP(A73,'[1]Sheet1'!$A$452:$AK$536,17,FALSE)/100</f>
        <v>0</v>
      </c>
      <c r="K73" s="86">
        <f>VLOOKUP(A73,'[1]Sheet1'!$A$452:$AK$536,18,FALSE)</f>
        <v>2095</v>
      </c>
      <c r="L73" s="105">
        <f>VLOOKUP(A73,'[1]Sheet1'!$A$452:$AK$536,19,FALSE)/100</f>
        <v>0.06094722755571072</v>
      </c>
    </row>
    <row r="74" spans="1:12" ht="28.5">
      <c r="A74" s="22" t="s">
        <v>153</v>
      </c>
      <c r="B74" s="60" t="s">
        <v>154</v>
      </c>
      <c r="C74" s="86">
        <f>VLOOKUP(A74,'[1]Sheet1'!$A$452:$AK$536,10,FALSE)</f>
        <v>20</v>
      </c>
      <c r="D74" s="136">
        <f>VLOOKUP(A74,'[1]Sheet1'!$A$452:$AK$536,11,FALSE)/100</f>
        <v>0.0010221813349688238</v>
      </c>
      <c r="E74" s="87">
        <f>VLOOKUP(A74,'[1]Sheet1'!$A$452:$AK$536,12,FALSE)</f>
        <v>19</v>
      </c>
      <c r="F74" s="136">
        <f>VLOOKUP(A74,'[1]Sheet1'!$A$452:$AK$536,13,FALSE)/100</f>
        <v>0.001555337262606418</v>
      </c>
      <c r="G74" s="87">
        <f>VLOOKUP(A74,'[1]Sheet1'!$A$452:$AK$536,14,FALSE)</f>
        <v>2</v>
      </c>
      <c r="H74" s="136">
        <f>VLOOKUP(A74,'[1]Sheet1'!$A$452:$AK$536,15,FALSE)/100</f>
        <v>0.0007727975270479134</v>
      </c>
      <c r="I74" s="87">
        <f>VLOOKUP(A74,'[1]Sheet1'!$A$452:$AK$536,16,FALSE)</f>
        <v>0</v>
      </c>
      <c r="J74" s="105">
        <f>VLOOKUP(A74,'[1]Sheet1'!$A$452:$AK$536,17,FALSE)/100</f>
        <v>0</v>
      </c>
      <c r="K74" s="86">
        <f>VLOOKUP(A74,'[1]Sheet1'!$A$452:$AK$536,18,FALSE)</f>
        <v>41</v>
      </c>
      <c r="L74" s="105">
        <f>VLOOKUP(A74,'[1]Sheet1'!$A$452:$AK$536,19,FALSE)/100</f>
        <v>0.0011927619712573457</v>
      </c>
    </row>
    <row r="75" spans="1:12" ht="15">
      <c r="A75" s="22" t="s">
        <v>155</v>
      </c>
      <c r="B75" s="61" t="s">
        <v>156</v>
      </c>
      <c r="C75" s="86">
        <f>VLOOKUP(A75,'[1]Sheet1'!$A$452:$AK$536,10,FALSE)</f>
        <v>17</v>
      </c>
      <c r="D75" s="136">
        <f>VLOOKUP(A75,'[1]Sheet1'!$A$452:$AK$536,11,FALSE)/100</f>
        <v>0.0008688541347235</v>
      </c>
      <c r="E75" s="87">
        <f>VLOOKUP(A75,'[1]Sheet1'!$A$452:$AK$536,12,FALSE)</f>
        <v>34</v>
      </c>
      <c r="F75" s="136">
        <f>VLOOKUP(A75,'[1]Sheet1'!$A$452:$AK$536,13,FALSE)/100</f>
        <v>0.002783235101506221</v>
      </c>
      <c r="G75" s="87">
        <f>VLOOKUP(A75,'[1]Sheet1'!$A$452:$AK$536,14,FALSE)</f>
        <v>17</v>
      </c>
      <c r="H75" s="136">
        <f>VLOOKUP(A75,'[1]Sheet1'!$A$452:$AK$536,15,FALSE)/100</f>
        <v>0.006568778979907265</v>
      </c>
      <c r="I75" s="87">
        <f>VLOOKUP(A75,'[1]Sheet1'!$A$452:$AK$536,16,FALSE)</f>
        <v>0</v>
      </c>
      <c r="J75" s="105">
        <f>VLOOKUP(A75,'[1]Sheet1'!$A$452:$AK$536,17,FALSE)/100</f>
        <v>0</v>
      </c>
      <c r="K75" s="86">
        <f>VLOOKUP(A75,'[1]Sheet1'!$A$452:$AK$536,18,FALSE)</f>
        <v>68</v>
      </c>
      <c r="L75" s="105">
        <f>VLOOKUP(A75,'[1]Sheet1'!$A$452:$AK$536,19,FALSE)/100</f>
        <v>0.0019782393669634025</v>
      </c>
    </row>
    <row r="76" spans="1:12" ht="15">
      <c r="A76" s="22" t="s">
        <v>157</v>
      </c>
      <c r="B76" s="60" t="s">
        <v>158</v>
      </c>
      <c r="C76" s="86">
        <f>VLOOKUP(A76,'[1]Sheet1'!$A$452:$AK$536,10,FALSE)</f>
        <v>61</v>
      </c>
      <c r="D76" s="136">
        <f>VLOOKUP(A76,'[1]Sheet1'!$A$452:$AK$536,11,FALSE)/100</f>
        <v>0.0031176530716549118</v>
      </c>
      <c r="E76" s="87">
        <f>VLOOKUP(A76,'[1]Sheet1'!$A$452:$AK$536,12,FALSE)</f>
        <v>27</v>
      </c>
      <c r="F76" s="136">
        <f>VLOOKUP(A76,'[1]Sheet1'!$A$452:$AK$536,13,FALSE)/100</f>
        <v>0.002210216110019646</v>
      </c>
      <c r="G76" s="87">
        <f>VLOOKUP(A76,'[1]Sheet1'!$A$452:$AK$536,14,FALSE)</f>
        <v>14</v>
      </c>
      <c r="H76" s="136">
        <f>VLOOKUP(A76,'[1]Sheet1'!$A$452:$AK$536,15,FALSE)/100</f>
        <v>0.005409582689335394</v>
      </c>
      <c r="I76" s="87">
        <f>VLOOKUP(A76,'[1]Sheet1'!$A$452:$AK$536,16,FALSE)</f>
        <v>0</v>
      </c>
      <c r="J76" s="105">
        <f>VLOOKUP(A76,'[1]Sheet1'!$A$452:$AK$536,17,FALSE)/100</f>
        <v>0</v>
      </c>
      <c r="K76" s="86">
        <f>VLOOKUP(A76,'[1]Sheet1'!$A$452:$AK$536,18,FALSE)</f>
        <v>102</v>
      </c>
      <c r="L76" s="105">
        <f>VLOOKUP(A76,'[1]Sheet1'!$A$452:$AK$536,19,FALSE)/100</f>
        <v>0.002967359050445104</v>
      </c>
    </row>
    <row r="77" spans="1:12" ht="15">
      <c r="A77" s="22" t="s">
        <v>159</v>
      </c>
      <c r="B77" s="61" t="s">
        <v>160</v>
      </c>
      <c r="C77" s="86">
        <f>VLOOKUP(A77,'[1]Sheet1'!$A$452:$AK$536,10,FALSE)</f>
        <v>90</v>
      </c>
      <c r="D77" s="136">
        <f>VLOOKUP(A77,'[1]Sheet1'!$A$452:$AK$536,11,FALSE)/100</f>
        <v>0.004599816007359705</v>
      </c>
      <c r="E77" s="87">
        <f>VLOOKUP(A77,'[1]Sheet1'!$A$452:$AK$536,12,FALSE)</f>
        <v>52</v>
      </c>
      <c r="F77" s="136">
        <f>VLOOKUP(A77,'[1]Sheet1'!$A$452:$AK$536,13,FALSE)/100</f>
        <v>0.004256712508185986</v>
      </c>
      <c r="G77" s="87">
        <f>VLOOKUP(A77,'[1]Sheet1'!$A$452:$AK$536,14,FALSE)</f>
        <v>15</v>
      </c>
      <c r="H77" s="136">
        <f>VLOOKUP(A77,'[1]Sheet1'!$A$452:$AK$536,15,FALSE)/100</f>
        <v>0.005795981452859351</v>
      </c>
      <c r="I77" s="87">
        <f>VLOOKUP(A77,'[1]Sheet1'!$A$452:$AK$536,16,FALSE)</f>
        <v>0</v>
      </c>
      <c r="J77" s="105">
        <f>VLOOKUP(A77,'[1]Sheet1'!$A$452:$AK$536,17,FALSE)/100</f>
        <v>0</v>
      </c>
      <c r="K77" s="86">
        <f>VLOOKUP(A77,'[1]Sheet1'!$A$452:$AK$536,18,FALSE)</f>
        <v>157</v>
      </c>
      <c r="L77" s="105">
        <f>VLOOKUP(A77,'[1]Sheet1'!$A$452:$AK$536,19,FALSE)/100</f>
        <v>0.004567405597253738</v>
      </c>
    </row>
    <row r="78" spans="1:12" ht="15">
      <c r="A78" s="22" t="s">
        <v>161</v>
      </c>
      <c r="B78" s="60" t="s">
        <v>162</v>
      </c>
      <c r="C78" s="86">
        <f>VLOOKUP(A78,'[1]Sheet1'!$A$452:$AK$536,10,FALSE)</f>
        <v>80</v>
      </c>
      <c r="D78" s="136">
        <f>VLOOKUP(A78,'[1]Sheet1'!$A$452:$AK$536,11,FALSE)/100</f>
        <v>0.004088725339875295</v>
      </c>
      <c r="E78" s="87">
        <f>VLOOKUP(A78,'[1]Sheet1'!$A$452:$AK$536,12,FALSE)</f>
        <v>64</v>
      </c>
      <c r="F78" s="136">
        <f>VLOOKUP(A78,'[1]Sheet1'!$A$452:$AK$536,13,FALSE)/100</f>
        <v>0.005239030779305829</v>
      </c>
      <c r="G78" s="87">
        <f>VLOOKUP(A78,'[1]Sheet1'!$A$452:$AK$536,14,FALSE)</f>
        <v>21</v>
      </c>
      <c r="H78" s="136">
        <f>VLOOKUP(A78,'[1]Sheet1'!$A$452:$AK$536,15,FALSE)/100</f>
        <v>0.00811437403400309</v>
      </c>
      <c r="I78" s="87">
        <f>VLOOKUP(A78,'[1]Sheet1'!$A$452:$AK$536,16,FALSE)</f>
        <v>0</v>
      </c>
      <c r="J78" s="105">
        <f>VLOOKUP(A78,'[1]Sheet1'!$A$452:$AK$536,17,FALSE)/100</f>
        <v>0</v>
      </c>
      <c r="K78" s="86">
        <f>VLOOKUP(A78,'[1]Sheet1'!$A$452:$AK$536,18,FALSE)</f>
        <v>165</v>
      </c>
      <c r="L78" s="105">
        <f>VLOOKUP(A78,'[1]Sheet1'!$A$452:$AK$536,19,FALSE)/100</f>
        <v>0.004800139640425903</v>
      </c>
    </row>
    <row r="79" spans="1:12" ht="15">
      <c r="A79" s="22" t="s">
        <v>163</v>
      </c>
      <c r="B79" s="60" t="s">
        <v>164</v>
      </c>
      <c r="C79" s="86">
        <f>VLOOKUP(A79,'[1]Sheet1'!$A$452:$AK$536,10,FALSE)</f>
        <v>310</v>
      </c>
      <c r="D79" s="136">
        <f>VLOOKUP(A79,'[1]Sheet1'!$A$452:$AK$536,11,FALSE)/100</f>
        <v>0.015843810692016767</v>
      </c>
      <c r="E79" s="87">
        <f>VLOOKUP(A79,'[1]Sheet1'!$A$452:$AK$536,12,FALSE)</f>
        <v>156</v>
      </c>
      <c r="F79" s="136">
        <f>VLOOKUP(A79,'[1]Sheet1'!$A$452:$AK$536,13,FALSE)/100</f>
        <v>0.012770137524557957</v>
      </c>
      <c r="G79" s="87">
        <f>VLOOKUP(A79,'[1]Sheet1'!$A$452:$AK$536,14,FALSE)</f>
        <v>42</v>
      </c>
      <c r="H79" s="136">
        <f>VLOOKUP(A79,'[1]Sheet1'!$A$452:$AK$536,15,FALSE)/100</f>
        <v>0.01622874806800618</v>
      </c>
      <c r="I79" s="87">
        <f>VLOOKUP(A79,'[1]Sheet1'!$A$452:$AK$536,16,FALSE)</f>
        <v>0</v>
      </c>
      <c r="J79" s="105">
        <f>VLOOKUP(A79,'[1]Sheet1'!$A$452:$AK$536,17,FALSE)/100</f>
        <v>0</v>
      </c>
      <c r="K79" s="86">
        <f>VLOOKUP(A79,'[1]Sheet1'!$A$452:$AK$536,18,FALSE)</f>
        <v>508</v>
      </c>
      <c r="L79" s="105">
        <f>VLOOKUP(A79,'[1]Sheet1'!$A$452:$AK$536,19,FALSE)/100</f>
        <v>0.014778611741432478</v>
      </c>
    </row>
    <row r="80" spans="1:12" ht="15">
      <c r="A80" s="22" t="s">
        <v>165</v>
      </c>
      <c r="B80" s="60" t="s">
        <v>166</v>
      </c>
      <c r="C80" s="86">
        <f>VLOOKUP(A80,'[1]Sheet1'!$A$452:$AK$536,10,FALSE)</f>
        <v>6431</v>
      </c>
      <c r="D80" s="136">
        <f>VLOOKUP(A80,'[1]Sheet1'!$A$452:$AK$536,11,FALSE)/100</f>
        <v>0.3286824082592252</v>
      </c>
      <c r="E80" s="87">
        <f>VLOOKUP(A80,'[1]Sheet1'!$A$452:$AK$536,12,FALSE)</f>
        <v>1989</v>
      </c>
      <c r="F80" s="136">
        <f>VLOOKUP(A80,'[1]Sheet1'!$A$452:$AK$536,13,FALSE)/100</f>
        <v>0.16281925343811396</v>
      </c>
      <c r="G80" s="87">
        <f>VLOOKUP(A80,'[1]Sheet1'!$A$452:$AK$536,14,FALSE)</f>
        <v>318</v>
      </c>
      <c r="H80" s="136">
        <f>VLOOKUP(A80,'[1]Sheet1'!$A$452:$AK$536,15,FALSE)/100</f>
        <v>0.12287480680061824</v>
      </c>
      <c r="I80" s="87">
        <f>VLOOKUP(A80,'[1]Sheet1'!$A$452:$AK$536,16,FALSE)</f>
        <v>0</v>
      </c>
      <c r="J80" s="105">
        <f>VLOOKUP(A80,'[1]Sheet1'!$A$452:$AK$536,17,FALSE)/100</f>
        <v>0</v>
      </c>
      <c r="K80" s="86">
        <f>VLOOKUP(A80,'[1]Sheet1'!$A$452:$AK$536,18,FALSE)</f>
        <v>8738</v>
      </c>
      <c r="L80" s="105">
        <f>VLOOKUP(A80,'[1]Sheet1'!$A$452:$AK$536,19,FALSE)/100</f>
        <v>0.2542037586547972</v>
      </c>
    </row>
    <row r="81" spans="1:12" ht="15">
      <c r="A81" s="22" t="s">
        <v>167</v>
      </c>
      <c r="B81" s="61" t="s">
        <v>168</v>
      </c>
      <c r="C81" s="86">
        <f>VLOOKUP(A81,'[1]Sheet1'!$A$452:$AK$536,10,FALSE)</f>
        <v>2188</v>
      </c>
      <c r="D81" s="136">
        <f>VLOOKUP(A81,'[1]Sheet1'!$A$452:$AK$536,11,FALSE)/100</f>
        <v>0.11182663804558929</v>
      </c>
      <c r="E81" s="87">
        <f>VLOOKUP(A81,'[1]Sheet1'!$A$452:$AK$536,12,FALSE)</f>
        <v>1826</v>
      </c>
      <c r="F81" s="136">
        <f>VLOOKUP(A81,'[1]Sheet1'!$A$452:$AK$536,13,FALSE)/100</f>
        <v>0.14947609692206942</v>
      </c>
      <c r="G81" s="87">
        <f>VLOOKUP(A81,'[1]Sheet1'!$A$452:$AK$536,14,FALSE)</f>
        <v>288</v>
      </c>
      <c r="H81" s="136">
        <f>VLOOKUP(A81,'[1]Sheet1'!$A$452:$AK$536,15,FALSE)/100</f>
        <v>0.11128284389489954</v>
      </c>
      <c r="I81" s="87">
        <f>VLOOKUP(A81,'[1]Sheet1'!$A$452:$AK$536,16,FALSE)</f>
        <v>0</v>
      </c>
      <c r="J81" s="105">
        <f>VLOOKUP(A81,'[1]Sheet1'!$A$452:$AK$536,17,FALSE)/100</f>
        <v>0</v>
      </c>
      <c r="K81" s="86">
        <f>VLOOKUP(A81,'[1]Sheet1'!$A$452:$AK$536,18,FALSE)</f>
        <v>4302</v>
      </c>
      <c r="L81" s="105">
        <f>VLOOKUP(A81,'[1]Sheet1'!$A$452:$AK$536,19,FALSE)/100</f>
        <v>0.12515273171583177</v>
      </c>
    </row>
    <row r="82" spans="1:12" ht="15">
      <c r="A82" s="22" t="s">
        <v>169</v>
      </c>
      <c r="B82" s="60" t="s">
        <v>170</v>
      </c>
      <c r="C82" s="86">
        <f>VLOOKUP(A82,'[1]Sheet1'!$A$452:$AK$536,10,FALSE)</f>
        <v>781</v>
      </c>
      <c r="D82" s="136">
        <f>VLOOKUP(A82,'[1]Sheet1'!$A$452:$AK$536,11,FALSE)/100</f>
        <v>0.03991618113053256</v>
      </c>
      <c r="E82" s="87">
        <f>VLOOKUP(A82,'[1]Sheet1'!$A$452:$AK$536,12,FALSE)</f>
        <v>645</v>
      </c>
      <c r="F82" s="136">
        <f>VLOOKUP(A82,'[1]Sheet1'!$A$452:$AK$536,13,FALSE)/100</f>
        <v>0.05279960707269155</v>
      </c>
      <c r="G82" s="87">
        <f>VLOOKUP(A82,'[1]Sheet1'!$A$452:$AK$536,14,FALSE)</f>
        <v>117</v>
      </c>
      <c r="H82" s="136">
        <f>VLOOKUP(A82,'[1]Sheet1'!$A$452:$AK$536,15,FALSE)/100</f>
        <v>0.045208655332302936</v>
      </c>
      <c r="I82" s="87">
        <f>VLOOKUP(A82,'[1]Sheet1'!$A$452:$AK$536,16,FALSE)</f>
        <v>0</v>
      </c>
      <c r="J82" s="105">
        <f>VLOOKUP(A82,'[1]Sheet1'!$A$452:$AK$536,17,FALSE)/100</f>
        <v>0</v>
      </c>
      <c r="K82" s="86">
        <f>VLOOKUP(A82,'[1]Sheet1'!$A$452:$AK$536,18,FALSE)</f>
        <v>1543</v>
      </c>
      <c r="L82" s="105">
        <f>VLOOKUP(A82,'[1]Sheet1'!$A$452:$AK$536,19,FALSE)/100</f>
        <v>0.04488857857683133</v>
      </c>
    </row>
    <row r="83" spans="1:12" ht="15">
      <c r="A83" s="22" t="s">
        <v>171</v>
      </c>
      <c r="B83" s="60" t="s">
        <v>172</v>
      </c>
      <c r="C83" s="86">
        <f>VLOOKUP(A83,'[1]Sheet1'!$A$452:$AK$536,10,FALSE)</f>
        <v>138</v>
      </c>
      <c r="D83" s="136">
        <f>VLOOKUP(A83,'[1]Sheet1'!$A$452:$AK$536,11,FALSE)/100</f>
        <v>0.007053051211284882</v>
      </c>
      <c r="E83" s="87">
        <f>VLOOKUP(A83,'[1]Sheet1'!$A$452:$AK$536,12,FALSE)</f>
        <v>71</v>
      </c>
      <c r="F83" s="136">
        <f>VLOOKUP(A83,'[1]Sheet1'!$A$452:$AK$536,13,FALSE)/100</f>
        <v>0.0058120497707924035</v>
      </c>
      <c r="G83" s="87">
        <f>VLOOKUP(A83,'[1]Sheet1'!$A$452:$AK$536,14,FALSE)</f>
        <v>25</v>
      </c>
      <c r="H83" s="136">
        <f>VLOOKUP(A83,'[1]Sheet1'!$A$452:$AK$536,15,FALSE)/100</f>
        <v>0.009659969088098918</v>
      </c>
      <c r="I83" s="87">
        <f>VLOOKUP(A83,'[1]Sheet1'!$A$452:$AK$536,16,FALSE)</f>
        <v>0</v>
      </c>
      <c r="J83" s="105">
        <f>VLOOKUP(A83,'[1]Sheet1'!$A$452:$AK$536,17,FALSE)/100</f>
        <v>0</v>
      </c>
      <c r="K83" s="86">
        <f>VLOOKUP(A83,'[1]Sheet1'!$A$452:$AK$536,18,FALSE)</f>
        <v>234</v>
      </c>
      <c r="L83" s="105">
        <f>VLOOKUP(A83,'[1]Sheet1'!$A$452:$AK$536,19,FALSE)/100</f>
        <v>0.006807470762785825</v>
      </c>
    </row>
    <row r="84" spans="1:12" ht="15">
      <c r="A84" s="22" t="s">
        <v>173</v>
      </c>
      <c r="B84" s="60" t="s">
        <v>174</v>
      </c>
      <c r="C84" s="86">
        <f>VLOOKUP(A84,'[1]Sheet1'!$A$452:$AK$536,10,FALSE)</f>
        <v>27</v>
      </c>
      <c r="D84" s="136">
        <f>VLOOKUP(A84,'[1]Sheet1'!$A$452:$AK$536,11,FALSE)/100</f>
        <v>0.0013799448022079116</v>
      </c>
      <c r="E84" s="87">
        <f>VLOOKUP(A84,'[1]Sheet1'!$A$452:$AK$536,12,FALSE)</f>
        <v>29</v>
      </c>
      <c r="F84" s="136">
        <f>VLOOKUP(A84,'[1]Sheet1'!$A$452:$AK$536,13,FALSE)/100</f>
        <v>0.0023739358218729536</v>
      </c>
      <c r="G84" s="87">
        <f>VLOOKUP(A84,'[1]Sheet1'!$A$452:$AK$536,14,FALSE)</f>
        <v>7</v>
      </c>
      <c r="H84" s="136">
        <f>VLOOKUP(A84,'[1]Sheet1'!$A$452:$AK$536,15,FALSE)/100</f>
        <v>0.002704791344667697</v>
      </c>
      <c r="I84" s="87">
        <f>VLOOKUP(A84,'[1]Sheet1'!$A$452:$AK$536,16,FALSE)</f>
        <v>0</v>
      </c>
      <c r="J84" s="105">
        <f>VLOOKUP(A84,'[1]Sheet1'!$A$452:$AK$536,17,FALSE)/100</f>
        <v>0</v>
      </c>
      <c r="K84" s="86">
        <f>VLOOKUP(A84,'[1]Sheet1'!$A$452:$AK$536,18,FALSE)</f>
        <v>63</v>
      </c>
      <c r="L84" s="105">
        <f>VLOOKUP(A84,'[1]Sheet1'!$A$452:$AK$536,19,FALSE)/100</f>
        <v>0.0018327805899807995</v>
      </c>
    </row>
    <row r="85" spans="1:12" ht="15">
      <c r="A85" s="22" t="s">
        <v>175</v>
      </c>
      <c r="B85" s="61" t="s">
        <v>176</v>
      </c>
      <c r="C85" s="86">
        <f>VLOOKUP(A85,'[1]Sheet1'!$A$452:$AK$536,10,FALSE)</f>
        <v>8</v>
      </c>
      <c r="D85" s="136">
        <f>VLOOKUP(A85,'[1]Sheet1'!$A$452:$AK$536,11,FALSE)/100</f>
        <v>0.00040887253398752944</v>
      </c>
      <c r="E85" s="87">
        <f>VLOOKUP(A85,'[1]Sheet1'!$A$452:$AK$536,12,FALSE)</f>
        <v>8</v>
      </c>
      <c r="F85" s="136">
        <f>VLOOKUP(A85,'[1]Sheet1'!$A$452:$AK$536,13,FALSE)/100</f>
        <v>0.0006548788474132286</v>
      </c>
      <c r="G85" s="87">
        <f>VLOOKUP(A85,'[1]Sheet1'!$A$452:$AK$536,14,FALSE)</f>
        <v>1</v>
      </c>
      <c r="H85" s="136">
        <f>VLOOKUP(A85,'[1]Sheet1'!$A$452:$AK$536,15,FALSE)/100</f>
        <v>0.0003863987635239567</v>
      </c>
      <c r="I85" s="87">
        <f>VLOOKUP(A85,'[1]Sheet1'!$A$452:$AK$536,16,FALSE)</f>
        <v>0</v>
      </c>
      <c r="J85" s="105">
        <f>VLOOKUP(A85,'[1]Sheet1'!$A$452:$AK$536,17,FALSE)/100</f>
        <v>0</v>
      </c>
      <c r="K85" s="86">
        <f>VLOOKUP(A85,'[1]Sheet1'!$A$452:$AK$536,18,FALSE)</f>
        <v>17</v>
      </c>
      <c r="L85" s="105">
        <f>VLOOKUP(A85,'[1]Sheet1'!$A$452:$AK$536,19,FALSE)/100</f>
        <v>0.0004945598417408506</v>
      </c>
    </row>
    <row r="86" spans="1:12" ht="15">
      <c r="A86" s="22" t="s">
        <v>177</v>
      </c>
      <c r="B86" s="61" t="s">
        <v>178</v>
      </c>
      <c r="C86" s="86">
        <f>VLOOKUP(A86,'[1]Sheet1'!$A$452:$AK$536,10,FALSE)</f>
        <v>441</v>
      </c>
      <c r="D86" s="136">
        <f>VLOOKUP(A86,'[1]Sheet1'!$A$452:$AK$536,11,FALSE)/100</f>
        <v>0.022539098436062558</v>
      </c>
      <c r="E86" s="87">
        <f>VLOOKUP(A86,'[1]Sheet1'!$A$452:$AK$536,12,FALSE)</f>
        <v>125</v>
      </c>
      <c r="F86" s="136">
        <f>VLOOKUP(A86,'[1]Sheet1'!$A$452:$AK$536,13,FALSE)/100</f>
        <v>0.010232481990831696</v>
      </c>
      <c r="G86" s="87">
        <f>VLOOKUP(A86,'[1]Sheet1'!$A$452:$AK$536,14,FALSE)</f>
        <v>97</v>
      </c>
      <c r="H86" s="136">
        <f>VLOOKUP(A86,'[1]Sheet1'!$A$452:$AK$536,15,FALSE)/100</f>
        <v>0.037480680061823805</v>
      </c>
      <c r="I86" s="87">
        <f>VLOOKUP(A86,'[1]Sheet1'!$A$452:$AK$536,16,FALSE)</f>
        <v>1</v>
      </c>
      <c r="J86" s="105">
        <f>VLOOKUP(A86,'[1]Sheet1'!$A$452:$AK$536,17,FALSE)/100</f>
        <v>0.25</v>
      </c>
      <c r="K86" s="86">
        <f>VLOOKUP(A86,'[1]Sheet1'!$A$452:$AK$536,18,FALSE)</f>
        <v>664</v>
      </c>
      <c r="L86" s="105">
        <f>VLOOKUP(A86,'[1]Sheet1'!$A$452:$AK$536,19,FALSE)/100</f>
        <v>0.019316925583289696</v>
      </c>
    </row>
    <row r="87" spans="1:12" ht="15">
      <c r="A87" s="22" t="s">
        <v>179</v>
      </c>
      <c r="B87" s="61" t="s">
        <v>180</v>
      </c>
      <c r="C87" s="86">
        <f>VLOOKUP(A87,'[1]Sheet1'!$A$452:$AK$536,10,FALSE)</f>
        <v>234</v>
      </c>
      <c r="D87" s="136">
        <f>VLOOKUP(A87,'[1]Sheet1'!$A$452:$AK$536,11,FALSE)/100</f>
        <v>0.011959521619135237</v>
      </c>
      <c r="E87" s="87">
        <f>VLOOKUP(A87,'[1]Sheet1'!$A$452:$AK$536,12,FALSE)</f>
        <v>118</v>
      </c>
      <c r="F87" s="136">
        <f>VLOOKUP(A87,'[1]Sheet1'!$A$452:$AK$536,13,FALSE)/100</f>
        <v>0.009659462999345121</v>
      </c>
      <c r="G87" s="87">
        <f>VLOOKUP(A87,'[1]Sheet1'!$A$452:$AK$536,14,FALSE)</f>
        <v>39</v>
      </c>
      <c r="H87" s="136">
        <f>VLOOKUP(A87,'[1]Sheet1'!$A$452:$AK$536,15,FALSE)/100</f>
        <v>0.015069551777434312</v>
      </c>
      <c r="I87" s="87">
        <f>VLOOKUP(A87,'[1]Sheet1'!$A$452:$AK$536,16,FALSE)</f>
        <v>0</v>
      </c>
      <c r="J87" s="105">
        <f>VLOOKUP(A87,'[1]Sheet1'!$A$452:$AK$536,17,FALSE)/100</f>
        <v>0</v>
      </c>
      <c r="K87" s="86">
        <f>VLOOKUP(A87,'[1]Sheet1'!$A$452:$AK$536,18,FALSE)</f>
        <v>391</v>
      </c>
      <c r="L87" s="105">
        <f>VLOOKUP(A87,'[1]Sheet1'!$A$452:$AK$536,19,FALSE)/100</f>
        <v>0.011374876360039565</v>
      </c>
    </row>
    <row r="88" spans="1:12" ht="15">
      <c r="A88" s="22" t="s">
        <v>181</v>
      </c>
      <c r="B88" s="61" t="s">
        <v>182</v>
      </c>
      <c r="C88" s="86">
        <f>VLOOKUP(A88,'[1]Sheet1'!$A$452:$AK$536,10,FALSE)</f>
        <v>7</v>
      </c>
      <c r="D88" s="136">
        <f>VLOOKUP(A88,'[1]Sheet1'!$A$452:$AK$536,11,FALSE)/100</f>
        <v>0.0003577634672390882</v>
      </c>
      <c r="E88" s="87">
        <f>VLOOKUP(A88,'[1]Sheet1'!$A$452:$AK$536,12,FALSE)</f>
        <v>12</v>
      </c>
      <c r="F88" s="136">
        <f>VLOOKUP(A88,'[1]Sheet1'!$A$452:$AK$536,13,FALSE)/100</f>
        <v>0.0009823182711198428</v>
      </c>
      <c r="G88" s="87">
        <f>VLOOKUP(A88,'[1]Sheet1'!$A$452:$AK$536,14,FALSE)</f>
        <v>2</v>
      </c>
      <c r="H88" s="136">
        <f>VLOOKUP(A88,'[1]Sheet1'!$A$452:$AK$536,15,FALSE)/100</f>
        <v>0.0007727975270479134</v>
      </c>
      <c r="I88" s="87">
        <f>VLOOKUP(A88,'[1]Sheet1'!$A$452:$AK$536,16,FALSE)</f>
        <v>0</v>
      </c>
      <c r="J88" s="105">
        <f>VLOOKUP(A88,'[1]Sheet1'!$A$452:$AK$536,17,FALSE)/100</f>
        <v>0</v>
      </c>
      <c r="K88" s="86">
        <f>VLOOKUP(A88,'[1]Sheet1'!$A$452:$AK$536,18,FALSE)</f>
        <v>21</v>
      </c>
      <c r="L88" s="105">
        <f>VLOOKUP(A88,'[1]Sheet1'!$A$452:$AK$536,19,FALSE)/100</f>
        <v>0.0006109268633269331</v>
      </c>
    </row>
    <row r="89" spans="1:12" ht="15">
      <c r="A89" s="22" t="s">
        <v>183</v>
      </c>
      <c r="B89" s="60" t="s">
        <v>184</v>
      </c>
      <c r="C89" s="86">
        <f>VLOOKUP(A89,'[1]Sheet1'!$A$452:$AK$536,10,FALSE)</f>
        <v>34</v>
      </c>
      <c r="D89" s="136">
        <f>VLOOKUP(A89,'[1]Sheet1'!$A$452:$AK$536,11,FALSE)/100</f>
        <v>0.001737708269447</v>
      </c>
      <c r="E89" s="87">
        <f>VLOOKUP(A89,'[1]Sheet1'!$A$452:$AK$536,12,FALSE)</f>
        <v>21</v>
      </c>
      <c r="F89" s="136">
        <f>VLOOKUP(A89,'[1]Sheet1'!$A$452:$AK$536,13,FALSE)/100</f>
        <v>0.001719056974459725</v>
      </c>
      <c r="G89" s="87">
        <f>VLOOKUP(A89,'[1]Sheet1'!$A$452:$AK$536,14,FALSE)</f>
        <v>5</v>
      </c>
      <c r="H89" s="136">
        <f>VLOOKUP(A89,'[1]Sheet1'!$A$452:$AK$536,15,FALSE)/100</f>
        <v>0.0019319938176197836</v>
      </c>
      <c r="I89" s="87">
        <f>VLOOKUP(A89,'[1]Sheet1'!$A$452:$AK$536,16,FALSE)</f>
        <v>0</v>
      </c>
      <c r="J89" s="105">
        <f>VLOOKUP(A89,'[1]Sheet1'!$A$452:$AK$536,17,FALSE)/100</f>
        <v>0</v>
      </c>
      <c r="K89" s="86">
        <f>VLOOKUP(A89,'[1]Sheet1'!$A$452:$AK$536,18,FALSE)</f>
        <v>60</v>
      </c>
      <c r="L89" s="105">
        <f>VLOOKUP(A89,'[1]Sheet1'!$A$452:$AK$536,19,FALSE)/100</f>
        <v>0.0017455053237912376</v>
      </c>
    </row>
    <row r="90" spans="1:12" ht="15">
      <c r="A90" s="22" t="s">
        <v>185</v>
      </c>
      <c r="B90" s="60" t="s">
        <v>186</v>
      </c>
      <c r="C90" s="86">
        <f>VLOOKUP(A90,'[1]Sheet1'!$A$452:$AK$536,10,FALSE)</f>
        <v>0</v>
      </c>
      <c r="D90" s="136">
        <f>VLOOKUP(A90,'[1]Sheet1'!$A$452:$AK$536,11,FALSE)/100</f>
        <v>0</v>
      </c>
      <c r="E90" s="87">
        <f>VLOOKUP(A90,'[1]Sheet1'!$A$452:$AK$536,12,FALSE)</f>
        <v>0</v>
      </c>
      <c r="F90" s="136">
        <f>VLOOKUP(A90,'[1]Sheet1'!$A$452:$AK$536,13,FALSE)/100</f>
        <v>0</v>
      </c>
      <c r="G90" s="87">
        <f>VLOOKUP(A90,'[1]Sheet1'!$A$452:$AK$536,14,FALSE)</f>
        <v>2</v>
      </c>
      <c r="H90" s="136">
        <f>VLOOKUP(A90,'[1]Sheet1'!$A$452:$AK$536,15,FALSE)/100</f>
        <v>0.0007727975270479134</v>
      </c>
      <c r="I90" s="87">
        <f>VLOOKUP(A90,'[1]Sheet1'!$A$452:$AK$536,16,FALSE)</f>
        <v>0</v>
      </c>
      <c r="J90" s="105">
        <f>VLOOKUP(A90,'[1]Sheet1'!$A$452:$AK$536,17,FALSE)/100</f>
        <v>0</v>
      </c>
      <c r="K90" s="86">
        <f>VLOOKUP(A90,'[1]Sheet1'!$A$452:$AK$536,18,FALSE)</f>
        <v>2</v>
      </c>
      <c r="L90" s="105">
        <f>VLOOKUP(A90,'[1]Sheet1'!$A$452:$AK$536,19,FALSE)/100</f>
        <v>5.8183510793041255E-05</v>
      </c>
    </row>
    <row r="91" spans="1:12" ht="28.5">
      <c r="A91" s="22" t="s">
        <v>187</v>
      </c>
      <c r="B91" s="60" t="s">
        <v>188</v>
      </c>
      <c r="C91" s="86">
        <v>0</v>
      </c>
      <c r="D91" s="136">
        <v>0</v>
      </c>
      <c r="E91" s="87">
        <v>0</v>
      </c>
      <c r="F91" s="136">
        <v>0</v>
      </c>
      <c r="G91" s="87">
        <v>0</v>
      </c>
      <c r="H91" s="136">
        <v>0</v>
      </c>
      <c r="I91" s="87">
        <v>0</v>
      </c>
      <c r="J91" s="105">
        <v>0</v>
      </c>
      <c r="K91" s="86">
        <v>0</v>
      </c>
      <c r="L91" s="105">
        <v>0</v>
      </c>
    </row>
    <row r="92" spans="1:12" ht="15">
      <c r="A92" s="22" t="s">
        <v>189</v>
      </c>
      <c r="B92" s="61" t="s">
        <v>190</v>
      </c>
      <c r="C92" s="86">
        <f>VLOOKUP(A92,'[1]Sheet1'!$A$452:$AK$536,10,FALSE)</f>
        <v>11</v>
      </c>
      <c r="D92" s="136">
        <f>VLOOKUP(A92,'[1]Sheet1'!$A$452:$AK$536,11,FALSE)/100</f>
        <v>0.0005621997342328529</v>
      </c>
      <c r="E92" s="87">
        <f>VLOOKUP(A92,'[1]Sheet1'!$A$452:$AK$536,12,FALSE)</f>
        <v>3</v>
      </c>
      <c r="F92" s="136">
        <f>VLOOKUP(A92,'[1]Sheet1'!$A$452:$AK$536,13,FALSE)/100</f>
        <v>0.0002455795677799607</v>
      </c>
      <c r="G92" s="87">
        <f>VLOOKUP(A92,'[1]Sheet1'!$A$452:$AK$536,14,FALSE)</f>
        <v>1</v>
      </c>
      <c r="H92" s="136">
        <f>VLOOKUP(A92,'[1]Sheet1'!$A$452:$AK$536,15,FALSE)/100</f>
        <v>0.0003863987635239567</v>
      </c>
      <c r="I92" s="87">
        <f>VLOOKUP(A92,'[1]Sheet1'!$A$452:$AK$536,16,FALSE)</f>
        <v>0</v>
      </c>
      <c r="J92" s="105">
        <f>VLOOKUP(A92,'[1]Sheet1'!$A$452:$AK$536,17,FALSE)/100</f>
        <v>0</v>
      </c>
      <c r="K92" s="86">
        <f>VLOOKUP(A92,'[1]Sheet1'!$A$452:$AK$536,18,FALSE)</f>
        <v>15</v>
      </c>
      <c r="L92" s="105">
        <f>VLOOKUP(A92,'[1]Sheet1'!$A$452:$AK$536,19,FALSE)/100</f>
        <v>0.0004363763309478094</v>
      </c>
    </row>
    <row r="93" spans="1:12" ht="15.75" thickBot="1">
      <c r="A93" s="238" t="s">
        <v>191</v>
      </c>
      <c r="B93" s="239"/>
      <c r="C93" s="108">
        <f>VLOOKUP(A93,'[1]Sheet1'!$A$452:$AK$536,10,FALSE)</f>
        <v>256</v>
      </c>
      <c r="D93" s="137">
        <f>VLOOKUP(A93,'[1]Sheet1'!$A$452:$AK$536,11,FALSE)/100</f>
        <v>0.013083921087600942</v>
      </c>
      <c r="E93" s="138">
        <f>VLOOKUP(A93,'[1]Sheet1'!$A$452:$AK$536,12,FALSE)</f>
        <v>109</v>
      </c>
      <c r="F93" s="137">
        <f>VLOOKUP(A93,'[1]Sheet1'!$A$452:$AK$536,13,FALSE)/100</f>
        <v>0.00892272429600524</v>
      </c>
      <c r="G93" s="138">
        <f>VLOOKUP(A93,'[1]Sheet1'!$A$452:$AK$536,14,FALSE)</f>
        <v>14</v>
      </c>
      <c r="H93" s="137">
        <f>VLOOKUP(A93,'[1]Sheet1'!$A$452:$AK$536,15,FALSE)/100</f>
        <v>0.005409582689335394</v>
      </c>
      <c r="I93" s="138">
        <f>VLOOKUP(A93,'[1]Sheet1'!$A$452:$AK$536,16,FALSE)</f>
        <v>0</v>
      </c>
      <c r="J93" s="110">
        <f>VLOOKUP(A93,'[1]Sheet1'!$A$452:$AK$536,17,FALSE)/100</f>
        <v>0</v>
      </c>
      <c r="K93" s="108">
        <f>VLOOKUP(A93,'[1]Sheet1'!$A$452:$AK$536,18,FALSE)</f>
        <v>379</v>
      </c>
      <c r="L93" s="110">
        <f>VLOOKUP(A93,'[1]Sheet1'!$A$452:$AK$536,19,FALSE)/100</f>
        <v>0.011025775295281317</v>
      </c>
    </row>
    <row r="94" spans="1:12" ht="15.75" thickBot="1">
      <c r="A94" s="240" t="s">
        <v>194</v>
      </c>
      <c r="B94" s="241"/>
      <c r="C94" s="139">
        <f>SUM(C5:C93)</f>
        <v>19566</v>
      </c>
      <c r="D94" s="140">
        <f aca="true" t="shared" si="0" ref="D94:L94">SUM(D5:D93)</f>
        <v>1.0000000000000002</v>
      </c>
      <c r="E94" s="141">
        <f t="shared" si="0"/>
        <v>12216</v>
      </c>
      <c r="F94" s="140">
        <f t="shared" si="0"/>
        <v>1</v>
      </c>
      <c r="G94" s="141">
        <f t="shared" si="0"/>
        <v>2588</v>
      </c>
      <c r="H94" s="140">
        <f t="shared" si="0"/>
        <v>1</v>
      </c>
      <c r="I94" s="141">
        <f t="shared" si="0"/>
        <v>4</v>
      </c>
      <c r="J94" s="140">
        <f t="shared" si="0"/>
        <v>1</v>
      </c>
      <c r="K94" s="141">
        <f t="shared" si="0"/>
        <v>34374</v>
      </c>
      <c r="L94" s="142">
        <f t="shared" si="0"/>
        <v>1.0000000000000002</v>
      </c>
    </row>
    <row r="96" ht="15">
      <c r="K96" s="176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96"/>
  <sheetViews>
    <sheetView zoomScale="70" zoomScaleNormal="70" zoomScalePageLayoutView="0" workbookViewId="0" topLeftCell="A1">
      <selection activeCell="A1" sqref="A1:S1"/>
    </sheetView>
  </sheetViews>
  <sheetFormatPr defaultColWidth="9.140625" defaultRowHeight="15"/>
  <cols>
    <col min="1" max="1" width="13.57421875" style="98" customWidth="1"/>
    <col min="2" max="2" width="97.421875" style="98" bestFit="1" customWidth="1"/>
    <col min="3" max="18" width="16.7109375" style="98" customWidth="1"/>
    <col min="19" max="19" width="15.7109375" style="98" customWidth="1"/>
    <col min="20" max="16384" width="9.140625" style="98" customWidth="1"/>
  </cols>
  <sheetData>
    <row r="1" spans="1:19" ht="24.75" customHeight="1" thickBot="1" thickTop="1">
      <c r="A1" s="185" t="s">
        <v>207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</row>
    <row r="2" spans="1:19" ht="24.75" customHeight="1" thickBot="1" thickTop="1">
      <c r="A2" s="189" t="s">
        <v>11</v>
      </c>
      <c r="B2" s="192" t="s">
        <v>12</v>
      </c>
      <c r="C2" s="195" t="s">
        <v>13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S2" s="198" t="s">
        <v>221</v>
      </c>
    </row>
    <row r="3" spans="1:19" ht="24.75" customHeight="1">
      <c r="A3" s="190"/>
      <c r="B3" s="193"/>
      <c r="C3" s="179">
        <v>2012</v>
      </c>
      <c r="D3" s="180"/>
      <c r="E3" s="179">
        <v>2013</v>
      </c>
      <c r="F3" s="180"/>
      <c r="G3" s="179">
        <v>2014</v>
      </c>
      <c r="H3" s="180"/>
      <c r="I3" s="179">
        <v>2015</v>
      </c>
      <c r="J3" s="180"/>
      <c r="K3" s="179">
        <v>2016</v>
      </c>
      <c r="L3" s="180"/>
      <c r="M3" s="179">
        <v>2017</v>
      </c>
      <c r="N3" s="180"/>
      <c r="O3" s="179">
        <v>2018</v>
      </c>
      <c r="P3" s="180"/>
      <c r="Q3" s="179">
        <v>2019</v>
      </c>
      <c r="R3" s="180"/>
      <c r="S3" s="198"/>
    </row>
    <row r="4" spans="1:19" ht="24.75" customHeight="1" thickBot="1">
      <c r="A4" s="191"/>
      <c r="B4" s="194"/>
      <c r="C4" s="54" t="s">
        <v>14</v>
      </c>
      <c r="D4" s="55" t="s">
        <v>15</v>
      </c>
      <c r="E4" s="54" t="s">
        <v>14</v>
      </c>
      <c r="F4" s="55" t="s">
        <v>15</v>
      </c>
      <c r="G4" s="54" t="s">
        <v>14</v>
      </c>
      <c r="H4" s="55" t="s">
        <v>15</v>
      </c>
      <c r="I4" s="54" t="s">
        <v>14</v>
      </c>
      <c r="J4" s="55" t="s">
        <v>15</v>
      </c>
      <c r="K4" s="54" t="s">
        <v>14</v>
      </c>
      <c r="L4" s="55" t="s">
        <v>15</v>
      </c>
      <c r="M4" s="54" t="s">
        <v>14</v>
      </c>
      <c r="N4" s="55" t="s">
        <v>15</v>
      </c>
      <c r="O4" s="54" t="s">
        <v>14</v>
      </c>
      <c r="P4" s="55" t="s">
        <v>15</v>
      </c>
      <c r="Q4" s="54" t="s">
        <v>14</v>
      </c>
      <c r="R4" s="55" t="s">
        <v>15</v>
      </c>
      <c r="S4" s="199"/>
    </row>
    <row r="5" spans="1:19" ht="15">
      <c r="A5" s="17" t="s">
        <v>16</v>
      </c>
      <c r="B5" s="59" t="s">
        <v>17</v>
      </c>
      <c r="C5" s="82">
        <v>25</v>
      </c>
      <c r="D5" s="100">
        <v>0.0024481002741872306</v>
      </c>
      <c r="E5" s="82">
        <v>16</v>
      </c>
      <c r="F5" s="100">
        <v>0.0019216910881575786</v>
      </c>
      <c r="G5" s="82">
        <v>21</v>
      </c>
      <c r="H5" s="100">
        <v>0.002326869806094183</v>
      </c>
      <c r="I5" s="82">
        <v>28</v>
      </c>
      <c r="J5" s="99">
        <v>0.002941485450152327</v>
      </c>
      <c r="K5" s="82">
        <v>32</v>
      </c>
      <c r="L5" s="100">
        <v>0.003017729158807997</v>
      </c>
      <c r="M5" s="82">
        <v>32</v>
      </c>
      <c r="N5" s="100">
        <v>0.0026225208982134074</v>
      </c>
      <c r="O5" s="82">
        <v>48</v>
      </c>
      <c r="P5" s="100">
        <v>0.0036775973030953113</v>
      </c>
      <c r="Q5" s="82">
        <v>41</v>
      </c>
      <c r="R5" s="100">
        <v>0.0032166954338616036</v>
      </c>
      <c r="S5" s="103">
        <v>-0.14583333333333334</v>
      </c>
    </row>
    <row r="6" spans="1:19" ht="15">
      <c r="A6" s="22" t="s">
        <v>18</v>
      </c>
      <c r="B6" s="60" t="s">
        <v>19</v>
      </c>
      <c r="C6" s="86">
        <v>1</v>
      </c>
      <c r="D6" s="105">
        <v>9.792401096748923E-05</v>
      </c>
      <c r="E6" s="86">
        <v>0</v>
      </c>
      <c r="F6" s="105">
        <v>0</v>
      </c>
      <c r="G6" s="86">
        <v>0</v>
      </c>
      <c r="H6" s="105">
        <v>0</v>
      </c>
      <c r="I6" s="86">
        <v>2</v>
      </c>
      <c r="J6" s="104">
        <v>0.00021010610358230907</v>
      </c>
      <c r="K6" s="86">
        <v>2</v>
      </c>
      <c r="L6" s="105">
        <v>0.0001886080724254998</v>
      </c>
      <c r="M6" s="86">
        <v>0</v>
      </c>
      <c r="N6" s="105">
        <v>0</v>
      </c>
      <c r="O6" s="86">
        <v>2</v>
      </c>
      <c r="P6" s="105">
        <v>0.00015323322096230462</v>
      </c>
      <c r="Q6" s="86">
        <v>1</v>
      </c>
      <c r="R6" s="105">
        <v>7.845598619174644E-05</v>
      </c>
      <c r="S6" s="107">
        <v>-0.5</v>
      </c>
    </row>
    <row r="7" spans="1:19" ht="15">
      <c r="A7" s="22" t="s">
        <v>20</v>
      </c>
      <c r="B7" s="60" t="s">
        <v>21</v>
      </c>
      <c r="C7" s="86">
        <v>0</v>
      </c>
      <c r="D7" s="105">
        <v>0</v>
      </c>
      <c r="E7" s="86">
        <v>0</v>
      </c>
      <c r="F7" s="105">
        <v>0</v>
      </c>
      <c r="G7" s="86">
        <v>1</v>
      </c>
      <c r="H7" s="105">
        <v>0.00011080332409972299</v>
      </c>
      <c r="I7" s="86">
        <v>0</v>
      </c>
      <c r="J7" s="104">
        <v>0</v>
      </c>
      <c r="K7" s="86">
        <v>1</v>
      </c>
      <c r="L7" s="105">
        <v>9.43040362127499E-05</v>
      </c>
      <c r="M7" s="86">
        <v>0</v>
      </c>
      <c r="N7" s="105">
        <v>0</v>
      </c>
      <c r="O7" s="86">
        <v>1</v>
      </c>
      <c r="P7" s="105">
        <v>7.661661048115231E-05</v>
      </c>
      <c r="Q7" s="86">
        <v>1</v>
      </c>
      <c r="R7" s="105">
        <v>7.845598619174644E-05</v>
      </c>
      <c r="S7" s="107">
        <v>0</v>
      </c>
    </row>
    <row r="8" spans="1:19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86">
        <v>0</v>
      </c>
      <c r="J8" s="104">
        <v>0</v>
      </c>
      <c r="K8" s="86">
        <v>0</v>
      </c>
      <c r="L8" s="105">
        <v>0</v>
      </c>
      <c r="M8" s="86">
        <v>0</v>
      </c>
      <c r="N8" s="105">
        <v>0</v>
      </c>
      <c r="O8" s="86">
        <v>0</v>
      </c>
      <c r="P8" s="105">
        <v>0</v>
      </c>
      <c r="Q8" s="86">
        <v>0</v>
      </c>
      <c r="R8" s="105">
        <v>0</v>
      </c>
      <c r="S8" s="107">
        <v>0</v>
      </c>
    </row>
    <row r="9" spans="1:19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86">
        <v>0</v>
      </c>
      <c r="J9" s="104">
        <v>0</v>
      </c>
      <c r="K9" s="86">
        <v>0</v>
      </c>
      <c r="L9" s="105">
        <v>0</v>
      </c>
      <c r="M9" s="86">
        <v>0</v>
      </c>
      <c r="N9" s="105">
        <v>0</v>
      </c>
      <c r="O9" s="86">
        <v>0</v>
      </c>
      <c r="P9" s="105">
        <v>0</v>
      </c>
      <c r="Q9" s="86">
        <v>0</v>
      </c>
      <c r="R9" s="105">
        <v>0</v>
      </c>
      <c r="S9" s="107">
        <v>0</v>
      </c>
    </row>
    <row r="10" spans="1:19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0</v>
      </c>
      <c r="H10" s="105">
        <v>0</v>
      </c>
      <c r="I10" s="86">
        <v>1</v>
      </c>
      <c r="J10" s="104">
        <v>0.00010505305179115453</v>
      </c>
      <c r="K10" s="86">
        <v>0</v>
      </c>
      <c r="L10" s="105">
        <v>0</v>
      </c>
      <c r="M10" s="86">
        <v>0</v>
      </c>
      <c r="N10" s="105">
        <v>0</v>
      </c>
      <c r="O10" s="86">
        <v>0</v>
      </c>
      <c r="P10" s="105">
        <v>0</v>
      </c>
      <c r="Q10" s="86">
        <v>0</v>
      </c>
      <c r="R10" s="105">
        <v>0</v>
      </c>
      <c r="S10" s="107">
        <v>0</v>
      </c>
    </row>
    <row r="11" spans="1:19" ht="15">
      <c r="A11" s="22" t="s">
        <v>28</v>
      </c>
      <c r="B11" s="60" t="s">
        <v>29</v>
      </c>
      <c r="C11" s="86">
        <v>8</v>
      </c>
      <c r="D11" s="105">
        <v>0.0007833920877399138</v>
      </c>
      <c r="E11" s="86">
        <v>6</v>
      </c>
      <c r="F11" s="105">
        <v>0.000720634158059092</v>
      </c>
      <c r="G11" s="86">
        <v>20</v>
      </c>
      <c r="H11" s="105">
        <v>0.00221606648199446</v>
      </c>
      <c r="I11" s="86">
        <v>14</v>
      </c>
      <c r="J11" s="104">
        <v>0.0014707427250761635</v>
      </c>
      <c r="K11" s="86">
        <v>11</v>
      </c>
      <c r="L11" s="105">
        <v>0.001037344398340249</v>
      </c>
      <c r="M11" s="86">
        <v>15</v>
      </c>
      <c r="N11" s="105">
        <v>0.0012293066710375349</v>
      </c>
      <c r="O11" s="86">
        <v>14</v>
      </c>
      <c r="P11" s="105">
        <v>0.0010726325467361323</v>
      </c>
      <c r="Q11" s="86">
        <v>9</v>
      </c>
      <c r="R11" s="105">
        <v>0.0007061038757257179</v>
      </c>
      <c r="S11" s="107">
        <v>-0.35714285714285715</v>
      </c>
    </row>
    <row r="12" spans="1:19" ht="15">
      <c r="A12" s="22" t="s">
        <v>30</v>
      </c>
      <c r="B12" s="60" t="s">
        <v>31</v>
      </c>
      <c r="C12" s="86">
        <v>0</v>
      </c>
      <c r="D12" s="105">
        <v>0</v>
      </c>
      <c r="E12" s="86">
        <v>1</v>
      </c>
      <c r="F12" s="105">
        <v>0.00012010569300984866</v>
      </c>
      <c r="G12" s="86">
        <v>0</v>
      </c>
      <c r="H12" s="105">
        <v>0</v>
      </c>
      <c r="I12" s="86">
        <v>1</v>
      </c>
      <c r="J12" s="104">
        <v>0.00010505305179115453</v>
      </c>
      <c r="K12" s="86">
        <v>1</v>
      </c>
      <c r="L12" s="105">
        <v>9.43040362127499E-05</v>
      </c>
      <c r="M12" s="86">
        <v>1</v>
      </c>
      <c r="N12" s="105">
        <v>8.195377806916898E-05</v>
      </c>
      <c r="O12" s="86">
        <v>0</v>
      </c>
      <c r="P12" s="105">
        <v>0</v>
      </c>
      <c r="Q12" s="86">
        <v>1</v>
      </c>
      <c r="R12" s="105">
        <v>7.845598619174644E-05</v>
      </c>
      <c r="S12" s="107">
        <v>0</v>
      </c>
    </row>
    <row r="13" spans="1:19" ht="15">
      <c r="A13" s="22" t="s">
        <v>32</v>
      </c>
      <c r="B13" s="61" t="s">
        <v>33</v>
      </c>
      <c r="C13" s="86">
        <v>1072</v>
      </c>
      <c r="D13" s="105">
        <v>0.10497453975714845</v>
      </c>
      <c r="E13" s="86">
        <v>919</v>
      </c>
      <c r="F13" s="105">
        <v>0.11037713187605093</v>
      </c>
      <c r="G13" s="86">
        <v>1054</v>
      </c>
      <c r="H13" s="105">
        <v>0.11678670360110803</v>
      </c>
      <c r="I13" s="86">
        <v>946</v>
      </c>
      <c r="J13" s="104">
        <v>0.09938018699443218</v>
      </c>
      <c r="K13" s="86">
        <v>1113</v>
      </c>
      <c r="L13" s="105">
        <v>0.10496039230479064</v>
      </c>
      <c r="M13" s="86">
        <v>1403</v>
      </c>
      <c r="N13" s="105">
        <v>0.11498115063104411</v>
      </c>
      <c r="O13" s="86">
        <v>1432</v>
      </c>
      <c r="P13" s="105">
        <v>0.10971498620901012</v>
      </c>
      <c r="Q13" s="86">
        <v>1373</v>
      </c>
      <c r="R13" s="105">
        <v>0.10772006904126785</v>
      </c>
      <c r="S13" s="107">
        <v>-0.04120111731843575</v>
      </c>
    </row>
    <row r="14" spans="1:19" ht="15">
      <c r="A14" s="22" t="s">
        <v>34</v>
      </c>
      <c r="B14" s="60" t="s">
        <v>35</v>
      </c>
      <c r="C14" s="86">
        <v>82</v>
      </c>
      <c r="D14" s="105">
        <v>0.008029768899334117</v>
      </c>
      <c r="E14" s="86">
        <v>80</v>
      </c>
      <c r="F14" s="105">
        <v>0.009608455440787894</v>
      </c>
      <c r="G14" s="86">
        <v>82</v>
      </c>
      <c r="H14" s="105">
        <v>0.009085872576177285</v>
      </c>
      <c r="I14" s="86">
        <v>60</v>
      </c>
      <c r="J14" s="104">
        <v>0.006303183107469272</v>
      </c>
      <c r="K14" s="86">
        <v>92</v>
      </c>
      <c r="L14" s="105">
        <v>0.008675971331572989</v>
      </c>
      <c r="M14" s="86">
        <v>88</v>
      </c>
      <c r="N14" s="105">
        <v>0.007211932470086871</v>
      </c>
      <c r="O14" s="86">
        <v>111</v>
      </c>
      <c r="P14" s="105">
        <v>0.008504443763407907</v>
      </c>
      <c r="Q14" s="86">
        <v>107</v>
      </c>
      <c r="R14" s="105">
        <v>0.008394790522516868</v>
      </c>
      <c r="S14" s="107">
        <v>-0.036036036036036036</v>
      </c>
    </row>
    <row r="15" spans="1:19" ht="15">
      <c r="A15" s="22" t="s">
        <v>36</v>
      </c>
      <c r="B15" s="60" t="s">
        <v>37</v>
      </c>
      <c r="C15" s="86">
        <v>10</v>
      </c>
      <c r="D15" s="105">
        <v>0.0009792401096748924</v>
      </c>
      <c r="E15" s="86">
        <v>7</v>
      </c>
      <c r="F15" s="105">
        <v>0.0008407398510689407</v>
      </c>
      <c r="G15" s="86">
        <v>4</v>
      </c>
      <c r="H15" s="105">
        <v>0.00044321329639889195</v>
      </c>
      <c r="I15" s="86">
        <v>4</v>
      </c>
      <c r="J15" s="104">
        <v>0.00042021220716461814</v>
      </c>
      <c r="K15" s="86">
        <v>9</v>
      </c>
      <c r="L15" s="105">
        <v>0.0008487363259147492</v>
      </c>
      <c r="M15" s="86">
        <v>15</v>
      </c>
      <c r="N15" s="105">
        <v>0.0012293066710375349</v>
      </c>
      <c r="O15" s="86">
        <v>2</v>
      </c>
      <c r="P15" s="105">
        <v>0.00015323322096230462</v>
      </c>
      <c r="Q15" s="86">
        <v>5</v>
      </c>
      <c r="R15" s="105">
        <v>0.00039227993095873213</v>
      </c>
      <c r="S15" s="107">
        <v>1.5</v>
      </c>
    </row>
    <row r="16" spans="1:19" ht="15">
      <c r="A16" s="22" t="s">
        <v>38</v>
      </c>
      <c r="B16" s="60" t="s">
        <v>39</v>
      </c>
      <c r="C16" s="86">
        <v>106</v>
      </c>
      <c r="D16" s="105">
        <v>0.010379945162553859</v>
      </c>
      <c r="E16" s="86">
        <v>91</v>
      </c>
      <c r="F16" s="105">
        <v>0.010929618063896229</v>
      </c>
      <c r="G16" s="86">
        <v>126</v>
      </c>
      <c r="H16" s="105">
        <v>0.013961218836565098</v>
      </c>
      <c r="I16" s="86">
        <v>141</v>
      </c>
      <c r="J16" s="104">
        <v>0.01481248030255279</v>
      </c>
      <c r="K16" s="86">
        <v>153</v>
      </c>
      <c r="L16" s="105">
        <v>0.014428517540550734</v>
      </c>
      <c r="M16" s="86">
        <v>215</v>
      </c>
      <c r="N16" s="105">
        <v>0.017620062284871337</v>
      </c>
      <c r="O16" s="86">
        <v>228</v>
      </c>
      <c r="P16" s="105">
        <v>0.017468587189702723</v>
      </c>
      <c r="Q16" s="86">
        <v>150</v>
      </c>
      <c r="R16" s="105">
        <v>0.011768397928761965</v>
      </c>
      <c r="S16" s="107">
        <v>-0.34210526315789475</v>
      </c>
    </row>
    <row r="17" spans="1:19" ht="15">
      <c r="A17" s="22" t="s">
        <v>40</v>
      </c>
      <c r="B17" s="60" t="s">
        <v>41</v>
      </c>
      <c r="C17" s="86">
        <v>3</v>
      </c>
      <c r="D17" s="105">
        <v>0.0002937720329024677</v>
      </c>
      <c r="E17" s="86">
        <v>3</v>
      </c>
      <c r="F17" s="105">
        <v>0.000360317079029546</v>
      </c>
      <c r="G17" s="86">
        <v>4</v>
      </c>
      <c r="H17" s="105">
        <v>0.00044321329639889195</v>
      </c>
      <c r="I17" s="86">
        <v>7</v>
      </c>
      <c r="J17" s="104">
        <v>0.0007353713625380818</v>
      </c>
      <c r="K17" s="86">
        <v>8</v>
      </c>
      <c r="L17" s="105">
        <v>0.0007544322897019992</v>
      </c>
      <c r="M17" s="86">
        <v>9</v>
      </c>
      <c r="N17" s="105">
        <v>0.000737584002622521</v>
      </c>
      <c r="O17" s="86">
        <v>9</v>
      </c>
      <c r="P17" s="105">
        <v>0.0006895494943303708</v>
      </c>
      <c r="Q17" s="86">
        <v>3</v>
      </c>
      <c r="R17" s="105">
        <v>0.00023536795857523928</v>
      </c>
      <c r="S17" s="107">
        <v>-0.6666666666666666</v>
      </c>
    </row>
    <row r="18" spans="1:19" ht="15">
      <c r="A18" s="22" t="s">
        <v>42</v>
      </c>
      <c r="B18" s="60" t="s">
        <v>43</v>
      </c>
      <c r="C18" s="86">
        <v>16</v>
      </c>
      <c r="D18" s="105">
        <v>0.0015667841754798276</v>
      </c>
      <c r="E18" s="86">
        <v>15</v>
      </c>
      <c r="F18" s="105">
        <v>0.00180158539514773</v>
      </c>
      <c r="G18" s="86">
        <v>13</v>
      </c>
      <c r="H18" s="105">
        <v>0.0014404432132963988</v>
      </c>
      <c r="I18" s="86">
        <v>3</v>
      </c>
      <c r="J18" s="104">
        <v>0.0003151591553734636</v>
      </c>
      <c r="K18" s="86">
        <v>15</v>
      </c>
      <c r="L18" s="105">
        <v>0.0014145605431912485</v>
      </c>
      <c r="M18" s="86">
        <v>14</v>
      </c>
      <c r="N18" s="105">
        <v>0.0011473528929683658</v>
      </c>
      <c r="O18" s="86">
        <v>19</v>
      </c>
      <c r="P18" s="105">
        <v>0.0014557155991418939</v>
      </c>
      <c r="Q18" s="86">
        <v>14</v>
      </c>
      <c r="R18" s="105">
        <v>0.00109838380668445</v>
      </c>
      <c r="S18" s="107">
        <v>-0.2631578947368421</v>
      </c>
    </row>
    <row r="19" spans="1:19" ht="28.5">
      <c r="A19" s="22" t="s">
        <v>44</v>
      </c>
      <c r="B19" s="60" t="s">
        <v>45</v>
      </c>
      <c r="C19" s="86">
        <v>121</v>
      </c>
      <c r="D19" s="105">
        <v>0.011848805327066197</v>
      </c>
      <c r="E19" s="86">
        <v>88</v>
      </c>
      <c r="F19" s="105">
        <v>0.010569300984866683</v>
      </c>
      <c r="G19" s="86">
        <v>117</v>
      </c>
      <c r="H19" s="105">
        <v>0.01296398891966759</v>
      </c>
      <c r="I19" s="86">
        <v>110</v>
      </c>
      <c r="J19" s="104">
        <v>0.011555835697026999</v>
      </c>
      <c r="K19" s="86">
        <v>134</v>
      </c>
      <c r="L19" s="105">
        <v>0.012636740852508488</v>
      </c>
      <c r="M19" s="86">
        <v>208</v>
      </c>
      <c r="N19" s="105">
        <v>0.017046385838387145</v>
      </c>
      <c r="O19" s="86">
        <v>131</v>
      </c>
      <c r="P19" s="105">
        <v>0.010036775973030954</v>
      </c>
      <c r="Q19" s="86">
        <v>145</v>
      </c>
      <c r="R19" s="105">
        <v>0.011376117997803232</v>
      </c>
      <c r="S19" s="107">
        <v>0.10687022900763359</v>
      </c>
    </row>
    <row r="20" spans="1:19" ht="15">
      <c r="A20" s="22" t="s">
        <v>46</v>
      </c>
      <c r="B20" s="61" t="s">
        <v>47</v>
      </c>
      <c r="C20" s="86">
        <v>58</v>
      </c>
      <c r="D20" s="105">
        <v>0.005679592636114375</v>
      </c>
      <c r="E20" s="86">
        <v>80</v>
      </c>
      <c r="F20" s="105">
        <v>0.009608455440787894</v>
      </c>
      <c r="G20" s="86">
        <v>83</v>
      </c>
      <c r="H20" s="105">
        <v>0.009196675900277009</v>
      </c>
      <c r="I20" s="86">
        <v>69</v>
      </c>
      <c r="J20" s="104">
        <v>0.007248660573589662</v>
      </c>
      <c r="K20" s="86">
        <v>90</v>
      </c>
      <c r="L20" s="105">
        <v>0.008487363259147491</v>
      </c>
      <c r="M20" s="86">
        <v>95</v>
      </c>
      <c r="N20" s="105">
        <v>0.007785608916571054</v>
      </c>
      <c r="O20" s="86">
        <v>121</v>
      </c>
      <c r="P20" s="105">
        <v>0.00927060986821943</v>
      </c>
      <c r="Q20" s="86">
        <v>83</v>
      </c>
      <c r="R20" s="105">
        <v>0.0065118468539149535</v>
      </c>
      <c r="S20" s="107">
        <v>-0.3140495867768595</v>
      </c>
    </row>
    <row r="21" spans="1:19" ht="15">
      <c r="A21" s="22" t="s">
        <v>48</v>
      </c>
      <c r="B21" s="60" t="s">
        <v>49</v>
      </c>
      <c r="C21" s="86">
        <v>26</v>
      </c>
      <c r="D21" s="105">
        <v>0.0025460242851547197</v>
      </c>
      <c r="E21" s="86">
        <v>20</v>
      </c>
      <c r="F21" s="105">
        <v>0.0024021138601969735</v>
      </c>
      <c r="G21" s="86">
        <v>41</v>
      </c>
      <c r="H21" s="105">
        <v>0.004542936288088642</v>
      </c>
      <c r="I21" s="86">
        <v>23</v>
      </c>
      <c r="J21" s="104">
        <v>0.0024162201911965544</v>
      </c>
      <c r="K21" s="86">
        <v>18</v>
      </c>
      <c r="L21" s="105">
        <v>0.0016974726518294984</v>
      </c>
      <c r="M21" s="86">
        <v>38</v>
      </c>
      <c r="N21" s="105">
        <v>0.0031142435666284217</v>
      </c>
      <c r="O21" s="86">
        <v>32</v>
      </c>
      <c r="P21" s="105">
        <v>0.002451731535396874</v>
      </c>
      <c r="Q21" s="86">
        <v>26</v>
      </c>
      <c r="R21" s="105">
        <v>0.0020398556409854073</v>
      </c>
      <c r="S21" s="107">
        <v>-0.1875</v>
      </c>
    </row>
    <row r="22" spans="1:19" ht="15">
      <c r="A22" s="22" t="s">
        <v>50</v>
      </c>
      <c r="B22" s="60" t="s">
        <v>51</v>
      </c>
      <c r="C22" s="86">
        <v>0</v>
      </c>
      <c r="D22" s="105">
        <v>0</v>
      </c>
      <c r="E22" s="86">
        <v>0</v>
      </c>
      <c r="F22" s="105">
        <v>0</v>
      </c>
      <c r="G22" s="86">
        <v>0</v>
      </c>
      <c r="H22" s="105">
        <v>0</v>
      </c>
      <c r="I22" s="86">
        <v>0</v>
      </c>
      <c r="J22" s="104">
        <v>0</v>
      </c>
      <c r="K22" s="86">
        <v>0</v>
      </c>
      <c r="L22" s="105">
        <v>0</v>
      </c>
      <c r="M22" s="86">
        <v>0</v>
      </c>
      <c r="N22" s="105">
        <v>0</v>
      </c>
      <c r="O22" s="86">
        <v>0</v>
      </c>
      <c r="P22" s="105">
        <v>0</v>
      </c>
      <c r="Q22" s="86">
        <v>0</v>
      </c>
      <c r="R22" s="105">
        <v>0</v>
      </c>
      <c r="S22" s="107">
        <v>0</v>
      </c>
    </row>
    <row r="23" spans="1:19" ht="15">
      <c r="A23" s="22" t="s">
        <v>52</v>
      </c>
      <c r="B23" s="61" t="s">
        <v>53</v>
      </c>
      <c r="C23" s="86">
        <v>161</v>
      </c>
      <c r="D23" s="105">
        <v>0.015765765765765764</v>
      </c>
      <c r="E23" s="86">
        <v>147</v>
      </c>
      <c r="F23" s="105">
        <v>0.017655536872447752</v>
      </c>
      <c r="G23" s="86">
        <v>170</v>
      </c>
      <c r="H23" s="105">
        <v>0.018836565096952907</v>
      </c>
      <c r="I23" s="86">
        <v>112</v>
      </c>
      <c r="J23" s="104">
        <v>0.011765941800609308</v>
      </c>
      <c r="K23" s="86">
        <v>149</v>
      </c>
      <c r="L23" s="105">
        <v>0.014051301395699736</v>
      </c>
      <c r="M23" s="86">
        <v>196</v>
      </c>
      <c r="N23" s="105">
        <v>0.01606294050155712</v>
      </c>
      <c r="O23" s="86">
        <v>188</v>
      </c>
      <c r="P23" s="105">
        <v>0.014403922770456636</v>
      </c>
      <c r="Q23" s="86">
        <v>211</v>
      </c>
      <c r="R23" s="105">
        <v>0.016554213086458498</v>
      </c>
      <c r="S23" s="107">
        <v>0.12234042553191489</v>
      </c>
    </row>
    <row r="24" spans="1:19" ht="15">
      <c r="A24" s="22" t="s">
        <v>54</v>
      </c>
      <c r="B24" s="60" t="s">
        <v>55</v>
      </c>
      <c r="C24" s="86">
        <v>72</v>
      </c>
      <c r="D24" s="105">
        <v>0.007050528789659225</v>
      </c>
      <c r="E24" s="86">
        <v>50</v>
      </c>
      <c r="F24" s="105">
        <v>0.006005284650492433</v>
      </c>
      <c r="G24" s="86">
        <v>52</v>
      </c>
      <c r="H24" s="105">
        <v>0.005761772853185595</v>
      </c>
      <c r="I24" s="86">
        <v>54</v>
      </c>
      <c r="J24" s="104">
        <v>0.005672864796722345</v>
      </c>
      <c r="K24" s="86">
        <v>74</v>
      </c>
      <c r="L24" s="105">
        <v>0.006978498679743495</v>
      </c>
      <c r="M24" s="86">
        <v>82</v>
      </c>
      <c r="N24" s="105">
        <v>0.006720209801671857</v>
      </c>
      <c r="O24" s="86">
        <v>78</v>
      </c>
      <c r="P24" s="105">
        <v>0.00597609561752988</v>
      </c>
      <c r="Q24" s="86">
        <v>85</v>
      </c>
      <c r="R24" s="105">
        <v>0.006668758826298447</v>
      </c>
      <c r="S24" s="107">
        <v>0.08974358974358974</v>
      </c>
    </row>
    <row r="25" spans="1:19" ht="15">
      <c r="A25" s="22" t="s">
        <v>56</v>
      </c>
      <c r="B25" s="60" t="s">
        <v>57</v>
      </c>
      <c r="C25" s="86">
        <v>168</v>
      </c>
      <c r="D25" s="105">
        <v>0.01645123384253819</v>
      </c>
      <c r="E25" s="86">
        <v>132</v>
      </c>
      <c r="F25" s="105">
        <v>0.015853951477300024</v>
      </c>
      <c r="G25" s="86">
        <v>151</v>
      </c>
      <c r="H25" s="105">
        <v>0.016731301939058172</v>
      </c>
      <c r="I25" s="86">
        <v>142</v>
      </c>
      <c r="J25" s="104">
        <v>0.014917533354343943</v>
      </c>
      <c r="K25" s="86">
        <v>158</v>
      </c>
      <c r="L25" s="105">
        <v>0.014900037721614483</v>
      </c>
      <c r="M25" s="86">
        <v>210</v>
      </c>
      <c r="N25" s="105">
        <v>0.017210293394525487</v>
      </c>
      <c r="O25" s="86">
        <v>213</v>
      </c>
      <c r="P25" s="105">
        <v>0.016319338032485444</v>
      </c>
      <c r="Q25" s="86">
        <v>250</v>
      </c>
      <c r="R25" s="105">
        <v>0.019613996547936607</v>
      </c>
      <c r="S25" s="107">
        <v>0.17370892018779344</v>
      </c>
    </row>
    <row r="26" spans="1:19" ht="15">
      <c r="A26" s="22" t="s">
        <v>58</v>
      </c>
      <c r="B26" s="60" t="s">
        <v>59</v>
      </c>
      <c r="C26" s="86">
        <v>253</v>
      </c>
      <c r="D26" s="105">
        <v>0.024774774774774775</v>
      </c>
      <c r="E26" s="86">
        <v>157</v>
      </c>
      <c r="F26" s="105">
        <v>0.01885659380254624</v>
      </c>
      <c r="G26" s="86">
        <v>169</v>
      </c>
      <c r="H26" s="105">
        <v>0.018725761772853185</v>
      </c>
      <c r="I26" s="86">
        <v>185</v>
      </c>
      <c r="J26" s="104">
        <v>0.019434814581363587</v>
      </c>
      <c r="K26" s="86">
        <v>208</v>
      </c>
      <c r="L26" s="105">
        <v>0.01961523953225198</v>
      </c>
      <c r="M26" s="86">
        <v>259</v>
      </c>
      <c r="N26" s="105">
        <v>0.021226028519914772</v>
      </c>
      <c r="O26" s="86">
        <v>347</v>
      </c>
      <c r="P26" s="105">
        <v>0.026585963836959853</v>
      </c>
      <c r="Q26" s="86">
        <v>290</v>
      </c>
      <c r="R26" s="105">
        <v>0.022752235995606464</v>
      </c>
      <c r="S26" s="107">
        <v>-0.1642651296829971</v>
      </c>
    </row>
    <row r="27" spans="1:19" ht="15">
      <c r="A27" s="22" t="s">
        <v>60</v>
      </c>
      <c r="B27" s="60" t="s">
        <v>61</v>
      </c>
      <c r="C27" s="86">
        <v>192</v>
      </c>
      <c r="D27" s="105">
        <v>0.01880141010575793</v>
      </c>
      <c r="E27" s="86">
        <v>142</v>
      </c>
      <c r="F27" s="105">
        <v>0.01705500840739851</v>
      </c>
      <c r="G27" s="86">
        <v>149</v>
      </c>
      <c r="H27" s="105">
        <v>0.016509695290858727</v>
      </c>
      <c r="I27" s="86">
        <v>195</v>
      </c>
      <c r="J27" s="104">
        <v>0.020485345099275135</v>
      </c>
      <c r="K27" s="86">
        <v>169</v>
      </c>
      <c r="L27" s="105">
        <v>0.015937382119954734</v>
      </c>
      <c r="M27" s="86">
        <v>226</v>
      </c>
      <c r="N27" s="105">
        <v>0.01852155384363219</v>
      </c>
      <c r="O27" s="86">
        <v>196</v>
      </c>
      <c r="P27" s="105">
        <v>0.015016855654305853</v>
      </c>
      <c r="Q27" s="86">
        <v>198</v>
      </c>
      <c r="R27" s="105">
        <v>0.015534285265965793</v>
      </c>
      <c r="S27" s="107">
        <v>0.01020408163265306</v>
      </c>
    </row>
    <row r="28" spans="1:19" ht="15">
      <c r="A28" s="22" t="s">
        <v>62</v>
      </c>
      <c r="B28" s="60" t="s">
        <v>63</v>
      </c>
      <c r="C28" s="86">
        <v>632</v>
      </c>
      <c r="D28" s="105">
        <v>0.06188797493145319</v>
      </c>
      <c r="E28" s="86">
        <v>463</v>
      </c>
      <c r="F28" s="105">
        <v>0.05560893586355993</v>
      </c>
      <c r="G28" s="86">
        <v>490</v>
      </c>
      <c r="H28" s="105">
        <v>0.054293628808864264</v>
      </c>
      <c r="I28" s="86">
        <v>475</v>
      </c>
      <c r="J28" s="104">
        <v>0.0499001996007984</v>
      </c>
      <c r="K28" s="86">
        <v>539</v>
      </c>
      <c r="L28" s="105">
        <v>0.0508298755186722</v>
      </c>
      <c r="M28" s="86">
        <v>691</v>
      </c>
      <c r="N28" s="105">
        <v>0.056630060645795774</v>
      </c>
      <c r="O28" s="86">
        <v>771</v>
      </c>
      <c r="P28" s="105">
        <v>0.059071406680968434</v>
      </c>
      <c r="Q28" s="86">
        <v>717</v>
      </c>
      <c r="R28" s="105">
        <v>0.056252942099482194</v>
      </c>
      <c r="S28" s="107">
        <v>-0.07003891050583658</v>
      </c>
    </row>
    <row r="29" spans="1:19" ht="15">
      <c r="A29" s="22" t="s">
        <v>64</v>
      </c>
      <c r="B29" s="60" t="s">
        <v>65</v>
      </c>
      <c r="C29" s="86">
        <v>18</v>
      </c>
      <c r="D29" s="105">
        <v>0.0017626321974148062</v>
      </c>
      <c r="E29" s="86">
        <v>15</v>
      </c>
      <c r="F29" s="105">
        <v>0.00180158539514773</v>
      </c>
      <c r="G29" s="86">
        <v>7</v>
      </c>
      <c r="H29" s="105">
        <v>0.0007756232686980609</v>
      </c>
      <c r="I29" s="86">
        <v>19</v>
      </c>
      <c r="J29" s="104">
        <v>0.001996007984031936</v>
      </c>
      <c r="K29" s="86">
        <v>18</v>
      </c>
      <c r="L29" s="105">
        <v>0.0016974726518294984</v>
      </c>
      <c r="M29" s="86">
        <v>16</v>
      </c>
      <c r="N29" s="105">
        <v>0.0013112604491067037</v>
      </c>
      <c r="O29" s="86">
        <v>24</v>
      </c>
      <c r="P29" s="105">
        <v>0.0018387986515476557</v>
      </c>
      <c r="Q29" s="86">
        <v>19</v>
      </c>
      <c r="R29" s="105">
        <v>0.0014906637376431821</v>
      </c>
      <c r="S29" s="107">
        <v>-0.20833333333333334</v>
      </c>
    </row>
    <row r="30" spans="1:19" ht="15">
      <c r="A30" s="22" t="s">
        <v>66</v>
      </c>
      <c r="B30" s="60" t="s">
        <v>67</v>
      </c>
      <c r="C30" s="86">
        <v>63</v>
      </c>
      <c r="D30" s="105">
        <v>0.006169212690951821</v>
      </c>
      <c r="E30" s="86">
        <v>33</v>
      </c>
      <c r="F30" s="105">
        <v>0.003963487869325006</v>
      </c>
      <c r="G30" s="86">
        <v>42</v>
      </c>
      <c r="H30" s="105">
        <v>0.004653739612188366</v>
      </c>
      <c r="I30" s="86">
        <v>41</v>
      </c>
      <c r="J30" s="104">
        <v>0.004307175123437336</v>
      </c>
      <c r="K30" s="86">
        <v>38</v>
      </c>
      <c r="L30" s="105">
        <v>0.0035835533760844966</v>
      </c>
      <c r="M30" s="86">
        <v>55</v>
      </c>
      <c r="N30" s="105">
        <v>0.004507457793804294</v>
      </c>
      <c r="O30" s="86">
        <v>55</v>
      </c>
      <c r="P30" s="105">
        <v>0.004213913576463378</v>
      </c>
      <c r="Q30" s="86">
        <v>77</v>
      </c>
      <c r="R30" s="105">
        <v>0.006041110936764475</v>
      </c>
      <c r="S30" s="107">
        <v>0.4</v>
      </c>
    </row>
    <row r="31" spans="1:19" ht="15">
      <c r="A31" s="22" t="s">
        <v>68</v>
      </c>
      <c r="B31" s="61" t="s">
        <v>69</v>
      </c>
      <c r="C31" s="86">
        <v>257</v>
      </c>
      <c r="D31" s="105">
        <v>0.02516647081864473</v>
      </c>
      <c r="E31" s="86">
        <v>123</v>
      </c>
      <c r="F31" s="105">
        <v>0.014773000240211385</v>
      </c>
      <c r="G31" s="86">
        <v>176</v>
      </c>
      <c r="H31" s="105">
        <v>0.019501385041551248</v>
      </c>
      <c r="I31" s="86">
        <v>167</v>
      </c>
      <c r="J31" s="104">
        <v>0.017543859649122806</v>
      </c>
      <c r="K31" s="86">
        <v>155</v>
      </c>
      <c r="L31" s="105">
        <v>0.014617125612976236</v>
      </c>
      <c r="M31" s="86">
        <v>196</v>
      </c>
      <c r="N31" s="105">
        <v>0.01606294050155712</v>
      </c>
      <c r="O31" s="86">
        <v>248</v>
      </c>
      <c r="P31" s="105">
        <v>0.019000919399325775</v>
      </c>
      <c r="Q31" s="86">
        <v>180</v>
      </c>
      <c r="R31" s="105">
        <v>0.014122077514514357</v>
      </c>
      <c r="S31" s="107">
        <v>-0.27419354838709675</v>
      </c>
    </row>
    <row r="32" spans="1:19" ht="28.5">
      <c r="A32" s="22" t="s">
        <v>70</v>
      </c>
      <c r="B32" s="62" t="s">
        <v>71</v>
      </c>
      <c r="C32" s="86">
        <v>346</v>
      </c>
      <c r="D32" s="105">
        <v>0.033881707794751276</v>
      </c>
      <c r="E32" s="86">
        <v>312</v>
      </c>
      <c r="F32" s="105">
        <v>0.037472976219072786</v>
      </c>
      <c r="G32" s="86">
        <v>241</v>
      </c>
      <c r="H32" s="105">
        <v>0.026703601108033242</v>
      </c>
      <c r="I32" s="86">
        <v>229</v>
      </c>
      <c r="J32" s="104">
        <v>0.024057148860174387</v>
      </c>
      <c r="K32" s="86">
        <v>291</v>
      </c>
      <c r="L32" s="105">
        <v>0.02744247453791022</v>
      </c>
      <c r="M32" s="86">
        <v>401</v>
      </c>
      <c r="N32" s="105">
        <v>0.03286346500573677</v>
      </c>
      <c r="O32" s="86">
        <v>502</v>
      </c>
      <c r="P32" s="105">
        <v>0.038461538461538464</v>
      </c>
      <c r="Q32" s="86">
        <v>352</v>
      </c>
      <c r="R32" s="105">
        <v>0.027616507139494748</v>
      </c>
      <c r="S32" s="107">
        <v>-0.29880478087649404</v>
      </c>
    </row>
    <row r="33" spans="1:19" ht="15">
      <c r="A33" s="22" t="s">
        <v>72</v>
      </c>
      <c r="B33" s="60" t="s">
        <v>73</v>
      </c>
      <c r="C33" s="86">
        <v>35</v>
      </c>
      <c r="D33" s="105">
        <v>0.003427340383862123</v>
      </c>
      <c r="E33" s="86">
        <v>25</v>
      </c>
      <c r="F33" s="105">
        <v>0.0030026423252462165</v>
      </c>
      <c r="G33" s="86">
        <v>28</v>
      </c>
      <c r="H33" s="105">
        <v>0.0031024930747922436</v>
      </c>
      <c r="I33" s="86">
        <v>18</v>
      </c>
      <c r="J33" s="104">
        <v>0.0018909549322407816</v>
      </c>
      <c r="K33" s="86">
        <v>23</v>
      </c>
      <c r="L33" s="105">
        <v>0.0021689928328932472</v>
      </c>
      <c r="M33" s="86">
        <v>31</v>
      </c>
      <c r="N33" s="105">
        <v>0.002540567120144239</v>
      </c>
      <c r="O33" s="86">
        <v>25</v>
      </c>
      <c r="P33" s="105">
        <v>0.0019154152620288081</v>
      </c>
      <c r="Q33" s="86">
        <v>30</v>
      </c>
      <c r="R33" s="105">
        <v>0.002353679585752393</v>
      </c>
      <c r="S33" s="107">
        <v>0.2</v>
      </c>
    </row>
    <row r="34" spans="1:19" ht="15">
      <c r="A34" s="22" t="s">
        <v>74</v>
      </c>
      <c r="B34" s="60" t="s">
        <v>75</v>
      </c>
      <c r="C34" s="86">
        <v>76</v>
      </c>
      <c r="D34" s="105">
        <v>0.007442224833529181</v>
      </c>
      <c r="E34" s="86">
        <v>43</v>
      </c>
      <c r="F34" s="105">
        <v>0.005164544799423493</v>
      </c>
      <c r="G34" s="86">
        <v>55</v>
      </c>
      <c r="H34" s="105">
        <v>0.006094182825484765</v>
      </c>
      <c r="I34" s="86">
        <v>62</v>
      </c>
      <c r="J34" s="104">
        <v>0.006513289211051581</v>
      </c>
      <c r="K34" s="86">
        <v>74</v>
      </c>
      <c r="L34" s="105">
        <v>0.006978498679743495</v>
      </c>
      <c r="M34" s="86">
        <v>69</v>
      </c>
      <c r="N34" s="105">
        <v>0.00565481068677266</v>
      </c>
      <c r="O34" s="86">
        <v>88</v>
      </c>
      <c r="P34" s="105">
        <v>0.006742261722341404</v>
      </c>
      <c r="Q34" s="86">
        <v>94</v>
      </c>
      <c r="R34" s="105">
        <v>0.007374862702024166</v>
      </c>
      <c r="S34" s="107">
        <v>0.06818181818181818</v>
      </c>
    </row>
    <row r="35" spans="1:19" ht="15">
      <c r="A35" s="22" t="s">
        <v>76</v>
      </c>
      <c r="B35" s="60" t="s">
        <v>77</v>
      </c>
      <c r="C35" s="86">
        <v>18</v>
      </c>
      <c r="D35" s="105">
        <v>0.0017626321974148062</v>
      </c>
      <c r="E35" s="86">
        <v>14</v>
      </c>
      <c r="F35" s="105">
        <v>0.0016814797021378813</v>
      </c>
      <c r="G35" s="86">
        <v>15</v>
      </c>
      <c r="H35" s="105">
        <v>0.0016620498614958448</v>
      </c>
      <c r="I35" s="86">
        <v>19</v>
      </c>
      <c r="J35" s="104">
        <v>0.001996007984031936</v>
      </c>
      <c r="K35" s="86">
        <v>9</v>
      </c>
      <c r="L35" s="105">
        <v>0.0008487363259147492</v>
      </c>
      <c r="M35" s="86">
        <v>18</v>
      </c>
      <c r="N35" s="105">
        <v>0.001475168005245042</v>
      </c>
      <c r="O35" s="86">
        <v>24</v>
      </c>
      <c r="P35" s="105">
        <v>0.0018387986515476557</v>
      </c>
      <c r="Q35" s="86">
        <v>17</v>
      </c>
      <c r="R35" s="105">
        <v>0.0013337517652596894</v>
      </c>
      <c r="S35" s="107">
        <v>-0.2916666666666667</v>
      </c>
    </row>
    <row r="36" spans="1:19" ht="15">
      <c r="A36" s="22" t="s">
        <v>78</v>
      </c>
      <c r="B36" s="60" t="s">
        <v>79</v>
      </c>
      <c r="C36" s="86">
        <v>96</v>
      </c>
      <c r="D36" s="105">
        <v>0.009400705052878966</v>
      </c>
      <c r="E36" s="86">
        <v>74</v>
      </c>
      <c r="F36" s="105">
        <v>0.008887821282728801</v>
      </c>
      <c r="G36" s="86">
        <v>66</v>
      </c>
      <c r="H36" s="105">
        <v>0.007313019390581718</v>
      </c>
      <c r="I36" s="86">
        <v>59</v>
      </c>
      <c r="J36" s="104">
        <v>0.006198130055678117</v>
      </c>
      <c r="K36" s="86">
        <v>64</v>
      </c>
      <c r="L36" s="105">
        <v>0.006035458317615994</v>
      </c>
      <c r="M36" s="86">
        <v>91</v>
      </c>
      <c r="N36" s="105">
        <v>0.007457793804294378</v>
      </c>
      <c r="O36" s="86">
        <v>122</v>
      </c>
      <c r="P36" s="105">
        <v>0.009347226478700583</v>
      </c>
      <c r="Q36" s="86">
        <v>97</v>
      </c>
      <c r="R36" s="105">
        <v>0.007610230660599404</v>
      </c>
      <c r="S36" s="107">
        <v>-0.20491803278688525</v>
      </c>
    </row>
    <row r="37" spans="1:19" ht="15">
      <c r="A37" s="22" t="s">
        <v>80</v>
      </c>
      <c r="B37" s="60" t="s">
        <v>81</v>
      </c>
      <c r="C37" s="86">
        <v>3</v>
      </c>
      <c r="D37" s="105">
        <v>0.0002937720329024677</v>
      </c>
      <c r="E37" s="86">
        <v>6</v>
      </c>
      <c r="F37" s="105">
        <v>0.000720634158059092</v>
      </c>
      <c r="G37" s="86">
        <v>2</v>
      </c>
      <c r="H37" s="105">
        <v>0.00022160664819944597</v>
      </c>
      <c r="I37" s="86">
        <v>2</v>
      </c>
      <c r="J37" s="104">
        <v>0.00021010610358230907</v>
      </c>
      <c r="K37" s="86">
        <v>2</v>
      </c>
      <c r="L37" s="105">
        <v>0.0001886080724254998</v>
      </c>
      <c r="M37" s="86">
        <v>2</v>
      </c>
      <c r="N37" s="105">
        <v>0.00016390755613833797</v>
      </c>
      <c r="O37" s="86">
        <v>5</v>
      </c>
      <c r="P37" s="105">
        <v>0.0003830830524057616</v>
      </c>
      <c r="Q37" s="86">
        <v>6</v>
      </c>
      <c r="R37" s="105">
        <v>0.00047073591715047857</v>
      </c>
      <c r="S37" s="107">
        <v>0.2</v>
      </c>
    </row>
    <row r="38" spans="1:19" ht="15">
      <c r="A38" s="22" t="s">
        <v>82</v>
      </c>
      <c r="B38" s="60" t="s">
        <v>83</v>
      </c>
      <c r="C38" s="86">
        <v>0</v>
      </c>
      <c r="D38" s="105">
        <v>0</v>
      </c>
      <c r="E38" s="86">
        <v>0</v>
      </c>
      <c r="F38" s="105">
        <v>0</v>
      </c>
      <c r="G38" s="86">
        <v>0</v>
      </c>
      <c r="H38" s="105">
        <v>0</v>
      </c>
      <c r="I38" s="86">
        <v>0</v>
      </c>
      <c r="J38" s="104">
        <v>0</v>
      </c>
      <c r="K38" s="86">
        <v>0</v>
      </c>
      <c r="L38" s="105">
        <v>0</v>
      </c>
      <c r="M38" s="86">
        <v>0</v>
      </c>
      <c r="N38" s="105">
        <v>0</v>
      </c>
      <c r="O38" s="86">
        <v>0</v>
      </c>
      <c r="P38" s="105">
        <v>0</v>
      </c>
      <c r="Q38" s="86">
        <v>0</v>
      </c>
      <c r="R38" s="105">
        <v>0</v>
      </c>
      <c r="S38" s="107">
        <v>0</v>
      </c>
    </row>
    <row r="39" spans="1:19" ht="15">
      <c r="A39" s="22" t="s">
        <v>84</v>
      </c>
      <c r="B39" s="60" t="s">
        <v>85</v>
      </c>
      <c r="C39" s="86">
        <v>10</v>
      </c>
      <c r="D39" s="105">
        <v>0.0009792401096748924</v>
      </c>
      <c r="E39" s="86">
        <v>2</v>
      </c>
      <c r="F39" s="105">
        <v>0.00024021138601969732</v>
      </c>
      <c r="G39" s="86">
        <v>6</v>
      </c>
      <c r="H39" s="105">
        <v>0.000664819944598338</v>
      </c>
      <c r="I39" s="86">
        <v>8</v>
      </c>
      <c r="J39" s="104">
        <v>0.0008404244143292363</v>
      </c>
      <c r="K39" s="86">
        <v>15</v>
      </c>
      <c r="L39" s="105">
        <v>0.0014145605431912485</v>
      </c>
      <c r="M39" s="86">
        <v>7</v>
      </c>
      <c r="N39" s="105">
        <v>0.0005736764464841829</v>
      </c>
      <c r="O39" s="86">
        <v>19</v>
      </c>
      <c r="P39" s="105">
        <v>0.0014557155991418939</v>
      </c>
      <c r="Q39" s="86">
        <v>15</v>
      </c>
      <c r="R39" s="105">
        <v>0.0011768397928761964</v>
      </c>
      <c r="S39" s="107">
        <v>-0.21052631578947367</v>
      </c>
    </row>
    <row r="40" spans="1:19" ht="15">
      <c r="A40" s="22" t="s">
        <v>86</v>
      </c>
      <c r="B40" s="60" t="s">
        <v>87</v>
      </c>
      <c r="C40" s="86">
        <v>217</v>
      </c>
      <c r="D40" s="105">
        <v>0.02124951037994516</v>
      </c>
      <c r="E40" s="86">
        <v>228</v>
      </c>
      <c r="F40" s="105">
        <v>0.027384098006245496</v>
      </c>
      <c r="G40" s="86">
        <v>284</v>
      </c>
      <c r="H40" s="105">
        <v>0.03146814404432133</v>
      </c>
      <c r="I40" s="86">
        <v>83</v>
      </c>
      <c r="J40" s="104">
        <v>0.008719403298665827</v>
      </c>
      <c r="K40" s="86">
        <v>205</v>
      </c>
      <c r="L40" s="105">
        <v>0.01933232742361373</v>
      </c>
      <c r="M40" s="86">
        <v>290</v>
      </c>
      <c r="N40" s="105">
        <v>0.023766595640059007</v>
      </c>
      <c r="O40" s="86">
        <v>344</v>
      </c>
      <c r="P40" s="105">
        <v>0.026356114005516403</v>
      </c>
      <c r="Q40" s="86">
        <v>323</v>
      </c>
      <c r="R40" s="105">
        <v>0.025341283539934097</v>
      </c>
      <c r="S40" s="107">
        <v>-0.061046511627906974</v>
      </c>
    </row>
    <row r="41" spans="1:19" ht="15">
      <c r="A41" s="22" t="s">
        <v>88</v>
      </c>
      <c r="B41" s="60" t="s">
        <v>89</v>
      </c>
      <c r="C41" s="86">
        <v>2</v>
      </c>
      <c r="D41" s="105">
        <v>0.00019584802193497845</v>
      </c>
      <c r="E41" s="86">
        <v>2</v>
      </c>
      <c r="F41" s="105">
        <v>0.00024021138601969732</v>
      </c>
      <c r="G41" s="86">
        <v>2</v>
      </c>
      <c r="H41" s="105">
        <v>0.00022160664819944597</v>
      </c>
      <c r="I41" s="86">
        <v>5</v>
      </c>
      <c r="J41" s="104">
        <v>0.0005252652589557726</v>
      </c>
      <c r="K41" s="86">
        <v>3</v>
      </c>
      <c r="L41" s="105">
        <v>0.00028291210863824973</v>
      </c>
      <c r="M41" s="86">
        <v>20</v>
      </c>
      <c r="N41" s="105">
        <v>0.0016390755613833797</v>
      </c>
      <c r="O41" s="86">
        <v>28</v>
      </c>
      <c r="P41" s="105">
        <v>0.0021452650934722646</v>
      </c>
      <c r="Q41" s="86">
        <v>24</v>
      </c>
      <c r="R41" s="105">
        <v>0.0018829436686019143</v>
      </c>
      <c r="S41" s="107">
        <v>-0.14285714285714285</v>
      </c>
    </row>
    <row r="42" spans="1:19" ht="15">
      <c r="A42" s="22" t="s">
        <v>90</v>
      </c>
      <c r="B42" s="61" t="s">
        <v>91</v>
      </c>
      <c r="C42" s="86">
        <v>115</v>
      </c>
      <c r="D42" s="105">
        <v>0.01126126126126126</v>
      </c>
      <c r="E42" s="86">
        <v>102</v>
      </c>
      <c r="F42" s="105">
        <v>0.012250780687004564</v>
      </c>
      <c r="G42" s="86">
        <v>110</v>
      </c>
      <c r="H42" s="105">
        <v>0.01218836565096953</v>
      </c>
      <c r="I42" s="86">
        <v>122</v>
      </c>
      <c r="J42" s="104">
        <v>0.012816472318520853</v>
      </c>
      <c r="K42" s="86">
        <v>152</v>
      </c>
      <c r="L42" s="105">
        <v>0.014334213504337986</v>
      </c>
      <c r="M42" s="86">
        <v>169</v>
      </c>
      <c r="N42" s="105">
        <v>0.013850188493689557</v>
      </c>
      <c r="O42" s="86">
        <v>223</v>
      </c>
      <c r="P42" s="105">
        <v>0.017085504137296967</v>
      </c>
      <c r="Q42" s="86">
        <v>236</v>
      </c>
      <c r="R42" s="105">
        <v>0.018515612741252158</v>
      </c>
      <c r="S42" s="107">
        <v>0.05829596412556054</v>
      </c>
    </row>
    <row r="43" spans="1:19" ht="15">
      <c r="A43" s="22" t="s">
        <v>92</v>
      </c>
      <c r="B43" s="60" t="s">
        <v>93</v>
      </c>
      <c r="C43" s="86">
        <v>70</v>
      </c>
      <c r="D43" s="105">
        <v>0.006854680767724246</v>
      </c>
      <c r="E43" s="86">
        <v>56</v>
      </c>
      <c r="F43" s="105">
        <v>0.006725918808551525</v>
      </c>
      <c r="G43" s="86">
        <v>67</v>
      </c>
      <c r="H43" s="105">
        <v>0.007423822714681441</v>
      </c>
      <c r="I43" s="86">
        <v>88</v>
      </c>
      <c r="J43" s="104">
        <v>0.0092446685576216</v>
      </c>
      <c r="K43" s="86">
        <v>92</v>
      </c>
      <c r="L43" s="105">
        <v>0.008675971331572989</v>
      </c>
      <c r="M43" s="86">
        <v>162</v>
      </c>
      <c r="N43" s="105">
        <v>0.013276512047205376</v>
      </c>
      <c r="O43" s="86">
        <v>183</v>
      </c>
      <c r="P43" s="105">
        <v>0.014020839718050874</v>
      </c>
      <c r="Q43" s="86">
        <v>150</v>
      </c>
      <c r="R43" s="105">
        <v>0.011768397928761965</v>
      </c>
      <c r="S43" s="107">
        <v>-0.18032786885245902</v>
      </c>
    </row>
    <row r="44" spans="1:19" ht="15">
      <c r="A44" s="22" t="s">
        <v>94</v>
      </c>
      <c r="B44" s="60" t="s">
        <v>95</v>
      </c>
      <c r="C44" s="86">
        <v>549</v>
      </c>
      <c r="D44" s="105">
        <v>0.05376028202115159</v>
      </c>
      <c r="E44" s="86">
        <v>395</v>
      </c>
      <c r="F44" s="105">
        <v>0.047441748738890226</v>
      </c>
      <c r="G44" s="86">
        <v>546</v>
      </c>
      <c r="H44" s="105">
        <v>0.06049861495844875</v>
      </c>
      <c r="I44" s="86">
        <v>544</v>
      </c>
      <c r="J44" s="104">
        <v>0.05714886017438807</v>
      </c>
      <c r="K44" s="86">
        <v>582</v>
      </c>
      <c r="L44" s="105">
        <v>0.05488494907582044</v>
      </c>
      <c r="M44" s="86">
        <v>670</v>
      </c>
      <c r="N44" s="105">
        <v>0.05490903130634321</v>
      </c>
      <c r="O44" s="86">
        <v>765</v>
      </c>
      <c r="P44" s="105">
        <v>0.05861170701808152</v>
      </c>
      <c r="Q44" s="86">
        <v>729</v>
      </c>
      <c r="R44" s="105">
        <v>0.05719441393378315</v>
      </c>
      <c r="S44" s="107">
        <v>-0.047058823529411764</v>
      </c>
    </row>
    <row r="45" spans="1:19" ht="15">
      <c r="A45" s="22" t="s">
        <v>96</v>
      </c>
      <c r="B45" s="61" t="s">
        <v>97</v>
      </c>
      <c r="C45" s="86">
        <v>196</v>
      </c>
      <c r="D45" s="105">
        <v>0.019193106149627888</v>
      </c>
      <c r="E45" s="86">
        <v>158</v>
      </c>
      <c r="F45" s="105">
        <v>0.01897669949555609</v>
      </c>
      <c r="G45" s="86">
        <v>134</v>
      </c>
      <c r="H45" s="105">
        <v>0.014847645429362882</v>
      </c>
      <c r="I45" s="86">
        <v>176</v>
      </c>
      <c r="J45" s="104">
        <v>0.0184893371152432</v>
      </c>
      <c r="K45" s="86">
        <v>195</v>
      </c>
      <c r="L45" s="105">
        <v>0.018389287061486227</v>
      </c>
      <c r="M45" s="86">
        <v>254</v>
      </c>
      <c r="N45" s="105">
        <v>0.02081625962956892</v>
      </c>
      <c r="O45" s="86">
        <v>330</v>
      </c>
      <c r="P45" s="105">
        <v>0.025283481458780264</v>
      </c>
      <c r="Q45" s="86">
        <v>297</v>
      </c>
      <c r="R45" s="105">
        <v>0.02330142789894869</v>
      </c>
      <c r="S45" s="107">
        <v>-0.1</v>
      </c>
    </row>
    <row r="46" spans="1:19" ht="15">
      <c r="A46" s="22" t="s">
        <v>98</v>
      </c>
      <c r="B46" s="61" t="s">
        <v>99</v>
      </c>
      <c r="C46" s="86">
        <v>733</v>
      </c>
      <c r="D46" s="105">
        <v>0.0717783000391696</v>
      </c>
      <c r="E46" s="86">
        <v>550</v>
      </c>
      <c r="F46" s="105">
        <v>0.06605813115541677</v>
      </c>
      <c r="G46" s="86">
        <v>618</v>
      </c>
      <c r="H46" s="105">
        <v>0.06847645429362881</v>
      </c>
      <c r="I46" s="86">
        <v>582</v>
      </c>
      <c r="J46" s="104">
        <v>0.061140876142451936</v>
      </c>
      <c r="K46" s="86">
        <v>661</v>
      </c>
      <c r="L46" s="105">
        <v>0.06233496793662769</v>
      </c>
      <c r="M46" s="86">
        <v>838</v>
      </c>
      <c r="N46" s="105">
        <v>0.06867726602196361</v>
      </c>
      <c r="O46" s="86">
        <v>974</v>
      </c>
      <c r="P46" s="105">
        <v>0.07462457860864236</v>
      </c>
      <c r="Q46" s="86">
        <v>1002</v>
      </c>
      <c r="R46" s="105">
        <v>0.0786128981641299</v>
      </c>
      <c r="S46" s="107">
        <v>0.028747433264887063</v>
      </c>
    </row>
    <row r="47" spans="1:19" ht="15">
      <c r="A47" s="22" t="s">
        <v>100</v>
      </c>
      <c r="B47" s="61" t="s">
        <v>101</v>
      </c>
      <c r="C47" s="86">
        <v>684</v>
      </c>
      <c r="D47" s="105">
        <v>0.06698002350176263</v>
      </c>
      <c r="E47" s="86">
        <v>576</v>
      </c>
      <c r="F47" s="105">
        <v>0.06918087917367283</v>
      </c>
      <c r="G47" s="86">
        <v>654</v>
      </c>
      <c r="H47" s="105">
        <v>0.07246537396121884</v>
      </c>
      <c r="I47" s="86">
        <v>574</v>
      </c>
      <c r="J47" s="104">
        <v>0.0603004517281227</v>
      </c>
      <c r="K47" s="86">
        <v>635</v>
      </c>
      <c r="L47" s="105">
        <v>0.059883062995096194</v>
      </c>
      <c r="M47" s="86">
        <v>795</v>
      </c>
      <c r="N47" s="105">
        <v>0.06515325356498933</v>
      </c>
      <c r="O47" s="86">
        <v>905</v>
      </c>
      <c r="P47" s="105">
        <v>0.06933803248544285</v>
      </c>
      <c r="Q47" s="86">
        <v>942</v>
      </c>
      <c r="R47" s="105">
        <v>0.07390553899262513</v>
      </c>
      <c r="S47" s="107">
        <v>0.04088397790055249</v>
      </c>
    </row>
    <row r="48" spans="1:19" ht="15">
      <c r="A48" s="22" t="s">
        <v>102</v>
      </c>
      <c r="B48" s="60" t="s">
        <v>103</v>
      </c>
      <c r="C48" s="86">
        <v>297</v>
      </c>
      <c r="D48" s="105">
        <v>0.029083431257344302</v>
      </c>
      <c r="E48" s="86">
        <v>272</v>
      </c>
      <c r="F48" s="105">
        <v>0.03266874849867884</v>
      </c>
      <c r="G48" s="86">
        <v>310</v>
      </c>
      <c r="H48" s="105">
        <v>0.03434903047091413</v>
      </c>
      <c r="I48" s="86">
        <v>293</v>
      </c>
      <c r="J48" s="104">
        <v>0.03078054417480828</v>
      </c>
      <c r="K48" s="86">
        <v>365</v>
      </c>
      <c r="L48" s="105">
        <v>0.034420973217653715</v>
      </c>
      <c r="M48" s="86">
        <v>402</v>
      </c>
      <c r="N48" s="105">
        <v>0.032945418783805934</v>
      </c>
      <c r="O48" s="86">
        <v>518</v>
      </c>
      <c r="P48" s="105">
        <v>0.039687404229236896</v>
      </c>
      <c r="Q48" s="86">
        <v>555</v>
      </c>
      <c r="R48" s="105">
        <v>0.04354307233641927</v>
      </c>
      <c r="S48" s="107">
        <v>0.07142857142857142</v>
      </c>
    </row>
    <row r="49" spans="1:19" ht="15">
      <c r="A49" s="22" t="s">
        <v>104</v>
      </c>
      <c r="B49" s="60" t="s">
        <v>105</v>
      </c>
      <c r="C49" s="86">
        <v>5</v>
      </c>
      <c r="D49" s="105">
        <v>0.0004896200548374462</v>
      </c>
      <c r="E49" s="86">
        <v>1</v>
      </c>
      <c r="F49" s="105">
        <v>0.00012010569300984866</v>
      </c>
      <c r="G49" s="86">
        <v>1</v>
      </c>
      <c r="H49" s="105">
        <v>0.00011080332409972299</v>
      </c>
      <c r="I49" s="86">
        <v>1</v>
      </c>
      <c r="J49" s="104">
        <v>0.00010505305179115453</v>
      </c>
      <c r="K49" s="86">
        <v>5</v>
      </c>
      <c r="L49" s="105">
        <v>0.00047152018106374956</v>
      </c>
      <c r="M49" s="86">
        <v>4</v>
      </c>
      <c r="N49" s="105">
        <v>0.00032781511227667593</v>
      </c>
      <c r="O49" s="86">
        <v>2</v>
      </c>
      <c r="P49" s="105">
        <v>0.00015323322096230462</v>
      </c>
      <c r="Q49" s="86">
        <v>1</v>
      </c>
      <c r="R49" s="105">
        <v>7.845598619174644E-05</v>
      </c>
      <c r="S49" s="107">
        <v>-0.5</v>
      </c>
    </row>
    <row r="50" spans="1:19" ht="15">
      <c r="A50" s="22" t="s">
        <v>106</v>
      </c>
      <c r="B50" s="60" t="s">
        <v>107</v>
      </c>
      <c r="C50" s="86">
        <v>1</v>
      </c>
      <c r="D50" s="105">
        <v>9.792401096748923E-05</v>
      </c>
      <c r="E50" s="86">
        <v>0</v>
      </c>
      <c r="F50" s="105">
        <v>0</v>
      </c>
      <c r="G50" s="86">
        <v>0</v>
      </c>
      <c r="H50" s="105">
        <v>0</v>
      </c>
      <c r="I50" s="86">
        <v>1</v>
      </c>
      <c r="J50" s="104">
        <v>0.00010505305179115453</v>
      </c>
      <c r="K50" s="86">
        <v>0</v>
      </c>
      <c r="L50" s="105">
        <v>0</v>
      </c>
      <c r="M50" s="86">
        <v>0</v>
      </c>
      <c r="N50" s="105">
        <v>0</v>
      </c>
      <c r="O50" s="86">
        <v>1</v>
      </c>
      <c r="P50" s="105">
        <v>7.661661048115231E-05</v>
      </c>
      <c r="Q50" s="86">
        <v>1</v>
      </c>
      <c r="R50" s="105">
        <v>7.845598619174644E-05</v>
      </c>
      <c r="S50" s="107">
        <v>0</v>
      </c>
    </row>
    <row r="51" spans="1:19" ht="15">
      <c r="A51" s="22" t="s">
        <v>108</v>
      </c>
      <c r="B51" s="60" t="s">
        <v>109</v>
      </c>
      <c r="C51" s="86">
        <v>563</v>
      </c>
      <c r="D51" s="105">
        <v>0.055131218174696434</v>
      </c>
      <c r="E51" s="86">
        <v>549</v>
      </c>
      <c r="F51" s="105">
        <v>0.06593802546240692</v>
      </c>
      <c r="G51" s="86">
        <v>626</v>
      </c>
      <c r="H51" s="105">
        <v>0.06936288088642659</v>
      </c>
      <c r="I51" s="86">
        <v>733</v>
      </c>
      <c r="J51" s="104">
        <v>0.07700388696291627</v>
      </c>
      <c r="K51" s="86">
        <v>867</v>
      </c>
      <c r="L51" s="105">
        <v>0.08176159939645417</v>
      </c>
      <c r="M51" s="86">
        <v>1180</v>
      </c>
      <c r="N51" s="105">
        <v>0.0967054581216194</v>
      </c>
      <c r="O51" s="86">
        <v>1093</v>
      </c>
      <c r="P51" s="105">
        <v>0.08374195525589948</v>
      </c>
      <c r="Q51" s="86">
        <v>1110</v>
      </c>
      <c r="R51" s="105">
        <v>0.08708614467283854</v>
      </c>
      <c r="S51" s="107">
        <v>0.01555352241537054</v>
      </c>
    </row>
    <row r="52" spans="1:19" ht="15">
      <c r="A52" s="22" t="s">
        <v>110</v>
      </c>
      <c r="B52" s="60" t="s">
        <v>111</v>
      </c>
      <c r="C52" s="86">
        <v>125</v>
      </c>
      <c r="D52" s="105">
        <v>0.012240501370936154</v>
      </c>
      <c r="E52" s="86">
        <v>98</v>
      </c>
      <c r="F52" s="105">
        <v>0.01177035791496517</v>
      </c>
      <c r="G52" s="86">
        <v>99</v>
      </c>
      <c r="H52" s="105">
        <v>0.010969529085872577</v>
      </c>
      <c r="I52" s="86">
        <v>105</v>
      </c>
      <c r="J52" s="104">
        <v>0.011030570438071227</v>
      </c>
      <c r="K52" s="86">
        <v>126</v>
      </c>
      <c r="L52" s="105">
        <v>0.011882308562806487</v>
      </c>
      <c r="M52" s="86">
        <v>154</v>
      </c>
      <c r="N52" s="105">
        <v>0.012620881822652025</v>
      </c>
      <c r="O52" s="86">
        <v>151</v>
      </c>
      <c r="P52" s="105">
        <v>0.011569108182654</v>
      </c>
      <c r="Q52" s="86">
        <v>136</v>
      </c>
      <c r="R52" s="105">
        <v>0.010670014122077515</v>
      </c>
      <c r="S52" s="107">
        <v>-0.09933774834437085</v>
      </c>
    </row>
    <row r="53" spans="1:19" ht="15">
      <c r="A53" s="22" t="s">
        <v>112</v>
      </c>
      <c r="B53" s="60" t="s">
        <v>113</v>
      </c>
      <c r="C53" s="86">
        <v>27</v>
      </c>
      <c r="D53" s="105">
        <v>0.0026439482961222094</v>
      </c>
      <c r="E53" s="86">
        <v>29</v>
      </c>
      <c r="F53" s="105">
        <v>0.0034830650972856115</v>
      </c>
      <c r="G53" s="86">
        <v>34</v>
      </c>
      <c r="H53" s="105">
        <v>0.0037673130193905816</v>
      </c>
      <c r="I53" s="86">
        <v>20</v>
      </c>
      <c r="J53" s="104">
        <v>0.0021010610358230906</v>
      </c>
      <c r="K53" s="86">
        <v>44</v>
      </c>
      <c r="L53" s="105">
        <v>0.004149377593360996</v>
      </c>
      <c r="M53" s="86">
        <v>41</v>
      </c>
      <c r="N53" s="105">
        <v>0.0033601049008359285</v>
      </c>
      <c r="O53" s="86">
        <v>40</v>
      </c>
      <c r="P53" s="105">
        <v>0.0030646644192460926</v>
      </c>
      <c r="Q53" s="86">
        <v>67</v>
      </c>
      <c r="R53" s="105">
        <v>0.0052565510748470105</v>
      </c>
      <c r="S53" s="107">
        <v>0.675</v>
      </c>
    </row>
    <row r="54" spans="1:19" ht="15">
      <c r="A54" s="22" t="s">
        <v>114</v>
      </c>
      <c r="B54" s="60" t="s">
        <v>115</v>
      </c>
      <c r="C54" s="86">
        <v>126</v>
      </c>
      <c r="D54" s="105">
        <v>0.012338425381903642</v>
      </c>
      <c r="E54" s="86">
        <v>120</v>
      </c>
      <c r="F54" s="105">
        <v>0.01441268316118184</v>
      </c>
      <c r="G54" s="86">
        <v>177</v>
      </c>
      <c r="H54" s="105">
        <v>0.01961218836565097</v>
      </c>
      <c r="I54" s="86">
        <v>149</v>
      </c>
      <c r="J54" s="104">
        <v>0.015652904716882025</v>
      </c>
      <c r="K54" s="86">
        <v>193</v>
      </c>
      <c r="L54" s="105">
        <v>0.01820067898906073</v>
      </c>
      <c r="M54" s="86">
        <v>265</v>
      </c>
      <c r="N54" s="105">
        <v>0.021717751188329783</v>
      </c>
      <c r="O54" s="86">
        <v>279</v>
      </c>
      <c r="P54" s="105">
        <v>0.021376034324241497</v>
      </c>
      <c r="Q54" s="86">
        <v>246</v>
      </c>
      <c r="R54" s="105">
        <v>0.019300172603169623</v>
      </c>
      <c r="S54" s="107">
        <v>-0.11827956989247312</v>
      </c>
    </row>
    <row r="55" spans="1:19" ht="15">
      <c r="A55" s="22" t="s">
        <v>116</v>
      </c>
      <c r="B55" s="60" t="s">
        <v>117</v>
      </c>
      <c r="C55" s="86">
        <v>3</v>
      </c>
      <c r="D55" s="105">
        <v>0.0002937720329024677</v>
      </c>
      <c r="E55" s="86">
        <v>1</v>
      </c>
      <c r="F55" s="105">
        <v>0.00012010569300984866</v>
      </c>
      <c r="G55" s="86">
        <v>2</v>
      </c>
      <c r="H55" s="105">
        <v>0.00022160664819944597</v>
      </c>
      <c r="I55" s="86">
        <v>3</v>
      </c>
      <c r="J55" s="104">
        <v>0.0003151591553734636</v>
      </c>
      <c r="K55" s="86">
        <v>2</v>
      </c>
      <c r="L55" s="105">
        <v>0.0001886080724254998</v>
      </c>
      <c r="M55" s="86">
        <v>2</v>
      </c>
      <c r="N55" s="105">
        <v>0.00016390755613833797</v>
      </c>
      <c r="O55" s="86">
        <v>4</v>
      </c>
      <c r="P55" s="105">
        <v>0.00030646644192460924</v>
      </c>
      <c r="Q55" s="86">
        <v>7</v>
      </c>
      <c r="R55" s="105">
        <v>0.000549191903342225</v>
      </c>
      <c r="S55" s="107">
        <v>0.75</v>
      </c>
    </row>
    <row r="56" spans="1:19" ht="28.5">
      <c r="A56" s="22" t="s">
        <v>118</v>
      </c>
      <c r="B56" s="60" t="s">
        <v>119</v>
      </c>
      <c r="C56" s="86">
        <v>12</v>
      </c>
      <c r="D56" s="105">
        <v>0.0011750881316098707</v>
      </c>
      <c r="E56" s="86">
        <v>7</v>
      </c>
      <c r="F56" s="105">
        <v>0.0008407398510689407</v>
      </c>
      <c r="G56" s="86">
        <v>16</v>
      </c>
      <c r="H56" s="105">
        <v>0.0017728531855955678</v>
      </c>
      <c r="I56" s="86">
        <v>15</v>
      </c>
      <c r="J56" s="104">
        <v>0.001575795776867318</v>
      </c>
      <c r="K56" s="86">
        <v>22</v>
      </c>
      <c r="L56" s="105">
        <v>0.002074688796680498</v>
      </c>
      <c r="M56" s="86">
        <v>11</v>
      </c>
      <c r="N56" s="105">
        <v>0.0009014915587608589</v>
      </c>
      <c r="O56" s="86">
        <v>11</v>
      </c>
      <c r="P56" s="105">
        <v>0.0008427827152926755</v>
      </c>
      <c r="Q56" s="86">
        <v>11</v>
      </c>
      <c r="R56" s="105">
        <v>0.0008630158481092109</v>
      </c>
      <c r="S56" s="107">
        <v>0</v>
      </c>
    </row>
    <row r="57" spans="1:19" ht="15">
      <c r="A57" s="22" t="s">
        <v>120</v>
      </c>
      <c r="B57" s="61" t="s">
        <v>121</v>
      </c>
      <c r="C57" s="86">
        <v>5</v>
      </c>
      <c r="D57" s="105">
        <v>0.0004896200548374462</v>
      </c>
      <c r="E57" s="86">
        <v>5</v>
      </c>
      <c r="F57" s="105">
        <v>0.0006005284650492434</v>
      </c>
      <c r="G57" s="86">
        <v>9</v>
      </c>
      <c r="H57" s="105">
        <v>0.000997229916897507</v>
      </c>
      <c r="I57" s="86">
        <v>7</v>
      </c>
      <c r="J57" s="104">
        <v>0.0007353713625380818</v>
      </c>
      <c r="K57" s="86">
        <v>7</v>
      </c>
      <c r="L57" s="105">
        <v>0.0006601282534892493</v>
      </c>
      <c r="M57" s="86">
        <v>12</v>
      </c>
      <c r="N57" s="105">
        <v>0.000983445336830028</v>
      </c>
      <c r="O57" s="86">
        <v>5</v>
      </c>
      <c r="P57" s="105">
        <v>0.0003830830524057616</v>
      </c>
      <c r="Q57" s="86">
        <v>2</v>
      </c>
      <c r="R57" s="105">
        <v>0.00015691197238349287</v>
      </c>
      <c r="S57" s="107">
        <v>-0.6</v>
      </c>
    </row>
    <row r="58" spans="1:19" ht="15">
      <c r="A58" s="22" t="s">
        <v>122</v>
      </c>
      <c r="B58" s="60" t="s">
        <v>123</v>
      </c>
      <c r="C58" s="86">
        <v>6</v>
      </c>
      <c r="D58" s="105">
        <v>0.0005875440658049354</v>
      </c>
      <c r="E58" s="86">
        <v>4</v>
      </c>
      <c r="F58" s="105">
        <v>0.00048042277203939464</v>
      </c>
      <c r="G58" s="86">
        <v>2</v>
      </c>
      <c r="H58" s="105">
        <v>0.00022160664819944597</v>
      </c>
      <c r="I58" s="86">
        <v>10</v>
      </c>
      <c r="J58" s="104">
        <v>0.0010505305179115453</v>
      </c>
      <c r="K58" s="86">
        <v>5</v>
      </c>
      <c r="L58" s="105">
        <v>0.00047152018106374956</v>
      </c>
      <c r="M58" s="86">
        <v>3</v>
      </c>
      <c r="N58" s="105">
        <v>0.000245861334207507</v>
      </c>
      <c r="O58" s="86">
        <v>10</v>
      </c>
      <c r="P58" s="105">
        <v>0.0007661661048115232</v>
      </c>
      <c r="Q58" s="86">
        <v>2</v>
      </c>
      <c r="R58" s="105">
        <v>0.00015691197238349287</v>
      </c>
      <c r="S58" s="107">
        <v>-0.8</v>
      </c>
    </row>
    <row r="59" spans="1:19" ht="15">
      <c r="A59" s="22" t="s">
        <v>124</v>
      </c>
      <c r="B59" s="60" t="s">
        <v>125</v>
      </c>
      <c r="C59" s="86">
        <v>13</v>
      </c>
      <c r="D59" s="105">
        <v>0.0012730121425773599</v>
      </c>
      <c r="E59" s="86">
        <v>1</v>
      </c>
      <c r="F59" s="105">
        <v>0.00012010569300984866</v>
      </c>
      <c r="G59" s="86">
        <v>5</v>
      </c>
      <c r="H59" s="105">
        <v>0.000554016620498615</v>
      </c>
      <c r="I59" s="86">
        <v>3</v>
      </c>
      <c r="J59" s="104">
        <v>0.0003151591553734636</v>
      </c>
      <c r="K59" s="86">
        <v>7</v>
      </c>
      <c r="L59" s="105">
        <v>0.0006601282534892493</v>
      </c>
      <c r="M59" s="86">
        <v>14</v>
      </c>
      <c r="N59" s="105">
        <v>0.0011473528929683658</v>
      </c>
      <c r="O59" s="86">
        <v>14</v>
      </c>
      <c r="P59" s="105">
        <v>0.0010726325467361323</v>
      </c>
      <c r="Q59" s="86">
        <v>20</v>
      </c>
      <c r="R59" s="105">
        <v>0.0015691197238349285</v>
      </c>
      <c r="S59" s="107">
        <v>0.42857142857142855</v>
      </c>
    </row>
    <row r="60" spans="1:19" ht="15">
      <c r="A60" s="22" t="s">
        <v>126</v>
      </c>
      <c r="B60" s="60" t="s">
        <v>127</v>
      </c>
      <c r="C60" s="86">
        <v>3</v>
      </c>
      <c r="D60" s="105">
        <v>0.0002937720329024677</v>
      </c>
      <c r="E60" s="86">
        <v>2</v>
      </c>
      <c r="F60" s="105">
        <v>0.00024021138601969732</v>
      </c>
      <c r="G60" s="86">
        <v>6</v>
      </c>
      <c r="H60" s="105">
        <v>0.000664819944598338</v>
      </c>
      <c r="I60" s="86">
        <v>0</v>
      </c>
      <c r="J60" s="104">
        <v>0</v>
      </c>
      <c r="K60" s="86">
        <v>0</v>
      </c>
      <c r="L60" s="105">
        <v>0</v>
      </c>
      <c r="M60" s="86">
        <v>5</v>
      </c>
      <c r="N60" s="105">
        <v>0.0004097688903458449</v>
      </c>
      <c r="O60" s="86">
        <v>27</v>
      </c>
      <c r="P60" s="105">
        <v>0.0020686484829911126</v>
      </c>
      <c r="Q60" s="86">
        <v>108</v>
      </c>
      <c r="R60" s="105">
        <v>0.008473246508708614</v>
      </c>
      <c r="S60" s="107">
        <v>3</v>
      </c>
    </row>
    <row r="61" spans="1:19" ht="15">
      <c r="A61" s="22" t="s">
        <v>128</v>
      </c>
      <c r="B61" s="61" t="s">
        <v>129</v>
      </c>
      <c r="C61" s="86">
        <v>4</v>
      </c>
      <c r="D61" s="105">
        <v>0.0003916960438699569</v>
      </c>
      <c r="E61" s="86">
        <v>8</v>
      </c>
      <c r="F61" s="105">
        <v>0.0009608455440787893</v>
      </c>
      <c r="G61" s="86">
        <v>7</v>
      </c>
      <c r="H61" s="105">
        <v>0.0007756232686980609</v>
      </c>
      <c r="I61" s="86">
        <v>8</v>
      </c>
      <c r="J61" s="104">
        <v>0.0008404244143292363</v>
      </c>
      <c r="K61" s="86">
        <v>10</v>
      </c>
      <c r="L61" s="105">
        <v>0.0009430403621274991</v>
      </c>
      <c r="M61" s="86">
        <v>7</v>
      </c>
      <c r="N61" s="105">
        <v>0.0005736764464841829</v>
      </c>
      <c r="O61" s="86">
        <v>14</v>
      </c>
      <c r="P61" s="105">
        <v>0.0010726325467361323</v>
      </c>
      <c r="Q61" s="86">
        <v>6</v>
      </c>
      <c r="R61" s="105">
        <v>0.00047073591715047857</v>
      </c>
      <c r="S61" s="107">
        <v>-0.5714285714285714</v>
      </c>
    </row>
    <row r="62" spans="1:19" ht="28.5">
      <c r="A62" s="22" t="s">
        <v>130</v>
      </c>
      <c r="B62" s="61" t="s">
        <v>131</v>
      </c>
      <c r="C62" s="86">
        <v>5</v>
      </c>
      <c r="D62" s="105">
        <v>0.0004896200548374462</v>
      </c>
      <c r="E62" s="86">
        <v>0</v>
      </c>
      <c r="F62" s="105">
        <v>0</v>
      </c>
      <c r="G62" s="86">
        <v>1</v>
      </c>
      <c r="H62" s="105">
        <v>0.00011080332409972299</v>
      </c>
      <c r="I62" s="86">
        <v>2</v>
      </c>
      <c r="J62" s="104">
        <v>0.00021010610358230907</v>
      </c>
      <c r="K62" s="86">
        <v>5</v>
      </c>
      <c r="L62" s="105">
        <v>0.00047152018106374956</v>
      </c>
      <c r="M62" s="86">
        <v>7</v>
      </c>
      <c r="N62" s="105">
        <v>0.0005736764464841829</v>
      </c>
      <c r="O62" s="86">
        <v>2</v>
      </c>
      <c r="P62" s="105">
        <v>0.00015323322096230462</v>
      </c>
      <c r="Q62" s="86">
        <v>1</v>
      </c>
      <c r="R62" s="105">
        <v>7.845598619174644E-05</v>
      </c>
      <c r="S62" s="107">
        <v>-0.5</v>
      </c>
    </row>
    <row r="63" spans="1:19" ht="15">
      <c r="A63" s="22" t="s">
        <v>132</v>
      </c>
      <c r="B63" s="61" t="s">
        <v>133</v>
      </c>
      <c r="C63" s="86">
        <v>3</v>
      </c>
      <c r="D63" s="105">
        <v>0.0002937720329024677</v>
      </c>
      <c r="E63" s="86">
        <v>2</v>
      </c>
      <c r="F63" s="105">
        <v>0.00024021138601969732</v>
      </c>
      <c r="G63" s="86">
        <v>2</v>
      </c>
      <c r="H63" s="105">
        <v>0.00022160664819944597</v>
      </c>
      <c r="I63" s="86">
        <v>1</v>
      </c>
      <c r="J63" s="104">
        <v>0.00010505305179115453</v>
      </c>
      <c r="K63" s="86">
        <v>1</v>
      </c>
      <c r="L63" s="105">
        <v>9.43040362127499E-05</v>
      </c>
      <c r="M63" s="86">
        <v>5</v>
      </c>
      <c r="N63" s="105">
        <v>0.0004097688903458449</v>
      </c>
      <c r="O63" s="86">
        <v>0</v>
      </c>
      <c r="P63" s="105">
        <v>0</v>
      </c>
      <c r="Q63" s="86">
        <v>2</v>
      </c>
      <c r="R63" s="105">
        <v>0.00015691197238349287</v>
      </c>
      <c r="S63" s="107">
        <v>0</v>
      </c>
    </row>
    <row r="64" spans="1:19" ht="15">
      <c r="A64" s="22" t="s">
        <v>134</v>
      </c>
      <c r="B64" s="61" t="s">
        <v>135</v>
      </c>
      <c r="C64" s="86">
        <v>7</v>
      </c>
      <c r="D64" s="105">
        <v>0.0006854680767724246</v>
      </c>
      <c r="E64" s="86">
        <v>8</v>
      </c>
      <c r="F64" s="105">
        <v>0.0009608455440787893</v>
      </c>
      <c r="G64" s="86">
        <v>5</v>
      </c>
      <c r="H64" s="105">
        <v>0.000554016620498615</v>
      </c>
      <c r="I64" s="86">
        <v>12</v>
      </c>
      <c r="J64" s="104">
        <v>0.0012606366214938543</v>
      </c>
      <c r="K64" s="86">
        <v>16</v>
      </c>
      <c r="L64" s="105">
        <v>0.0015088645794039985</v>
      </c>
      <c r="M64" s="86">
        <v>7</v>
      </c>
      <c r="N64" s="105">
        <v>0.0005736764464841829</v>
      </c>
      <c r="O64" s="86">
        <v>8</v>
      </c>
      <c r="P64" s="105">
        <v>0.0006129328838492185</v>
      </c>
      <c r="Q64" s="86">
        <v>6</v>
      </c>
      <c r="R64" s="105">
        <v>0.00047073591715047857</v>
      </c>
      <c r="S64" s="107">
        <v>-0.25</v>
      </c>
    </row>
    <row r="65" spans="1:19" ht="15">
      <c r="A65" s="22" t="s">
        <v>136</v>
      </c>
      <c r="B65" s="61" t="s">
        <v>137</v>
      </c>
      <c r="C65" s="86">
        <v>1</v>
      </c>
      <c r="D65" s="105">
        <v>9.792401096748923E-05</v>
      </c>
      <c r="E65" s="86">
        <v>2</v>
      </c>
      <c r="F65" s="105">
        <v>0.00024021138601969732</v>
      </c>
      <c r="G65" s="86">
        <v>1</v>
      </c>
      <c r="H65" s="105">
        <v>0.00011080332409972299</v>
      </c>
      <c r="I65" s="86">
        <v>1</v>
      </c>
      <c r="J65" s="104">
        <v>0.00010505305179115453</v>
      </c>
      <c r="K65" s="86">
        <v>1</v>
      </c>
      <c r="L65" s="105">
        <v>9.43040362127499E-05</v>
      </c>
      <c r="M65" s="86">
        <v>4</v>
      </c>
      <c r="N65" s="105">
        <v>0.00032781511227667593</v>
      </c>
      <c r="O65" s="86">
        <v>1</v>
      </c>
      <c r="P65" s="105">
        <v>7.661661048115231E-05</v>
      </c>
      <c r="Q65" s="86">
        <v>3</v>
      </c>
      <c r="R65" s="105">
        <v>0.00023536795857523928</v>
      </c>
      <c r="S65" s="107">
        <v>2</v>
      </c>
    </row>
    <row r="66" spans="1:19" ht="15">
      <c r="A66" s="22" t="s">
        <v>138</v>
      </c>
      <c r="B66" s="60" t="s">
        <v>139</v>
      </c>
      <c r="C66" s="86">
        <v>26</v>
      </c>
      <c r="D66" s="105">
        <v>0.0025460242851547197</v>
      </c>
      <c r="E66" s="86">
        <v>18</v>
      </c>
      <c r="F66" s="105">
        <v>0.002161902474177276</v>
      </c>
      <c r="G66" s="86">
        <v>31</v>
      </c>
      <c r="H66" s="105">
        <v>0.003434903047091413</v>
      </c>
      <c r="I66" s="86">
        <v>26</v>
      </c>
      <c r="J66" s="104">
        <v>0.002731379346570018</v>
      </c>
      <c r="K66" s="86">
        <v>33</v>
      </c>
      <c r="L66" s="105">
        <v>0.003112033195020747</v>
      </c>
      <c r="M66" s="86">
        <v>46</v>
      </c>
      <c r="N66" s="105">
        <v>0.0037698737911817733</v>
      </c>
      <c r="O66" s="86">
        <v>61</v>
      </c>
      <c r="P66" s="105">
        <v>0.004673613239350291</v>
      </c>
      <c r="Q66" s="86">
        <v>62</v>
      </c>
      <c r="R66" s="105">
        <v>0.004864271143888279</v>
      </c>
      <c r="S66" s="107">
        <v>0.01639344262295082</v>
      </c>
    </row>
    <row r="67" spans="1:19" ht="15">
      <c r="A67" s="22" t="s">
        <v>140</v>
      </c>
      <c r="B67" s="61" t="s">
        <v>141</v>
      </c>
      <c r="C67" s="86">
        <v>32</v>
      </c>
      <c r="D67" s="105">
        <v>0.003133568350959655</v>
      </c>
      <c r="E67" s="86">
        <v>18</v>
      </c>
      <c r="F67" s="105">
        <v>0.002161902474177276</v>
      </c>
      <c r="G67" s="86">
        <v>21</v>
      </c>
      <c r="H67" s="105">
        <v>0.002326869806094183</v>
      </c>
      <c r="I67" s="86">
        <v>26</v>
      </c>
      <c r="J67" s="104">
        <v>0.002731379346570018</v>
      </c>
      <c r="K67" s="86">
        <v>31</v>
      </c>
      <c r="L67" s="105">
        <v>0.0029234251225952472</v>
      </c>
      <c r="M67" s="86">
        <v>33</v>
      </c>
      <c r="N67" s="105">
        <v>0.0027044746762825765</v>
      </c>
      <c r="O67" s="86">
        <v>46</v>
      </c>
      <c r="P67" s="105">
        <v>0.0035243640821330064</v>
      </c>
      <c r="Q67" s="86">
        <v>49</v>
      </c>
      <c r="R67" s="105">
        <v>0.0038443433233955756</v>
      </c>
      <c r="S67" s="107">
        <v>0.06521739130434782</v>
      </c>
    </row>
    <row r="68" spans="1:19" ht="15">
      <c r="A68" s="22" t="s">
        <v>142</v>
      </c>
      <c r="B68" s="60" t="s">
        <v>143</v>
      </c>
      <c r="C68" s="86">
        <v>3</v>
      </c>
      <c r="D68" s="105">
        <v>0.0002937720329024677</v>
      </c>
      <c r="E68" s="86">
        <v>6</v>
      </c>
      <c r="F68" s="105">
        <v>0.000720634158059092</v>
      </c>
      <c r="G68" s="86">
        <v>6</v>
      </c>
      <c r="H68" s="105">
        <v>0.000664819944598338</v>
      </c>
      <c r="I68" s="86">
        <v>6</v>
      </c>
      <c r="J68" s="104">
        <v>0.0006303183107469272</v>
      </c>
      <c r="K68" s="86">
        <v>4</v>
      </c>
      <c r="L68" s="105">
        <v>0.0003772161448509996</v>
      </c>
      <c r="M68" s="86">
        <v>5</v>
      </c>
      <c r="N68" s="105">
        <v>0.0004097688903458449</v>
      </c>
      <c r="O68" s="86">
        <v>9</v>
      </c>
      <c r="P68" s="105">
        <v>0.0006895494943303708</v>
      </c>
      <c r="Q68" s="86">
        <v>9</v>
      </c>
      <c r="R68" s="105">
        <v>0.0007061038757257179</v>
      </c>
      <c r="S68" s="107">
        <v>0</v>
      </c>
    </row>
    <row r="69" spans="1:19" ht="15">
      <c r="A69" s="22" t="s">
        <v>144</v>
      </c>
      <c r="B69" s="60" t="s">
        <v>145</v>
      </c>
      <c r="C69" s="86">
        <v>16</v>
      </c>
      <c r="D69" s="105">
        <v>0.0015667841754798276</v>
      </c>
      <c r="E69" s="86">
        <v>13</v>
      </c>
      <c r="F69" s="105">
        <v>0.0015613740091280327</v>
      </c>
      <c r="G69" s="86">
        <v>9</v>
      </c>
      <c r="H69" s="105">
        <v>0.000997229916897507</v>
      </c>
      <c r="I69" s="86">
        <v>7</v>
      </c>
      <c r="J69" s="104">
        <v>0.0007353713625380818</v>
      </c>
      <c r="K69" s="86">
        <v>13</v>
      </c>
      <c r="L69" s="105">
        <v>0.0012259524707657489</v>
      </c>
      <c r="M69" s="86">
        <v>21</v>
      </c>
      <c r="N69" s="105">
        <v>0.001721029339452549</v>
      </c>
      <c r="O69" s="86">
        <v>12</v>
      </c>
      <c r="P69" s="105">
        <v>0.0009193993257738278</v>
      </c>
      <c r="Q69" s="86">
        <v>15</v>
      </c>
      <c r="R69" s="105">
        <v>0.0011768397928761964</v>
      </c>
      <c r="S69" s="107">
        <v>0.25</v>
      </c>
    </row>
    <row r="70" spans="1:19" ht="15">
      <c r="A70" s="22" t="s">
        <v>146</v>
      </c>
      <c r="B70" s="61" t="s">
        <v>147</v>
      </c>
      <c r="C70" s="86">
        <v>3</v>
      </c>
      <c r="D70" s="105">
        <v>0.0002937720329024677</v>
      </c>
      <c r="E70" s="86">
        <v>4</v>
      </c>
      <c r="F70" s="105">
        <v>0.00048042277203939464</v>
      </c>
      <c r="G70" s="86">
        <v>3</v>
      </c>
      <c r="H70" s="105">
        <v>0.000332409972299169</v>
      </c>
      <c r="I70" s="86">
        <v>2</v>
      </c>
      <c r="J70" s="104">
        <v>0.00021010610358230907</v>
      </c>
      <c r="K70" s="86">
        <v>6</v>
      </c>
      <c r="L70" s="105">
        <v>0.0005658242172764995</v>
      </c>
      <c r="M70" s="86">
        <v>6</v>
      </c>
      <c r="N70" s="105">
        <v>0.000491722668415014</v>
      </c>
      <c r="O70" s="86">
        <v>9</v>
      </c>
      <c r="P70" s="105">
        <v>0.0006895494943303708</v>
      </c>
      <c r="Q70" s="86">
        <v>10</v>
      </c>
      <c r="R70" s="105">
        <v>0.0007845598619174643</v>
      </c>
      <c r="S70" s="107">
        <v>0.1111111111111111</v>
      </c>
    </row>
    <row r="71" spans="1:19" ht="15">
      <c r="A71" s="22" t="s">
        <v>148</v>
      </c>
      <c r="B71" s="60" t="s">
        <v>149</v>
      </c>
      <c r="C71" s="86">
        <v>0</v>
      </c>
      <c r="D71" s="105">
        <v>0</v>
      </c>
      <c r="E71" s="86">
        <v>0</v>
      </c>
      <c r="F71" s="105">
        <v>0</v>
      </c>
      <c r="G71" s="86">
        <v>1</v>
      </c>
      <c r="H71" s="105">
        <v>0.00011080332409972299</v>
      </c>
      <c r="I71" s="86">
        <v>0</v>
      </c>
      <c r="J71" s="104">
        <v>0</v>
      </c>
      <c r="K71" s="86">
        <v>2</v>
      </c>
      <c r="L71" s="105">
        <v>0.0001886080724254998</v>
      </c>
      <c r="M71" s="86">
        <v>1</v>
      </c>
      <c r="N71" s="105">
        <v>8.195377806916898E-05</v>
      </c>
      <c r="O71" s="86">
        <v>2</v>
      </c>
      <c r="P71" s="105">
        <v>0.00015323322096230462</v>
      </c>
      <c r="Q71" s="86">
        <v>0</v>
      </c>
      <c r="R71" s="105">
        <v>0</v>
      </c>
      <c r="S71" s="107">
        <v>-1</v>
      </c>
    </row>
    <row r="72" spans="1:19" ht="15">
      <c r="A72" s="22" t="s">
        <v>150</v>
      </c>
      <c r="B72" s="60" t="s">
        <v>206</v>
      </c>
      <c r="C72" s="86">
        <v>32</v>
      </c>
      <c r="D72" s="105">
        <v>0.003133568350959655</v>
      </c>
      <c r="E72" s="86">
        <v>32</v>
      </c>
      <c r="F72" s="105">
        <v>0.003843382176315157</v>
      </c>
      <c r="G72" s="86">
        <v>42</v>
      </c>
      <c r="H72" s="105">
        <v>0.004653739612188366</v>
      </c>
      <c r="I72" s="86">
        <v>53</v>
      </c>
      <c r="J72" s="104">
        <v>0.00556781174493119</v>
      </c>
      <c r="K72" s="86">
        <v>37</v>
      </c>
      <c r="L72" s="105">
        <v>0.0034892493398717473</v>
      </c>
      <c r="M72" s="86">
        <v>74</v>
      </c>
      <c r="N72" s="105">
        <v>0.006064579577118505</v>
      </c>
      <c r="O72" s="86">
        <v>57</v>
      </c>
      <c r="P72" s="105">
        <v>0.004367146797425681</v>
      </c>
      <c r="Q72" s="86">
        <v>85</v>
      </c>
      <c r="R72" s="105">
        <v>0.006668758826298447</v>
      </c>
      <c r="S72" s="107">
        <v>0.49122807017543857</v>
      </c>
    </row>
    <row r="73" spans="1:19" ht="15">
      <c r="A73" s="22" t="s">
        <v>151</v>
      </c>
      <c r="B73" s="60" t="s">
        <v>152</v>
      </c>
      <c r="C73" s="86">
        <v>52</v>
      </c>
      <c r="D73" s="105">
        <v>0.0050920485703094395</v>
      </c>
      <c r="E73" s="86">
        <v>42</v>
      </c>
      <c r="F73" s="105">
        <v>0.005044439106413644</v>
      </c>
      <c r="G73" s="86">
        <v>44</v>
      </c>
      <c r="H73" s="105">
        <v>0.004875346260387812</v>
      </c>
      <c r="I73" s="86">
        <v>40</v>
      </c>
      <c r="J73" s="104">
        <v>0.004202122071646181</v>
      </c>
      <c r="K73" s="86">
        <v>63</v>
      </c>
      <c r="L73" s="105">
        <v>0.005941154281403243</v>
      </c>
      <c r="M73" s="86">
        <v>56</v>
      </c>
      <c r="N73" s="105">
        <v>0.004589411571873463</v>
      </c>
      <c r="O73" s="86">
        <v>74</v>
      </c>
      <c r="P73" s="105">
        <v>0.005669629175605272</v>
      </c>
      <c r="Q73" s="86">
        <v>99</v>
      </c>
      <c r="R73" s="105">
        <v>0.0077671426329828964</v>
      </c>
      <c r="S73" s="107">
        <v>0.33783783783783783</v>
      </c>
    </row>
    <row r="74" spans="1:19" ht="28.5">
      <c r="A74" s="22" t="s">
        <v>153</v>
      </c>
      <c r="B74" s="60" t="s">
        <v>154</v>
      </c>
      <c r="C74" s="86">
        <v>1</v>
      </c>
      <c r="D74" s="105">
        <v>9.792401096748923E-05</v>
      </c>
      <c r="E74" s="86">
        <v>1</v>
      </c>
      <c r="F74" s="105">
        <v>0.00012010569300984866</v>
      </c>
      <c r="G74" s="86">
        <v>1</v>
      </c>
      <c r="H74" s="105">
        <v>0.00011080332409972299</v>
      </c>
      <c r="I74" s="86">
        <v>0</v>
      </c>
      <c r="J74" s="104">
        <v>0</v>
      </c>
      <c r="K74" s="86">
        <v>1</v>
      </c>
      <c r="L74" s="105">
        <v>9.43040362127499E-05</v>
      </c>
      <c r="M74" s="86">
        <v>2</v>
      </c>
      <c r="N74" s="105">
        <v>0.00016390755613833797</v>
      </c>
      <c r="O74" s="86">
        <v>1</v>
      </c>
      <c r="P74" s="105">
        <v>7.661661048115231E-05</v>
      </c>
      <c r="Q74" s="86">
        <v>1</v>
      </c>
      <c r="R74" s="105">
        <v>7.845598619174644E-05</v>
      </c>
      <c r="S74" s="107">
        <v>0</v>
      </c>
    </row>
    <row r="75" spans="1:19" ht="15">
      <c r="A75" s="22" t="s">
        <v>155</v>
      </c>
      <c r="B75" s="61" t="s">
        <v>156</v>
      </c>
      <c r="C75" s="86">
        <v>27</v>
      </c>
      <c r="D75" s="105">
        <v>0.0026439482961222094</v>
      </c>
      <c r="E75" s="86">
        <v>13</v>
      </c>
      <c r="F75" s="105">
        <v>0.0015613740091280327</v>
      </c>
      <c r="G75" s="86">
        <v>16</v>
      </c>
      <c r="H75" s="105">
        <v>0.0017728531855955678</v>
      </c>
      <c r="I75" s="86">
        <v>10</v>
      </c>
      <c r="J75" s="104">
        <v>0.0010505305179115453</v>
      </c>
      <c r="K75" s="86">
        <v>13</v>
      </c>
      <c r="L75" s="105">
        <v>0.0012259524707657489</v>
      </c>
      <c r="M75" s="86">
        <v>15</v>
      </c>
      <c r="N75" s="105">
        <v>0.0012293066710375349</v>
      </c>
      <c r="O75" s="86">
        <v>18</v>
      </c>
      <c r="P75" s="105">
        <v>0.0013790989886607416</v>
      </c>
      <c r="Q75" s="86">
        <v>25</v>
      </c>
      <c r="R75" s="105">
        <v>0.0019613996547936607</v>
      </c>
      <c r="S75" s="107">
        <v>0.3888888888888889</v>
      </c>
    </row>
    <row r="76" spans="1:19" ht="15">
      <c r="A76" s="22" t="s">
        <v>157</v>
      </c>
      <c r="B76" s="60" t="s">
        <v>158</v>
      </c>
      <c r="C76" s="86">
        <v>246</v>
      </c>
      <c r="D76" s="105">
        <v>0.02408930669800235</v>
      </c>
      <c r="E76" s="86">
        <v>198</v>
      </c>
      <c r="F76" s="105">
        <v>0.023780927215950036</v>
      </c>
      <c r="G76" s="86">
        <v>209</v>
      </c>
      <c r="H76" s="105">
        <v>0.023157894736842106</v>
      </c>
      <c r="I76" s="86">
        <v>202</v>
      </c>
      <c r="J76" s="104">
        <v>0.021220716461813217</v>
      </c>
      <c r="K76" s="86">
        <v>296</v>
      </c>
      <c r="L76" s="105">
        <v>0.02791399471897398</v>
      </c>
      <c r="M76" s="86">
        <v>399</v>
      </c>
      <c r="N76" s="105">
        <v>0.032699557449598425</v>
      </c>
      <c r="O76" s="86">
        <v>437</v>
      </c>
      <c r="P76" s="105">
        <v>0.03348145878026356</v>
      </c>
      <c r="Q76" s="86">
        <v>445</v>
      </c>
      <c r="R76" s="105">
        <v>0.03491291385532716</v>
      </c>
      <c r="S76" s="107">
        <v>0.018306636155606407</v>
      </c>
    </row>
    <row r="77" spans="1:19" ht="15">
      <c r="A77" s="22" t="s">
        <v>159</v>
      </c>
      <c r="B77" s="61" t="s">
        <v>160</v>
      </c>
      <c r="C77" s="86">
        <v>87</v>
      </c>
      <c r="D77" s="105">
        <v>0.008519388954171562</v>
      </c>
      <c r="E77" s="86">
        <v>84</v>
      </c>
      <c r="F77" s="105">
        <v>0.010088878212827288</v>
      </c>
      <c r="G77" s="86">
        <v>80</v>
      </c>
      <c r="H77" s="105">
        <v>0.00886426592797784</v>
      </c>
      <c r="I77" s="86">
        <v>96</v>
      </c>
      <c r="J77" s="104">
        <v>0.010085092971950834</v>
      </c>
      <c r="K77" s="86">
        <v>116</v>
      </c>
      <c r="L77" s="105">
        <v>0.01093926820067899</v>
      </c>
      <c r="M77" s="86">
        <v>106</v>
      </c>
      <c r="N77" s="105">
        <v>0.008687100475331912</v>
      </c>
      <c r="O77" s="86">
        <v>94</v>
      </c>
      <c r="P77" s="105">
        <v>0.007201961385228318</v>
      </c>
      <c r="Q77" s="86">
        <v>116</v>
      </c>
      <c r="R77" s="105">
        <v>0.009100894398242586</v>
      </c>
      <c r="S77" s="107">
        <v>0.23404255319148937</v>
      </c>
    </row>
    <row r="78" spans="1:19" ht="15">
      <c r="A78" s="22" t="s">
        <v>161</v>
      </c>
      <c r="B78" s="60" t="s">
        <v>162</v>
      </c>
      <c r="C78" s="86">
        <v>16</v>
      </c>
      <c r="D78" s="105">
        <v>0.0015667841754798276</v>
      </c>
      <c r="E78" s="86">
        <v>4</v>
      </c>
      <c r="F78" s="105">
        <v>0.00048042277203939464</v>
      </c>
      <c r="G78" s="86">
        <v>6</v>
      </c>
      <c r="H78" s="105">
        <v>0.000664819944598338</v>
      </c>
      <c r="I78" s="86">
        <v>7</v>
      </c>
      <c r="J78" s="104">
        <v>0.0007353713625380818</v>
      </c>
      <c r="K78" s="86">
        <v>16</v>
      </c>
      <c r="L78" s="105">
        <v>0.0015088645794039985</v>
      </c>
      <c r="M78" s="86">
        <v>11</v>
      </c>
      <c r="N78" s="105">
        <v>0.0009014915587608589</v>
      </c>
      <c r="O78" s="86">
        <v>6</v>
      </c>
      <c r="P78" s="105">
        <v>0.0004596996628869139</v>
      </c>
      <c r="Q78" s="86">
        <v>2</v>
      </c>
      <c r="R78" s="105">
        <v>0.00015691197238349287</v>
      </c>
      <c r="S78" s="107">
        <v>-0.6666666666666666</v>
      </c>
    </row>
    <row r="79" spans="1:19" ht="15">
      <c r="A79" s="22" t="s">
        <v>163</v>
      </c>
      <c r="B79" s="60" t="s">
        <v>164</v>
      </c>
      <c r="C79" s="86">
        <v>12</v>
      </c>
      <c r="D79" s="105">
        <v>0.0011750881316098707</v>
      </c>
      <c r="E79" s="86">
        <v>5</v>
      </c>
      <c r="F79" s="105">
        <v>0.0006005284650492434</v>
      </c>
      <c r="G79" s="86">
        <v>8</v>
      </c>
      <c r="H79" s="105">
        <v>0.0008864265927977839</v>
      </c>
      <c r="I79" s="86">
        <v>10</v>
      </c>
      <c r="J79" s="104">
        <v>0.0010505305179115453</v>
      </c>
      <c r="K79" s="86">
        <v>11</v>
      </c>
      <c r="L79" s="105">
        <v>0.001037344398340249</v>
      </c>
      <c r="M79" s="86">
        <v>7</v>
      </c>
      <c r="N79" s="105">
        <v>0.0005736764464841829</v>
      </c>
      <c r="O79" s="86">
        <v>8</v>
      </c>
      <c r="P79" s="105">
        <v>0.0006129328838492185</v>
      </c>
      <c r="Q79" s="86">
        <v>11</v>
      </c>
      <c r="R79" s="105">
        <v>0.0008630158481092109</v>
      </c>
      <c r="S79" s="107">
        <v>0.375</v>
      </c>
    </row>
    <row r="80" spans="1:19" ht="15">
      <c r="A80" s="22" t="s">
        <v>165</v>
      </c>
      <c r="B80" s="60" t="s">
        <v>166</v>
      </c>
      <c r="C80" s="86">
        <v>65</v>
      </c>
      <c r="D80" s="105">
        <v>0.0063650607128868</v>
      </c>
      <c r="E80" s="86">
        <v>58</v>
      </c>
      <c r="F80" s="105">
        <v>0.006966130194571223</v>
      </c>
      <c r="G80" s="86">
        <v>51</v>
      </c>
      <c r="H80" s="105">
        <v>0.005650969529085873</v>
      </c>
      <c r="I80" s="86">
        <v>62</v>
      </c>
      <c r="J80" s="104">
        <v>0.006513289211051581</v>
      </c>
      <c r="K80" s="86">
        <v>62</v>
      </c>
      <c r="L80" s="105">
        <v>0.0058468502451904944</v>
      </c>
      <c r="M80" s="86">
        <v>80</v>
      </c>
      <c r="N80" s="105">
        <v>0.006556302245533519</v>
      </c>
      <c r="O80" s="86">
        <v>63</v>
      </c>
      <c r="P80" s="105">
        <v>0.004826846460312595</v>
      </c>
      <c r="Q80" s="86">
        <v>95</v>
      </c>
      <c r="R80" s="105">
        <v>0.007453318688215912</v>
      </c>
      <c r="S80" s="107">
        <v>0.5079365079365079</v>
      </c>
    </row>
    <row r="81" spans="1:19" ht="15">
      <c r="A81" s="22" t="s">
        <v>167</v>
      </c>
      <c r="B81" s="61" t="s">
        <v>168</v>
      </c>
      <c r="C81" s="86">
        <v>5</v>
      </c>
      <c r="D81" s="105">
        <v>0.0004896200548374462</v>
      </c>
      <c r="E81" s="86">
        <v>7</v>
      </c>
      <c r="F81" s="105">
        <v>0.0008407398510689407</v>
      </c>
      <c r="G81" s="86">
        <v>12</v>
      </c>
      <c r="H81" s="105">
        <v>0.001329639889196676</v>
      </c>
      <c r="I81" s="86">
        <v>5</v>
      </c>
      <c r="J81" s="104">
        <v>0.0005252652589557726</v>
      </c>
      <c r="K81" s="86">
        <v>4</v>
      </c>
      <c r="L81" s="105">
        <v>0.0003772161448509996</v>
      </c>
      <c r="M81" s="86">
        <v>13</v>
      </c>
      <c r="N81" s="105">
        <v>0.0010653991148991966</v>
      </c>
      <c r="O81" s="86">
        <v>3</v>
      </c>
      <c r="P81" s="105">
        <v>0.00022984983144345696</v>
      </c>
      <c r="Q81" s="86">
        <v>11</v>
      </c>
      <c r="R81" s="105">
        <v>0.0008630158481092109</v>
      </c>
      <c r="S81" s="107">
        <v>2.6666666666666665</v>
      </c>
    </row>
    <row r="82" spans="1:19" ht="15">
      <c r="A82" s="22" t="s">
        <v>169</v>
      </c>
      <c r="B82" s="60" t="s">
        <v>170</v>
      </c>
      <c r="C82" s="86">
        <v>20</v>
      </c>
      <c r="D82" s="105">
        <v>0.0019584802193497847</v>
      </c>
      <c r="E82" s="86">
        <v>8</v>
      </c>
      <c r="F82" s="105">
        <v>0.0009608455440787893</v>
      </c>
      <c r="G82" s="86">
        <v>13</v>
      </c>
      <c r="H82" s="105">
        <v>0.0014404432132963988</v>
      </c>
      <c r="I82" s="86">
        <v>13</v>
      </c>
      <c r="J82" s="104">
        <v>0.001365689673285009</v>
      </c>
      <c r="K82" s="86">
        <v>30</v>
      </c>
      <c r="L82" s="105">
        <v>0.002829121086382497</v>
      </c>
      <c r="M82" s="86">
        <v>27</v>
      </c>
      <c r="N82" s="105">
        <v>0.0022127520078675626</v>
      </c>
      <c r="O82" s="86">
        <v>44</v>
      </c>
      <c r="P82" s="105">
        <v>0.003371130861170702</v>
      </c>
      <c r="Q82" s="86">
        <v>24</v>
      </c>
      <c r="R82" s="105">
        <v>0.0018829436686019143</v>
      </c>
      <c r="S82" s="107">
        <v>-0.45454545454545453</v>
      </c>
    </row>
    <row r="83" spans="1:19" ht="15">
      <c r="A83" s="22" t="s">
        <v>171</v>
      </c>
      <c r="B83" s="60" t="s">
        <v>172</v>
      </c>
      <c r="C83" s="86">
        <v>27</v>
      </c>
      <c r="D83" s="105">
        <v>0.0026439482961222094</v>
      </c>
      <c r="E83" s="86">
        <v>25</v>
      </c>
      <c r="F83" s="105">
        <v>0.0030026423252462165</v>
      </c>
      <c r="G83" s="86">
        <v>23</v>
      </c>
      <c r="H83" s="105">
        <v>0.002548476454293629</v>
      </c>
      <c r="I83" s="86">
        <v>24</v>
      </c>
      <c r="J83" s="104">
        <v>0.0025212732429877086</v>
      </c>
      <c r="K83" s="86">
        <v>30</v>
      </c>
      <c r="L83" s="105">
        <v>0.002829121086382497</v>
      </c>
      <c r="M83" s="86">
        <v>30</v>
      </c>
      <c r="N83" s="105">
        <v>0.0024586133420750698</v>
      </c>
      <c r="O83" s="86">
        <v>48</v>
      </c>
      <c r="P83" s="105">
        <v>0.0036775973030953113</v>
      </c>
      <c r="Q83" s="86">
        <v>32</v>
      </c>
      <c r="R83" s="105">
        <v>0.002510591558135886</v>
      </c>
      <c r="S83" s="107">
        <v>-0.3333333333333333</v>
      </c>
    </row>
    <row r="84" spans="1:19" ht="15">
      <c r="A84" s="22" t="s">
        <v>173</v>
      </c>
      <c r="B84" s="60" t="s">
        <v>174</v>
      </c>
      <c r="C84" s="86">
        <v>6</v>
      </c>
      <c r="D84" s="105">
        <v>0.0005875440658049354</v>
      </c>
      <c r="E84" s="86">
        <v>6</v>
      </c>
      <c r="F84" s="105">
        <v>0.000720634158059092</v>
      </c>
      <c r="G84" s="86">
        <v>2</v>
      </c>
      <c r="H84" s="105">
        <v>0.00022160664819944597</v>
      </c>
      <c r="I84" s="86">
        <v>18</v>
      </c>
      <c r="J84" s="104">
        <v>0.0018909549322407816</v>
      </c>
      <c r="K84" s="86">
        <v>21</v>
      </c>
      <c r="L84" s="105">
        <v>0.001980384760467748</v>
      </c>
      <c r="M84" s="86">
        <v>23</v>
      </c>
      <c r="N84" s="105">
        <v>0.0018849368955908866</v>
      </c>
      <c r="O84" s="86">
        <v>23</v>
      </c>
      <c r="P84" s="105">
        <v>0.0017621820410665032</v>
      </c>
      <c r="Q84" s="86">
        <v>28</v>
      </c>
      <c r="R84" s="105">
        <v>0.0021967676133689</v>
      </c>
      <c r="S84" s="107">
        <v>0.21739130434782608</v>
      </c>
    </row>
    <row r="85" spans="1:19" ht="15">
      <c r="A85" s="22" t="s">
        <v>175</v>
      </c>
      <c r="B85" s="61" t="s">
        <v>176</v>
      </c>
      <c r="C85" s="86">
        <v>2</v>
      </c>
      <c r="D85" s="105">
        <v>0.00019584802193497845</v>
      </c>
      <c r="E85" s="86">
        <v>1</v>
      </c>
      <c r="F85" s="105">
        <v>0.00012010569300984866</v>
      </c>
      <c r="G85" s="86">
        <v>2</v>
      </c>
      <c r="H85" s="105">
        <v>0.00022160664819944597</v>
      </c>
      <c r="I85" s="86">
        <v>1</v>
      </c>
      <c r="J85" s="104">
        <v>0.00010505305179115453</v>
      </c>
      <c r="K85" s="86">
        <v>1</v>
      </c>
      <c r="L85" s="105">
        <v>9.43040362127499E-05</v>
      </c>
      <c r="M85" s="86">
        <v>2</v>
      </c>
      <c r="N85" s="105">
        <v>0.00016390755613833797</v>
      </c>
      <c r="O85" s="86">
        <v>2</v>
      </c>
      <c r="P85" s="105">
        <v>0.00015323322096230462</v>
      </c>
      <c r="Q85" s="86">
        <v>1</v>
      </c>
      <c r="R85" s="105">
        <v>7.845598619174644E-05</v>
      </c>
      <c r="S85" s="107">
        <v>-0.5</v>
      </c>
    </row>
    <row r="86" spans="1:19" ht="15">
      <c r="A86" s="22" t="s">
        <v>177</v>
      </c>
      <c r="B86" s="61" t="s">
        <v>178</v>
      </c>
      <c r="C86" s="86">
        <v>35</v>
      </c>
      <c r="D86" s="105">
        <v>0.003427340383862123</v>
      </c>
      <c r="E86" s="86">
        <v>29</v>
      </c>
      <c r="F86" s="105">
        <v>0.0034830650972856115</v>
      </c>
      <c r="G86" s="86">
        <v>34</v>
      </c>
      <c r="H86" s="105">
        <v>0.0037673130193905816</v>
      </c>
      <c r="I86" s="86">
        <v>23</v>
      </c>
      <c r="J86" s="104">
        <v>0.0024162201911965544</v>
      </c>
      <c r="K86" s="86">
        <v>53</v>
      </c>
      <c r="L86" s="105">
        <v>0.004998113919275745</v>
      </c>
      <c r="M86" s="86">
        <v>50</v>
      </c>
      <c r="N86" s="105">
        <v>0.004097688903458449</v>
      </c>
      <c r="O86" s="86">
        <v>55</v>
      </c>
      <c r="P86" s="105">
        <v>0.004213913576463378</v>
      </c>
      <c r="Q86" s="86">
        <v>51</v>
      </c>
      <c r="R86" s="105">
        <v>0.004001255295779068</v>
      </c>
      <c r="S86" s="107">
        <v>-0.07272727272727272</v>
      </c>
    </row>
    <row r="87" spans="1:19" ht="15">
      <c r="A87" s="22" t="s">
        <v>179</v>
      </c>
      <c r="B87" s="61" t="s">
        <v>180</v>
      </c>
      <c r="C87" s="86">
        <v>2</v>
      </c>
      <c r="D87" s="105">
        <v>0.00019584802193497845</v>
      </c>
      <c r="E87" s="86">
        <v>1</v>
      </c>
      <c r="F87" s="105">
        <v>0.00012010569300984866</v>
      </c>
      <c r="G87" s="86">
        <v>0</v>
      </c>
      <c r="H87" s="105">
        <v>0</v>
      </c>
      <c r="I87" s="86">
        <v>2</v>
      </c>
      <c r="J87" s="104">
        <v>0.00021010610358230907</v>
      </c>
      <c r="K87" s="86">
        <v>9</v>
      </c>
      <c r="L87" s="105">
        <v>0.0008487363259147492</v>
      </c>
      <c r="M87" s="86">
        <v>3</v>
      </c>
      <c r="N87" s="105">
        <v>0.000245861334207507</v>
      </c>
      <c r="O87" s="86">
        <v>2</v>
      </c>
      <c r="P87" s="105">
        <v>0.00015323322096230462</v>
      </c>
      <c r="Q87" s="86">
        <v>5</v>
      </c>
      <c r="R87" s="105">
        <v>0.00039227993095873213</v>
      </c>
      <c r="S87" s="107">
        <v>1.5</v>
      </c>
    </row>
    <row r="88" spans="1:19" ht="15">
      <c r="A88" s="22" t="s">
        <v>181</v>
      </c>
      <c r="B88" s="61" t="s">
        <v>182</v>
      </c>
      <c r="C88" s="86">
        <v>4</v>
      </c>
      <c r="D88" s="105">
        <v>0.0003916960438699569</v>
      </c>
      <c r="E88" s="86">
        <v>11</v>
      </c>
      <c r="F88" s="105">
        <v>0.0013211626231083354</v>
      </c>
      <c r="G88" s="86">
        <v>4</v>
      </c>
      <c r="H88" s="105">
        <v>0.00044321329639889195</v>
      </c>
      <c r="I88" s="86">
        <v>3</v>
      </c>
      <c r="J88" s="104">
        <v>0.0003151591553734636</v>
      </c>
      <c r="K88" s="86">
        <v>6</v>
      </c>
      <c r="L88" s="105">
        <v>0.0005658242172764995</v>
      </c>
      <c r="M88" s="86">
        <v>9</v>
      </c>
      <c r="N88" s="105">
        <v>0.000737584002622521</v>
      </c>
      <c r="O88" s="86">
        <v>10</v>
      </c>
      <c r="P88" s="105">
        <v>0.0007661661048115232</v>
      </c>
      <c r="Q88" s="86">
        <v>11</v>
      </c>
      <c r="R88" s="105">
        <v>0.0008630158481092109</v>
      </c>
      <c r="S88" s="107">
        <v>0.1</v>
      </c>
    </row>
    <row r="89" spans="1:19" ht="15">
      <c r="A89" s="22" t="s">
        <v>183</v>
      </c>
      <c r="B89" s="60" t="s">
        <v>184</v>
      </c>
      <c r="C89" s="86">
        <v>33</v>
      </c>
      <c r="D89" s="105">
        <v>0.0032314923619271444</v>
      </c>
      <c r="E89" s="86">
        <v>27</v>
      </c>
      <c r="F89" s="105">
        <v>0.003242853711265914</v>
      </c>
      <c r="G89" s="86">
        <v>28</v>
      </c>
      <c r="H89" s="105">
        <v>0.0031024930747922436</v>
      </c>
      <c r="I89" s="86">
        <v>27</v>
      </c>
      <c r="J89" s="104">
        <v>0.0028364323983611725</v>
      </c>
      <c r="K89" s="86">
        <v>31</v>
      </c>
      <c r="L89" s="105">
        <v>0.0029234251225952472</v>
      </c>
      <c r="M89" s="86">
        <v>47</v>
      </c>
      <c r="N89" s="105">
        <v>0.0038518275692509428</v>
      </c>
      <c r="O89" s="86">
        <v>54</v>
      </c>
      <c r="P89" s="105">
        <v>0.004137296965982225</v>
      </c>
      <c r="Q89" s="86">
        <v>65</v>
      </c>
      <c r="R89" s="105">
        <v>0.005099639102463518</v>
      </c>
      <c r="S89" s="107">
        <v>0.2037037037037037</v>
      </c>
    </row>
    <row r="90" spans="1:19" ht="15">
      <c r="A90" s="22" t="s">
        <v>185</v>
      </c>
      <c r="B90" s="60" t="s">
        <v>186</v>
      </c>
      <c r="C90" s="86">
        <v>0</v>
      </c>
      <c r="D90" s="105">
        <v>0</v>
      </c>
      <c r="E90" s="86">
        <v>0</v>
      </c>
      <c r="F90" s="105">
        <v>0</v>
      </c>
      <c r="G90" s="86">
        <v>0</v>
      </c>
      <c r="H90" s="105">
        <v>0</v>
      </c>
      <c r="I90" s="86">
        <v>0</v>
      </c>
      <c r="J90" s="104">
        <v>0</v>
      </c>
      <c r="K90" s="86">
        <v>0</v>
      </c>
      <c r="L90" s="105">
        <v>0</v>
      </c>
      <c r="M90" s="86">
        <v>1</v>
      </c>
      <c r="N90" s="105">
        <v>8.195377806916898E-05</v>
      </c>
      <c r="O90" s="86">
        <v>0</v>
      </c>
      <c r="P90" s="105">
        <v>0</v>
      </c>
      <c r="Q90" s="86">
        <v>0</v>
      </c>
      <c r="R90" s="105">
        <v>0</v>
      </c>
      <c r="S90" s="107">
        <v>0</v>
      </c>
    </row>
    <row r="91" spans="1:19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0</v>
      </c>
      <c r="H91" s="105">
        <v>0</v>
      </c>
      <c r="I91" s="86">
        <v>0</v>
      </c>
      <c r="J91" s="104">
        <v>0</v>
      </c>
      <c r="K91" s="86">
        <v>0</v>
      </c>
      <c r="L91" s="105">
        <v>0</v>
      </c>
      <c r="M91" s="86">
        <v>0</v>
      </c>
      <c r="N91" s="105">
        <v>0</v>
      </c>
      <c r="O91" s="86">
        <v>0</v>
      </c>
      <c r="P91" s="105">
        <v>0</v>
      </c>
      <c r="Q91" s="86">
        <v>0</v>
      </c>
      <c r="R91" s="105">
        <v>0</v>
      </c>
      <c r="S91" s="107">
        <v>0</v>
      </c>
    </row>
    <row r="92" spans="1:19" ht="15">
      <c r="A92" s="22" t="s">
        <v>189</v>
      </c>
      <c r="B92" s="61" t="s">
        <v>190</v>
      </c>
      <c r="C92" s="86">
        <v>4</v>
      </c>
      <c r="D92" s="105">
        <v>0.0003916960438699569</v>
      </c>
      <c r="E92" s="86">
        <v>9</v>
      </c>
      <c r="F92" s="105">
        <v>0.001080951237088638</v>
      </c>
      <c r="G92" s="86">
        <v>3</v>
      </c>
      <c r="H92" s="105">
        <v>0.000332409972299169</v>
      </c>
      <c r="I92" s="86">
        <v>10</v>
      </c>
      <c r="J92" s="104">
        <v>0.0010505305179115453</v>
      </c>
      <c r="K92" s="86">
        <v>15</v>
      </c>
      <c r="L92" s="105">
        <v>0.0014145605431912485</v>
      </c>
      <c r="M92" s="86">
        <v>8</v>
      </c>
      <c r="N92" s="105">
        <v>0.0006556302245533519</v>
      </c>
      <c r="O92" s="86">
        <v>5</v>
      </c>
      <c r="P92" s="105">
        <v>0.0003830830524057616</v>
      </c>
      <c r="Q92" s="86">
        <v>2</v>
      </c>
      <c r="R92" s="105">
        <v>0.00015691197238349287</v>
      </c>
      <c r="S92" s="107">
        <v>-0.6</v>
      </c>
    </row>
    <row r="93" spans="1:19" ht="15.75" thickBot="1">
      <c r="A93" s="181" t="s">
        <v>191</v>
      </c>
      <c r="B93" s="182"/>
      <c r="C93" s="108">
        <v>1756</v>
      </c>
      <c r="D93" s="110">
        <v>0.1719545632589111</v>
      </c>
      <c r="E93" s="108">
        <v>1466</v>
      </c>
      <c r="F93" s="110">
        <v>0.17607494595243814</v>
      </c>
      <c r="G93" s="108">
        <v>1273</v>
      </c>
      <c r="H93" s="110">
        <v>0.14105263157894737</v>
      </c>
      <c r="I93" s="108">
        <v>2112</v>
      </c>
      <c r="J93" s="109">
        <v>0.22187204538291838</v>
      </c>
      <c r="K93" s="108">
        <v>1834</v>
      </c>
      <c r="L93" s="110">
        <v>0.17295360241418334</v>
      </c>
      <c r="M93" s="108">
        <v>1123</v>
      </c>
      <c r="N93" s="110">
        <v>0.09203409277167678</v>
      </c>
      <c r="O93" s="108">
        <v>922</v>
      </c>
      <c r="P93" s="110">
        <v>0.07064051486362243</v>
      </c>
      <c r="Q93" s="108">
        <v>908</v>
      </c>
      <c r="R93" s="110">
        <v>0.07123803546210576</v>
      </c>
      <c r="S93" s="134">
        <v>-0.015184381778741865</v>
      </c>
    </row>
    <row r="94" spans="1:19" ht="15.75" thickBot="1">
      <c r="A94" s="183" t="s">
        <v>192</v>
      </c>
      <c r="B94" s="184"/>
      <c r="C94" s="94">
        <v>10212</v>
      </c>
      <c r="D94" s="115">
        <v>1</v>
      </c>
      <c r="E94" s="94">
        <v>8326</v>
      </c>
      <c r="F94" s="115">
        <v>1</v>
      </c>
      <c r="G94" s="94">
        <v>9025</v>
      </c>
      <c r="H94" s="115">
        <v>1</v>
      </c>
      <c r="I94" s="94">
        <v>9519</v>
      </c>
      <c r="J94" s="114">
        <v>1</v>
      </c>
      <c r="K94" s="94">
        <v>10604</v>
      </c>
      <c r="L94" s="115">
        <v>1</v>
      </c>
      <c r="M94" s="94">
        <v>12202</v>
      </c>
      <c r="N94" s="115">
        <v>1</v>
      </c>
      <c r="O94" s="94">
        <v>13052</v>
      </c>
      <c r="P94" s="115">
        <v>1</v>
      </c>
      <c r="Q94" s="94">
        <v>12746</v>
      </c>
      <c r="R94" s="115">
        <v>1</v>
      </c>
      <c r="S94" s="117">
        <v>-0.02344468280723261</v>
      </c>
    </row>
    <row r="95" spans="1:19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5:17" ht="15">
      <c r="O96" s="176"/>
      <c r="Q96" s="176"/>
    </row>
  </sheetData>
  <sheetProtection/>
  <mergeCells count="15">
    <mergeCell ref="A93:B93"/>
    <mergeCell ref="A94:B94"/>
    <mergeCell ref="M3:N3"/>
    <mergeCell ref="A1:S1"/>
    <mergeCell ref="A2:A4"/>
    <mergeCell ref="B2:B4"/>
    <mergeCell ref="S2:S4"/>
    <mergeCell ref="I3:J3"/>
    <mergeCell ref="Q3:R3"/>
    <mergeCell ref="C3:D3"/>
    <mergeCell ref="E3:F3"/>
    <mergeCell ref="G3:H3"/>
    <mergeCell ref="K3:L3"/>
    <mergeCell ref="O3:P3"/>
    <mergeCell ref="C2:R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98" customWidth="1"/>
    <col min="2" max="2" width="89.8515625" style="98" customWidth="1"/>
    <col min="3" max="12" width="10.7109375" style="98" customWidth="1"/>
    <col min="13" max="16384" width="9.140625" style="98" customWidth="1"/>
  </cols>
  <sheetData>
    <row r="1" spans="1:12" ht="24.75" customHeight="1" thickBot="1" thickTop="1">
      <c r="A1" s="185" t="s">
        <v>230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8"/>
    </row>
    <row r="2" spans="1:12" ht="24.75" customHeight="1" thickTop="1">
      <c r="A2" s="213" t="s">
        <v>199</v>
      </c>
      <c r="B2" s="215" t="s">
        <v>12</v>
      </c>
      <c r="C2" s="223" t="s">
        <v>193</v>
      </c>
      <c r="D2" s="242"/>
      <c r="E2" s="242"/>
      <c r="F2" s="242"/>
      <c r="G2" s="242"/>
      <c r="H2" s="242"/>
      <c r="I2" s="242"/>
      <c r="J2" s="224"/>
      <c r="K2" s="249" t="s">
        <v>194</v>
      </c>
      <c r="L2" s="245"/>
    </row>
    <row r="3" spans="1:12" ht="24.75" customHeight="1">
      <c r="A3" s="213"/>
      <c r="B3" s="215"/>
      <c r="C3" s="251" t="s">
        <v>195</v>
      </c>
      <c r="D3" s="177"/>
      <c r="E3" s="178" t="s">
        <v>196</v>
      </c>
      <c r="F3" s="177"/>
      <c r="G3" s="178" t="s">
        <v>197</v>
      </c>
      <c r="H3" s="177"/>
      <c r="I3" s="178" t="s">
        <v>198</v>
      </c>
      <c r="J3" s="248"/>
      <c r="K3" s="250"/>
      <c r="L3" s="247"/>
    </row>
    <row r="4" spans="1:12" ht="24.75" customHeight="1" thickBot="1">
      <c r="A4" s="214"/>
      <c r="B4" s="235"/>
      <c r="C4" s="71" t="s">
        <v>14</v>
      </c>
      <c r="D4" s="72" t="s">
        <v>15</v>
      </c>
      <c r="E4" s="73" t="s">
        <v>14</v>
      </c>
      <c r="F4" s="72" t="s">
        <v>15</v>
      </c>
      <c r="G4" s="73" t="s">
        <v>14</v>
      </c>
      <c r="H4" s="72" t="s">
        <v>15</v>
      </c>
      <c r="I4" s="73" t="s">
        <v>14</v>
      </c>
      <c r="J4" s="74" t="s">
        <v>15</v>
      </c>
      <c r="K4" s="75" t="s">
        <v>14</v>
      </c>
      <c r="L4" s="74" t="s">
        <v>15</v>
      </c>
    </row>
    <row r="5" spans="1:12" ht="15">
      <c r="A5" s="69" t="s">
        <v>16</v>
      </c>
      <c r="B5" s="70" t="s">
        <v>17</v>
      </c>
      <c r="C5" s="119">
        <v>17</v>
      </c>
      <c r="D5" s="120">
        <v>0.0038108047522976913</v>
      </c>
      <c r="E5" s="121">
        <v>18</v>
      </c>
      <c r="F5" s="120">
        <v>0.0024593523705424237</v>
      </c>
      <c r="G5" s="121">
        <v>6</v>
      </c>
      <c r="H5" s="120">
        <v>0.006276150627615063</v>
      </c>
      <c r="I5" s="121">
        <v>0</v>
      </c>
      <c r="J5" s="19">
        <v>0</v>
      </c>
      <c r="K5" s="122">
        <v>41</v>
      </c>
      <c r="L5" s="19">
        <v>0.0032166954338616036</v>
      </c>
    </row>
    <row r="6" spans="1:12" ht="15">
      <c r="A6" s="22" t="s">
        <v>18</v>
      </c>
      <c r="B6" s="60" t="s">
        <v>19</v>
      </c>
      <c r="C6" s="123">
        <v>0</v>
      </c>
      <c r="D6" s="124">
        <v>0</v>
      </c>
      <c r="E6" s="125">
        <v>0</v>
      </c>
      <c r="F6" s="124">
        <v>0</v>
      </c>
      <c r="G6" s="125">
        <v>1</v>
      </c>
      <c r="H6" s="124">
        <v>0.0010460251046025104</v>
      </c>
      <c r="I6" s="125">
        <v>0</v>
      </c>
      <c r="J6" s="24">
        <v>0</v>
      </c>
      <c r="K6" s="126">
        <v>1</v>
      </c>
      <c r="L6" s="24">
        <v>7.845598619174644E-05</v>
      </c>
    </row>
    <row r="7" spans="1:12" ht="15">
      <c r="A7" s="22" t="s">
        <v>20</v>
      </c>
      <c r="B7" s="60" t="s">
        <v>21</v>
      </c>
      <c r="C7" s="123">
        <v>1</v>
      </c>
      <c r="D7" s="124">
        <v>0.00022416498542927594</v>
      </c>
      <c r="E7" s="125">
        <v>0</v>
      </c>
      <c r="F7" s="124">
        <v>0</v>
      </c>
      <c r="G7" s="125">
        <v>0</v>
      </c>
      <c r="H7" s="124">
        <v>0</v>
      </c>
      <c r="I7" s="125">
        <v>0</v>
      </c>
      <c r="J7" s="24">
        <v>0</v>
      </c>
      <c r="K7" s="126">
        <v>1</v>
      </c>
      <c r="L7" s="24">
        <v>7.845598619174644E-05</v>
      </c>
    </row>
    <row r="8" spans="1:12" ht="15">
      <c r="A8" s="22" t="s">
        <v>22</v>
      </c>
      <c r="B8" s="60" t="s">
        <v>23</v>
      </c>
      <c r="C8" s="123">
        <v>0</v>
      </c>
      <c r="D8" s="124">
        <v>0</v>
      </c>
      <c r="E8" s="125">
        <v>0</v>
      </c>
      <c r="F8" s="124">
        <v>0</v>
      </c>
      <c r="G8" s="125">
        <v>0</v>
      </c>
      <c r="H8" s="124">
        <v>0</v>
      </c>
      <c r="I8" s="125">
        <v>0</v>
      </c>
      <c r="J8" s="24">
        <v>0</v>
      </c>
      <c r="K8" s="126">
        <v>0</v>
      </c>
      <c r="L8" s="24">
        <v>0</v>
      </c>
    </row>
    <row r="9" spans="1:12" ht="15">
      <c r="A9" s="22" t="s">
        <v>24</v>
      </c>
      <c r="B9" s="61" t="s">
        <v>25</v>
      </c>
      <c r="C9" s="123">
        <v>0</v>
      </c>
      <c r="D9" s="124">
        <v>0</v>
      </c>
      <c r="E9" s="125">
        <v>0</v>
      </c>
      <c r="F9" s="124">
        <v>0</v>
      </c>
      <c r="G9" s="125">
        <v>0</v>
      </c>
      <c r="H9" s="124">
        <v>0</v>
      </c>
      <c r="I9" s="125">
        <v>0</v>
      </c>
      <c r="J9" s="24">
        <v>0</v>
      </c>
      <c r="K9" s="126">
        <v>0</v>
      </c>
      <c r="L9" s="24">
        <v>0</v>
      </c>
    </row>
    <row r="10" spans="1:12" ht="15">
      <c r="A10" s="22" t="s">
        <v>26</v>
      </c>
      <c r="B10" s="60" t="s">
        <v>27</v>
      </c>
      <c r="C10" s="123">
        <v>0</v>
      </c>
      <c r="D10" s="124">
        <v>0</v>
      </c>
      <c r="E10" s="125">
        <v>0</v>
      </c>
      <c r="F10" s="124">
        <v>0</v>
      </c>
      <c r="G10" s="125">
        <v>0</v>
      </c>
      <c r="H10" s="124">
        <v>0</v>
      </c>
      <c r="I10" s="125">
        <v>0</v>
      </c>
      <c r="J10" s="24">
        <v>0</v>
      </c>
      <c r="K10" s="126">
        <v>0</v>
      </c>
      <c r="L10" s="24">
        <v>0</v>
      </c>
    </row>
    <row r="11" spans="1:12" ht="15">
      <c r="A11" s="22" t="s">
        <v>28</v>
      </c>
      <c r="B11" s="60" t="s">
        <v>29</v>
      </c>
      <c r="C11" s="123">
        <v>5</v>
      </c>
      <c r="D11" s="124">
        <v>0.0011208249271463795</v>
      </c>
      <c r="E11" s="125">
        <v>3</v>
      </c>
      <c r="F11" s="124">
        <v>0.0004098920617570706</v>
      </c>
      <c r="G11" s="125">
        <v>1</v>
      </c>
      <c r="H11" s="124">
        <v>0.0010460251046025104</v>
      </c>
      <c r="I11" s="125">
        <v>0</v>
      </c>
      <c r="J11" s="24">
        <v>0</v>
      </c>
      <c r="K11" s="126">
        <v>9</v>
      </c>
      <c r="L11" s="24">
        <v>0.0007061038757257179</v>
      </c>
    </row>
    <row r="12" spans="1:12" ht="15">
      <c r="A12" s="22" t="s">
        <v>30</v>
      </c>
      <c r="B12" s="60" t="s">
        <v>31</v>
      </c>
      <c r="C12" s="123">
        <v>0</v>
      </c>
      <c r="D12" s="124">
        <v>0</v>
      </c>
      <c r="E12" s="125">
        <v>1</v>
      </c>
      <c r="F12" s="124">
        <v>0.00013663068725235688</v>
      </c>
      <c r="G12" s="125">
        <v>0</v>
      </c>
      <c r="H12" s="124">
        <v>0</v>
      </c>
      <c r="I12" s="125">
        <v>0</v>
      </c>
      <c r="J12" s="24">
        <v>0</v>
      </c>
      <c r="K12" s="126">
        <v>1</v>
      </c>
      <c r="L12" s="24">
        <v>7.845598619174644E-05</v>
      </c>
    </row>
    <row r="13" spans="1:12" ht="15">
      <c r="A13" s="22" t="s">
        <v>32</v>
      </c>
      <c r="B13" s="61" t="s">
        <v>33</v>
      </c>
      <c r="C13" s="123">
        <v>388</v>
      </c>
      <c r="D13" s="124">
        <v>0.08697601434655906</v>
      </c>
      <c r="E13" s="125">
        <v>886</v>
      </c>
      <c r="F13" s="124">
        <v>0.12105478890558821</v>
      </c>
      <c r="G13" s="125">
        <v>98</v>
      </c>
      <c r="H13" s="124">
        <v>0.10251046025104603</v>
      </c>
      <c r="I13" s="125">
        <v>1</v>
      </c>
      <c r="J13" s="24">
        <v>0.1</v>
      </c>
      <c r="K13" s="126">
        <v>1373</v>
      </c>
      <c r="L13" s="24">
        <v>0.10772006904126785</v>
      </c>
    </row>
    <row r="14" spans="1:12" ht="15">
      <c r="A14" s="22" t="s">
        <v>34</v>
      </c>
      <c r="B14" s="60" t="s">
        <v>35</v>
      </c>
      <c r="C14" s="123">
        <v>40</v>
      </c>
      <c r="D14" s="124">
        <v>0.008966599417171036</v>
      </c>
      <c r="E14" s="125">
        <v>56</v>
      </c>
      <c r="F14" s="124">
        <v>0.0076513184861319835</v>
      </c>
      <c r="G14" s="125">
        <v>11</v>
      </c>
      <c r="H14" s="124">
        <v>0.011506276150627614</v>
      </c>
      <c r="I14" s="125">
        <v>0</v>
      </c>
      <c r="J14" s="24">
        <v>0</v>
      </c>
      <c r="K14" s="126">
        <v>107</v>
      </c>
      <c r="L14" s="24">
        <v>0.008394790522516868</v>
      </c>
    </row>
    <row r="15" spans="1:12" ht="15">
      <c r="A15" s="22" t="s">
        <v>36</v>
      </c>
      <c r="B15" s="60" t="s">
        <v>37</v>
      </c>
      <c r="C15" s="123">
        <v>2</v>
      </c>
      <c r="D15" s="124">
        <v>0.0004483299708585519</v>
      </c>
      <c r="E15" s="125">
        <v>3</v>
      </c>
      <c r="F15" s="124">
        <v>0.0004098920617570706</v>
      </c>
      <c r="G15" s="125">
        <v>0</v>
      </c>
      <c r="H15" s="124">
        <v>0</v>
      </c>
      <c r="I15" s="125">
        <v>0</v>
      </c>
      <c r="J15" s="24">
        <v>0</v>
      </c>
      <c r="K15" s="126">
        <v>5</v>
      </c>
      <c r="L15" s="24">
        <v>0.00039227993095873213</v>
      </c>
    </row>
    <row r="16" spans="1:12" ht="15">
      <c r="A16" s="22" t="s">
        <v>38</v>
      </c>
      <c r="B16" s="60" t="s">
        <v>39</v>
      </c>
      <c r="C16" s="123">
        <v>43</v>
      </c>
      <c r="D16" s="124">
        <v>0.009639094373458864</v>
      </c>
      <c r="E16" s="125">
        <v>101</v>
      </c>
      <c r="F16" s="124">
        <v>0.013799699412488044</v>
      </c>
      <c r="G16" s="125">
        <v>6</v>
      </c>
      <c r="H16" s="124">
        <v>0.006276150627615063</v>
      </c>
      <c r="I16" s="125">
        <v>0</v>
      </c>
      <c r="J16" s="24">
        <v>0</v>
      </c>
      <c r="K16" s="126">
        <v>150</v>
      </c>
      <c r="L16" s="24">
        <v>0.011768397928761965</v>
      </c>
    </row>
    <row r="17" spans="1:12" ht="15">
      <c r="A17" s="22" t="s">
        <v>40</v>
      </c>
      <c r="B17" s="60" t="s">
        <v>41</v>
      </c>
      <c r="C17" s="123">
        <v>1</v>
      </c>
      <c r="D17" s="124">
        <v>0.00022416498542927594</v>
      </c>
      <c r="E17" s="125">
        <v>2</v>
      </c>
      <c r="F17" s="124">
        <v>0.00027326137450471376</v>
      </c>
      <c r="G17" s="125">
        <v>0</v>
      </c>
      <c r="H17" s="124">
        <v>0</v>
      </c>
      <c r="I17" s="125">
        <v>0</v>
      </c>
      <c r="J17" s="24">
        <v>0</v>
      </c>
      <c r="K17" s="126">
        <v>3</v>
      </c>
      <c r="L17" s="24">
        <v>0.00023536795857523928</v>
      </c>
    </row>
    <row r="18" spans="1:12" ht="15">
      <c r="A18" s="22" t="s">
        <v>42</v>
      </c>
      <c r="B18" s="60" t="s">
        <v>43</v>
      </c>
      <c r="C18" s="123">
        <v>2</v>
      </c>
      <c r="D18" s="124">
        <v>0.0004483299708585519</v>
      </c>
      <c r="E18" s="125">
        <v>11</v>
      </c>
      <c r="F18" s="124">
        <v>0.0015029375597759257</v>
      </c>
      <c r="G18" s="125">
        <v>1</v>
      </c>
      <c r="H18" s="124">
        <v>0.0010460251046025104</v>
      </c>
      <c r="I18" s="125">
        <v>0</v>
      </c>
      <c r="J18" s="24">
        <v>0</v>
      </c>
      <c r="K18" s="126">
        <v>14</v>
      </c>
      <c r="L18" s="24">
        <v>0.00109838380668445</v>
      </c>
    </row>
    <row r="19" spans="1:12" ht="28.5">
      <c r="A19" s="22" t="s">
        <v>44</v>
      </c>
      <c r="B19" s="60" t="s">
        <v>45</v>
      </c>
      <c r="C19" s="123">
        <v>48</v>
      </c>
      <c r="D19" s="124">
        <v>0.010759919300605245</v>
      </c>
      <c r="E19" s="125">
        <v>89</v>
      </c>
      <c r="F19" s="124">
        <v>0.012160131165459762</v>
      </c>
      <c r="G19" s="125">
        <v>8</v>
      </c>
      <c r="H19" s="124">
        <v>0.008368200836820083</v>
      </c>
      <c r="I19" s="125">
        <v>0</v>
      </c>
      <c r="J19" s="24">
        <v>0</v>
      </c>
      <c r="K19" s="126">
        <v>145</v>
      </c>
      <c r="L19" s="24">
        <v>0.011376117997803232</v>
      </c>
    </row>
    <row r="20" spans="1:12" ht="15">
      <c r="A20" s="22" t="s">
        <v>46</v>
      </c>
      <c r="B20" s="61" t="s">
        <v>47</v>
      </c>
      <c r="C20" s="123">
        <v>27</v>
      </c>
      <c r="D20" s="124">
        <v>0.00605245460659045</v>
      </c>
      <c r="E20" s="125">
        <v>50</v>
      </c>
      <c r="F20" s="124">
        <v>0.006831534362617844</v>
      </c>
      <c r="G20" s="125">
        <v>6</v>
      </c>
      <c r="H20" s="124">
        <v>0.006276150627615063</v>
      </c>
      <c r="I20" s="125">
        <v>0</v>
      </c>
      <c r="J20" s="24">
        <v>0</v>
      </c>
      <c r="K20" s="126">
        <v>83</v>
      </c>
      <c r="L20" s="24">
        <v>0.0065118468539149535</v>
      </c>
    </row>
    <row r="21" spans="1:12" ht="15">
      <c r="A21" s="22" t="s">
        <v>48</v>
      </c>
      <c r="B21" s="60" t="s">
        <v>49</v>
      </c>
      <c r="C21" s="123">
        <v>10</v>
      </c>
      <c r="D21" s="124">
        <v>0.002241649854292759</v>
      </c>
      <c r="E21" s="125">
        <v>14</v>
      </c>
      <c r="F21" s="124">
        <v>0.0019128296215329959</v>
      </c>
      <c r="G21" s="125">
        <v>2</v>
      </c>
      <c r="H21" s="124">
        <v>0.0020920502092050207</v>
      </c>
      <c r="I21" s="125">
        <v>0</v>
      </c>
      <c r="J21" s="24">
        <v>0</v>
      </c>
      <c r="K21" s="126">
        <v>26</v>
      </c>
      <c r="L21" s="24">
        <v>0.0020398556409854073</v>
      </c>
    </row>
    <row r="22" spans="1:12" ht="15">
      <c r="A22" s="22" t="s">
        <v>50</v>
      </c>
      <c r="B22" s="60" t="s">
        <v>51</v>
      </c>
      <c r="C22" s="123">
        <v>0</v>
      </c>
      <c r="D22" s="124">
        <v>0</v>
      </c>
      <c r="E22" s="125">
        <v>0</v>
      </c>
      <c r="F22" s="124">
        <v>0</v>
      </c>
      <c r="G22" s="125">
        <v>0</v>
      </c>
      <c r="H22" s="124">
        <v>0</v>
      </c>
      <c r="I22" s="125">
        <v>0</v>
      </c>
      <c r="J22" s="24">
        <v>0</v>
      </c>
      <c r="K22" s="126">
        <v>0</v>
      </c>
      <c r="L22" s="24">
        <v>0</v>
      </c>
    </row>
    <row r="23" spans="1:12" ht="15">
      <c r="A23" s="22" t="s">
        <v>52</v>
      </c>
      <c r="B23" s="61" t="s">
        <v>53</v>
      </c>
      <c r="C23" s="123">
        <v>70</v>
      </c>
      <c r="D23" s="124">
        <v>0.015691548980049312</v>
      </c>
      <c r="E23" s="125">
        <v>125</v>
      </c>
      <c r="F23" s="124">
        <v>0.01707883590654461</v>
      </c>
      <c r="G23" s="125">
        <v>16</v>
      </c>
      <c r="H23" s="124">
        <v>0.016736401673640166</v>
      </c>
      <c r="I23" s="125">
        <v>0</v>
      </c>
      <c r="J23" s="24">
        <v>0</v>
      </c>
      <c r="K23" s="126">
        <v>211</v>
      </c>
      <c r="L23" s="24">
        <v>0.016554213086458498</v>
      </c>
    </row>
    <row r="24" spans="1:12" ht="15">
      <c r="A24" s="22" t="s">
        <v>54</v>
      </c>
      <c r="B24" s="60" t="s">
        <v>55</v>
      </c>
      <c r="C24" s="123">
        <v>28</v>
      </c>
      <c r="D24" s="124">
        <v>0.006276619592019726</v>
      </c>
      <c r="E24" s="125">
        <v>50</v>
      </c>
      <c r="F24" s="124">
        <v>0.006831534362617844</v>
      </c>
      <c r="G24" s="125">
        <v>7</v>
      </c>
      <c r="H24" s="124">
        <v>0.007322175732217573</v>
      </c>
      <c r="I24" s="125">
        <v>0</v>
      </c>
      <c r="J24" s="24">
        <v>0</v>
      </c>
      <c r="K24" s="126">
        <v>85</v>
      </c>
      <c r="L24" s="24">
        <v>0.006668758826298447</v>
      </c>
    </row>
    <row r="25" spans="1:12" ht="15">
      <c r="A25" s="22" t="s">
        <v>56</v>
      </c>
      <c r="B25" s="60" t="s">
        <v>57</v>
      </c>
      <c r="C25" s="123">
        <v>68</v>
      </c>
      <c r="D25" s="124">
        <v>0.015243219009190765</v>
      </c>
      <c r="E25" s="125">
        <v>168</v>
      </c>
      <c r="F25" s="124">
        <v>0.022953955458395955</v>
      </c>
      <c r="G25" s="125">
        <v>13</v>
      </c>
      <c r="H25" s="124">
        <v>0.013598326359832637</v>
      </c>
      <c r="I25" s="125">
        <v>1</v>
      </c>
      <c r="J25" s="24">
        <v>0.1</v>
      </c>
      <c r="K25" s="126">
        <v>250</v>
      </c>
      <c r="L25" s="24">
        <v>0.019613996547936607</v>
      </c>
    </row>
    <row r="26" spans="1:12" ht="15">
      <c r="A26" s="22" t="s">
        <v>58</v>
      </c>
      <c r="B26" s="60" t="s">
        <v>59</v>
      </c>
      <c r="C26" s="123">
        <v>100</v>
      </c>
      <c r="D26" s="124">
        <v>0.022416498542927595</v>
      </c>
      <c r="E26" s="125">
        <v>165</v>
      </c>
      <c r="F26" s="124">
        <v>0.022544063396638885</v>
      </c>
      <c r="G26" s="125">
        <v>24</v>
      </c>
      <c r="H26" s="124">
        <v>0.02510460251046025</v>
      </c>
      <c r="I26" s="125">
        <v>1</v>
      </c>
      <c r="J26" s="24">
        <v>0.1</v>
      </c>
      <c r="K26" s="126">
        <v>290</v>
      </c>
      <c r="L26" s="24">
        <v>0.022752235995606464</v>
      </c>
    </row>
    <row r="27" spans="1:12" ht="15">
      <c r="A27" s="22" t="s">
        <v>60</v>
      </c>
      <c r="B27" s="60" t="s">
        <v>61</v>
      </c>
      <c r="C27" s="123">
        <v>79</v>
      </c>
      <c r="D27" s="124">
        <v>0.0177090338489128</v>
      </c>
      <c r="E27" s="125">
        <v>102</v>
      </c>
      <c r="F27" s="124">
        <v>0.013936330099740402</v>
      </c>
      <c r="G27" s="125">
        <v>17</v>
      </c>
      <c r="H27" s="124">
        <v>0.01778242677824268</v>
      </c>
      <c r="I27" s="125">
        <v>0</v>
      </c>
      <c r="J27" s="24">
        <v>0</v>
      </c>
      <c r="K27" s="126">
        <v>198</v>
      </c>
      <c r="L27" s="24">
        <v>0.015534285265965793</v>
      </c>
    </row>
    <row r="28" spans="1:12" ht="28.5">
      <c r="A28" s="22" t="s">
        <v>62</v>
      </c>
      <c r="B28" s="60" t="s">
        <v>63</v>
      </c>
      <c r="C28" s="123">
        <v>222</v>
      </c>
      <c r="D28" s="124">
        <v>0.04976462676529926</v>
      </c>
      <c r="E28" s="125">
        <v>428</v>
      </c>
      <c r="F28" s="124">
        <v>0.058477934144008745</v>
      </c>
      <c r="G28" s="125">
        <v>66</v>
      </c>
      <c r="H28" s="124">
        <v>0.0690376569037657</v>
      </c>
      <c r="I28" s="125">
        <v>1</v>
      </c>
      <c r="J28" s="24">
        <v>0.1</v>
      </c>
      <c r="K28" s="126">
        <v>717</v>
      </c>
      <c r="L28" s="24">
        <v>0.056252942099482194</v>
      </c>
    </row>
    <row r="29" spans="1:12" ht="15">
      <c r="A29" s="22" t="s">
        <v>64</v>
      </c>
      <c r="B29" s="60" t="s">
        <v>65</v>
      </c>
      <c r="C29" s="123">
        <v>13</v>
      </c>
      <c r="D29" s="124">
        <v>0.0029141448105805875</v>
      </c>
      <c r="E29" s="125">
        <v>6</v>
      </c>
      <c r="F29" s="124">
        <v>0.0008197841235141412</v>
      </c>
      <c r="G29" s="125">
        <v>0</v>
      </c>
      <c r="H29" s="124">
        <v>0</v>
      </c>
      <c r="I29" s="125">
        <v>0</v>
      </c>
      <c r="J29" s="24">
        <v>0</v>
      </c>
      <c r="K29" s="126">
        <v>19</v>
      </c>
      <c r="L29" s="24">
        <v>0.0014906637376431821</v>
      </c>
    </row>
    <row r="30" spans="1:12" ht="15">
      <c r="A30" s="22" t="s">
        <v>66</v>
      </c>
      <c r="B30" s="60" t="s">
        <v>67</v>
      </c>
      <c r="C30" s="123">
        <v>22</v>
      </c>
      <c r="D30" s="124">
        <v>0.004931629679444071</v>
      </c>
      <c r="E30" s="125">
        <v>47</v>
      </c>
      <c r="F30" s="124">
        <v>0.006421642300860771</v>
      </c>
      <c r="G30" s="125">
        <v>7</v>
      </c>
      <c r="H30" s="124">
        <v>0.007322175732217573</v>
      </c>
      <c r="I30" s="125">
        <v>1</v>
      </c>
      <c r="J30" s="24">
        <v>0.1</v>
      </c>
      <c r="K30" s="126">
        <v>77</v>
      </c>
      <c r="L30" s="24">
        <v>0.006041110936764475</v>
      </c>
    </row>
    <row r="31" spans="1:12" ht="15">
      <c r="A31" s="22" t="s">
        <v>68</v>
      </c>
      <c r="B31" s="61" t="s">
        <v>69</v>
      </c>
      <c r="C31" s="123">
        <v>63</v>
      </c>
      <c r="D31" s="124">
        <v>0.014122394082044385</v>
      </c>
      <c r="E31" s="125">
        <v>108</v>
      </c>
      <c r="F31" s="124">
        <v>0.014756114223254542</v>
      </c>
      <c r="G31" s="125">
        <v>9</v>
      </c>
      <c r="H31" s="124">
        <v>0.009414225941422594</v>
      </c>
      <c r="I31" s="125">
        <v>0</v>
      </c>
      <c r="J31" s="24">
        <v>0</v>
      </c>
      <c r="K31" s="126">
        <v>180</v>
      </c>
      <c r="L31" s="24">
        <v>0.014122077514514357</v>
      </c>
    </row>
    <row r="32" spans="1:12" ht="28.5">
      <c r="A32" s="22" t="s">
        <v>70</v>
      </c>
      <c r="B32" s="62" t="s">
        <v>71</v>
      </c>
      <c r="C32" s="123">
        <v>219</v>
      </c>
      <c r="D32" s="124">
        <v>0.04909213180901143</v>
      </c>
      <c r="E32" s="125">
        <v>115</v>
      </c>
      <c r="F32" s="124">
        <v>0.015712529034021042</v>
      </c>
      <c r="G32" s="125">
        <v>18</v>
      </c>
      <c r="H32" s="124">
        <v>0.01882845188284519</v>
      </c>
      <c r="I32" s="125">
        <v>0</v>
      </c>
      <c r="J32" s="24">
        <v>0</v>
      </c>
      <c r="K32" s="126">
        <v>352</v>
      </c>
      <c r="L32" s="24">
        <v>0.027616507139494748</v>
      </c>
    </row>
    <row r="33" spans="1:12" ht="15">
      <c r="A33" s="22" t="s">
        <v>72</v>
      </c>
      <c r="B33" s="60" t="s">
        <v>73</v>
      </c>
      <c r="C33" s="123">
        <v>7</v>
      </c>
      <c r="D33" s="124">
        <v>0.0015691548980049316</v>
      </c>
      <c r="E33" s="125">
        <v>21</v>
      </c>
      <c r="F33" s="124">
        <v>0.0028692444322994943</v>
      </c>
      <c r="G33" s="125">
        <v>2</v>
      </c>
      <c r="H33" s="124">
        <v>0.0020920502092050207</v>
      </c>
      <c r="I33" s="125">
        <v>0</v>
      </c>
      <c r="J33" s="24">
        <v>0</v>
      </c>
      <c r="K33" s="126">
        <v>30</v>
      </c>
      <c r="L33" s="24">
        <v>0.002353679585752393</v>
      </c>
    </row>
    <row r="34" spans="1:12" ht="15">
      <c r="A34" s="22" t="s">
        <v>74</v>
      </c>
      <c r="B34" s="60" t="s">
        <v>75</v>
      </c>
      <c r="C34" s="123">
        <v>38</v>
      </c>
      <c r="D34" s="124">
        <v>0.008518269446312484</v>
      </c>
      <c r="E34" s="125">
        <v>56</v>
      </c>
      <c r="F34" s="124">
        <v>0.0076513184861319835</v>
      </c>
      <c r="G34" s="125">
        <v>0</v>
      </c>
      <c r="H34" s="124">
        <v>0</v>
      </c>
      <c r="I34" s="125">
        <v>0</v>
      </c>
      <c r="J34" s="24">
        <v>0</v>
      </c>
      <c r="K34" s="126">
        <v>94</v>
      </c>
      <c r="L34" s="24">
        <v>0.007374862702024166</v>
      </c>
    </row>
    <row r="35" spans="1:12" ht="15">
      <c r="A35" s="22" t="s">
        <v>76</v>
      </c>
      <c r="B35" s="60" t="s">
        <v>77</v>
      </c>
      <c r="C35" s="123">
        <v>5</v>
      </c>
      <c r="D35" s="124">
        <v>0.0011208249271463795</v>
      </c>
      <c r="E35" s="125">
        <v>8</v>
      </c>
      <c r="F35" s="124">
        <v>0.001093045498018855</v>
      </c>
      <c r="G35" s="125">
        <v>4</v>
      </c>
      <c r="H35" s="124">
        <v>0.0041841004184100415</v>
      </c>
      <c r="I35" s="125">
        <v>0</v>
      </c>
      <c r="J35" s="24">
        <v>0</v>
      </c>
      <c r="K35" s="126">
        <v>17</v>
      </c>
      <c r="L35" s="24">
        <v>0.0013337517652596894</v>
      </c>
    </row>
    <row r="36" spans="1:12" ht="15">
      <c r="A36" s="22" t="s">
        <v>78</v>
      </c>
      <c r="B36" s="60" t="s">
        <v>79</v>
      </c>
      <c r="C36" s="123">
        <v>29</v>
      </c>
      <c r="D36" s="124">
        <v>0.006500784577449003</v>
      </c>
      <c r="E36" s="125">
        <v>59</v>
      </c>
      <c r="F36" s="124">
        <v>0.008061210547889055</v>
      </c>
      <c r="G36" s="125">
        <v>9</v>
      </c>
      <c r="H36" s="124">
        <v>0.009414225941422594</v>
      </c>
      <c r="I36" s="125">
        <v>0</v>
      </c>
      <c r="J36" s="24">
        <v>0</v>
      </c>
      <c r="K36" s="126">
        <v>97</v>
      </c>
      <c r="L36" s="24">
        <v>0.007610230660599404</v>
      </c>
    </row>
    <row r="37" spans="1:12" ht="15">
      <c r="A37" s="22" t="s">
        <v>80</v>
      </c>
      <c r="B37" s="60" t="s">
        <v>81</v>
      </c>
      <c r="C37" s="123">
        <v>3</v>
      </c>
      <c r="D37" s="124">
        <v>0.0006724949562878278</v>
      </c>
      <c r="E37" s="125">
        <v>2</v>
      </c>
      <c r="F37" s="124">
        <v>0.00027326137450471376</v>
      </c>
      <c r="G37" s="125">
        <v>1</v>
      </c>
      <c r="H37" s="124">
        <v>0.0010460251046025104</v>
      </c>
      <c r="I37" s="125">
        <v>0</v>
      </c>
      <c r="J37" s="24">
        <v>0</v>
      </c>
      <c r="K37" s="126">
        <v>6</v>
      </c>
      <c r="L37" s="24">
        <v>0.00047073591715047857</v>
      </c>
    </row>
    <row r="38" spans="1:12" ht="15">
      <c r="A38" s="22" t="s">
        <v>82</v>
      </c>
      <c r="B38" s="60" t="s">
        <v>83</v>
      </c>
      <c r="C38" s="123">
        <v>0</v>
      </c>
      <c r="D38" s="124">
        <v>0</v>
      </c>
      <c r="E38" s="125">
        <v>0</v>
      </c>
      <c r="F38" s="124">
        <v>0</v>
      </c>
      <c r="G38" s="125">
        <v>0</v>
      </c>
      <c r="H38" s="124">
        <v>0</v>
      </c>
      <c r="I38" s="125">
        <v>0</v>
      </c>
      <c r="J38" s="24">
        <v>0</v>
      </c>
      <c r="K38" s="126">
        <v>0</v>
      </c>
      <c r="L38" s="24">
        <v>0</v>
      </c>
    </row>
    <row r="39" spans="1:12" ht="15">
      <c r="A39" s="22" t="s">
        <v>84</v>
      </c>
      <c r="B39" s="60" t="s">
        <v>85</v>
      </c>
      <c r="C39" s="123">
        <v>7</v>
      </c>
      <c r="D39" s="124">
        <v>0.0015691548980049316</v>
      </c>
      <c r="E39" s="125">
        <v>6</v>
      </c>
      <c r="F39" s="124">
        <v>0.0008197841235141412</v>
      </c>
      <c r="G39" s="125">
        <v>1</v>
      </c>
      <c r="H39" s="124">
        <v>0.0010460251046025104</v>
      </c>
      <c r="I39" s="125">
        <v>1</v>
      </c>
      <c r="J39" s="24">
        <v>0.1</v>
      </c>
      <c r="K39" s="126">
        <v>15</v>
      </c>
      <c r="L39" s="24">
        <v>0.0011768397928761964</v>
      </c>
    </row>
    <row r="40" spans="1:12" ht="15">
      <c r="A40" s="22" t="s">
        <v>86</v>
      </c>
      <c r="B40" s="60" t="s">
        <v>87</v>
      </c>
      <c r="C40" s="123">
        <v>106</v>
      </c>
      <c r="D40" s="124">
        <v>0.02376148845550325</v>
      </c>
      <c r="E40" s="125">
        <v>200</v>
      </c>
      <c r="F40" s="124">
        <v>0.027326137450471376</v>
      </c>
      <c r="G40" s="125">
        <v>16</v>
      </c>
      <c r="H40" s="124">
        <v>0.016736401673640166</v>
      </c>
      <c r="I40" s="125">
        <v>1</v>
      </c>
      <c r="J40" s="24">
        <v>0.1</v>
      </c>
      <c r="K40" s="126">
        <v>323</v>
      </c>
      <c r="L40" s="24">
        <v>0.025341283539934097</v>
      </c>
    </row>
    <row r="41" spans="1:12" ht="15">
      <c r="A41" s="22" t="s">
        <v>88</v>
      </c>
      <c r="B41" s="60" t="s">
        <v>89</v>
      </c>
      <c r="C41" s="123">
        <v>4</v>
      </c>
      <c r="D41" s="124">
        <v>0.0008966599417171038</v>
      </c>
      <c r="E41" s="125">
        <v>17</v>
      </c>
      <c r="F41" s="124">
        <v>0.0023227216832900667</v>
      </c>
      <c r="G41" s="125">
        <v>3</v>
      </c>
      <c r="H41" s="124">
        <v>0.0031380753138075313</v>
      </c>
      <c r="I41" s="125">
        <v>0</v>
      </c>
      <c r="J41" s="24">
        <v>0</v>
      </c>
      <c r="K41" s="126">
        <v>24</v>
      </c>
      <c r="L41" s="24">
        <v>0.0018829436686019143</v>
      </c>
    </row>
    <row r="42" spans="1:12" ht="15">
      <c r="A42" s="22" t="s">
        <v>90</v>
      </c>
      <c r="B42" s="61" t="s">
        <v>91</v>
      </c>
      <c r="C42" s="123">
        <v>60</v>
      </c>
      <c r="D42" s="124">
        <v>0.013449899125756557</v>
      </c>
      <c r="E42" s="125">
        <v>158</v>
      </c>
      <c r="F42" s="124">
        <v>0.021587648585872386</v>
      </c>
      <c r="G42" s="125">
        <v>18</v>
      </c>
      <c r="H42" s="124">
        <v>0.01882845188284519</v>
      </c>
      <c r="I42" s="125">
        <v>0</v>
      </c>
      <c r="J42" s="24">
        <v>0</v>
      </c>
      <c r="K42" s="126">
        <v>236</v>
      </c>
      <c r="L42" s="24">
        <v>0.018515612741252158</v>
      </c>
    </row>
    <row r="43" spans="1:12" ht="15">
      <c r="A43" s="22" t="s">
        <v>92</v>
      </c>
      <c r="B43" s="60" t="s">
        <v>93</v>
      </c>
      <c r="C43" s="123">
        <v>41</v>
      </c>
      <c r="D43" s="124">
        <v>0.009190764402600311</v>
      </c>
      <c r="E43" s="125">
        <v>94</v>
      </c>
      <c r="F43" s="124">
        <v>0.012843284601721542</v>
      </c>
      <c r="G43" s="125">
        <v>15</v>
      </c>
      <c r="H43" s="124">
        <v>0.015690376569037656</v>
      </c>
      <c r="I43" s="125">
        <v>0</v>
      </c>
      <c r="J43" s="24">
        <v>0</v>
      </c>
      <c r="K43" s="126">
        <v>150</v>
      </c>
      <c r="L43" s="24">
        <v>0.011768397928761965</v>
      </c>
    </row>
    <row r="44" spans="1:12" ht="15">
      <c r="A44" s="22" t="s">
        <v>94</v>
      </c>
      <c r="B44" s="60" t="s">
        <v>95</v>
      </c>
      <c r="C44" s="123">
        <v>223</v>
      </c>
      <c r="D44" s="124">
        <v>0.04998879175072854</v>
      </c>
      <c r="E44" s="125">
        <v>441</v>
      </c>
      <c r="F44" s="124">
        <v>0.06025413307828939</v>
      </c>
      <c r="G44" s="125">
        <v>65</v>
      </c>
      <c r="H44" s="124">
        <v>0.06799163179916318</v>
      </c>
      <c r="I44" s="125">
        <v>0</v>
      </c>
      <c r="J44" s="24">
        <v>0</v>
      </c>
      <c r="K44" s="126">
        <v>729</v>
      </c>
      <c r="L44" s="24">
        <v>0.05719441393378315</v>
      </c>
    </row>
    <row r="45" spans="1:12" ht="28.5">
      <c r="A45" s="22" t="s">
        <v>96</v>
      </c>
      <c r="B45" s="61" t="s">
        <v>97</v>
      </c>
      <c r="C45" s="123">
        <v>85</v>
      </c>
      <c r="D45" s="124">
        <v>0.019054023761488455</v>
      </c>
      <c r="E45" s="125">
        <v>189</v>
      </c>
      <c r="F45" s="124">
        <v>0.02582319989069545</v>
      </c>
      <c r="G45" s="125">
        <v>23</v>
      </c>
      <c r="H45" s="124">
        <v>0.02405857740585774</v>
      </c>
      <c r="I45" s="125">
        <v>0</v>
      </c>
      <c r="J45" s="24">
        <v>0</v>
      </c>
      <c r="K45" s="126">
        <v>297</v>
      </c>
      <c r="L45" s="24">
        <v>0.02330142789894869</v>
      </c>
    </row>
    <row r="46" spans="1:12" ht="15">
      <c r="A46" s="22" t="s">
        <v>98</v>
      </c>
      <c r="B46" s="61" t="s">
        <v>99</v>
      </c>
      <c r="C46" s="123">
        <v>300</v>
      </c>
      <c r="D46" s="124">
        <v>0.06724949562878278</v>
      </c>
      <c r="E46" s="125">
        <v>619</v>
      </c>
      <c r="F46" s="124">
        <v>0.08457439540920891</v>
      </c>
      <c r="G46" s="125">
        <v>83</v>
      </c>
      <c r="H46" s="124">
        <v>0.08682008368200837</v>
      </c>
      <c r="I46" s="125">
        <v>0</v>
      </c>
      <c r="J46" s="24">
        <v>0</v>
      </c>
      <c r="K46" s="126">
        <v>1002</v>
      </c>
      <c r="L46" s="24">
        <v>0.0786128981641299</v>
      </c>
    </row>
    <row r="47" spans="1:12" ht="28.5">
      <c r="A47" s="22" t="s">
        <v>100</v>
      </c>
      <c r="B47" s="61" t="s">
        <v>101</v>
      </c>
      <c r="C47" s="123">
        <v>391</v>
      </c>
      <c r="D47" s="124">
        <v>0.0876485093028469</v>
      </c>
      <c r="E47" s="125">
        <v>492</v>
      </c>
      <c r="F47" s="124">
        <v>0.06722229812815958</v>
      </c>
      <c r="G47" s="125">
        <v>58</v>
      </c>
      <c r="H47" s="124">
        <v>0.060669456066945605</v>
      </c>
      <c r="I47" s="125">
        <v>1</v>
      </c>
      <c r="J47" s="24">
        <v>0.1</v>
      </c>
      <c r="K47" s="126">
        <v>942</v>
      </c>
      <c r="L47" s="24">
        <v>0.07390553899262513</v>
      </c>
    </row>
    <row r="48" spans="1:12" ht="15">
      <c r="A48" s="22" t="s">
        <v>102</v>
      </c>
      <c r="B48" s="60" t="s">
        <v>103</v>
      </c>
      <c r="C48" s="123">
        <v>171</v>
      </c>
      <c r="D48" s="124">
        <v>0.03833221250840619</v>
      </c>
      <c r="E48" s="125">
        <v>330</v>
      </c>
      <c r="F48" s="124">
        <v>0.04508812679327777</v>
      </c>
      <c r="G48" s="125">
        <v>52</v>
      </c>
      <c r="H48" s="124">
        <v>0.05439330543933055</v>
      </c>
      <c r="I48" s="125">
        <v>2</v>
      </c>
      <c r="J48" s="24">
        <v>0.2</v>
      </c>
      <c r="K48" s="126">
        <v>555</v>
      </c>
      <c r="L48" s="24">
        <v>0.04354307233641927</v>
      </c>
    </row>
    <row r="49" spans="1:12" ht="15">
      <c r="A49" s="22" t="s">
        <v>104</v>
      </c>
      <c r="B49" s="60" t="s">
        <v>105</v>
      </c>
      <c r="C49" s="123">
        <v>0</v>
      </c>
      <c r="D49" s="124">
        <v>0</v>
      </c>
      <c r="E49" s="125">
        <v>1</v>
      </c>
      <c r="F49" s="124">
        <v>0.00013663068725235688</v>
      </c>
      <c r="G49" s="125">
        <v>0</v>
      </c>
      <c r="H49" s="124">
        <v>0</v>
      </c>
      <c r="I49" s="125">
        <v>0</v>
      </c>
      <c r="J49" s="24">
        <v>0</v>
      </c>
      <c r="K49" s="126">
        <v>1</v>
      </c>
      <c r="L49" s="24">
        <v>7.845598619174644E-05</v>
      </c>
    </row>
    <row r="50" spans="1:12" ht="15">
      <c r="A50" s="22" t="s">
        <v>106</v>
      </c>
      <c r="B50" s="60" t="s">
        <v>107</v>
      </c>
      <c r="C50" s="123">
        <v>0</v>
      </c>
      <c r="D50" s="124">
        <v>0</v>
      </c>
      <c r="E50" s="125">
        <v>1</v>
      </c>
      <c r="F50" s="124">
        <v>0.00013663068725235688</v>
      </c>
      <c r="G50" s="125">
        <v>0</v>
      </c>
      <c r="H50" s="124">
        <v>0</v>
      </c>
      <c r="I50" s="125">
        <v>0</v>
      </c>
      <c r="J50" s="24">
        <v>0</v>
      </c>
      <c r="K50" s="126">
        <v>1</v>
      </c>
      <c r="L50" s="24">
        <v>7.845598619174644E-05</v>
      </c>
    </row>
    <row r="51" spans="1:12" ht="15">
      <c r="A51" s="22" t="s">
        <v>108</v>
      </c>
      <c r="B51" s="60" t="s">
        <v>109</v>
      </c>
      <c r="C51" s="123">
        <v>332</v>
      </c>
      <c r="D51" s="124">
        <v>0.07442277516251962</v>
      </c>
      <c r="E51" s="125">
        <v>691</v>
      </c>
      <c r="F51" s="124">
        <v>0.0944118048913786</v>
      </c>
      <c r="G51" s="125">
        <v>87</v>
      </c>
      <c r="H51" s="124">
        <v>0.09100418410041841</v>
      </c>
      <c r="I51" s="125">
        <v>0</v>
      </c>
      <c r="J51" s="24">
        <v>0</v>
      </c>
      <c r="K51" s="126">
        <v>1110</v>
      </c>
      <c r="L51" s="24">
        <v>0.08708614467283854</v>
      </c>
    </row>
    <row r="52" spans="1:12" ht="15">
      <c r="A52" s="22" t="s">
        <v>110</v>
      </c>
      <c r="B52" s="60" t="s">
        <v>111</v>
      </c>
      <c r="C52" s="123">
        <v>49</v>
      </c>
      <c r="D52" s="124">
        <v>0.01098408428603452</v>
      </c>
      <c r="E52" s="125">
        <v>74</v>
      </c>
      <c r="F52" s="124">
        <v>0.010110670856674409</v>
      </c>
      <c r="G52" s="125">
        <v>13</v>
      </c>
      <c r="H52" s="124">
        <v>0.013598326359832637</v>
      </c>
      <c r="I52" s="125">
        <v>0</v>
      </c>
      <c r="J52" s="24">
        <v>0</v>
      </c>
      <c r="K52" s="126">
        <v>136</v>
      </c>
      <c r="L52" s="24">
        <v>0.010670014122077515</v>
      </c>
    </row>
    <row r="53" spans="1:12" ht="15">
      <c r="A53" s="22" t="s">
        <v>112</v>
      </c>
      <c r="B53" s="60" t="s">
        <v>113</v>
      </c>
      <c r="C53" s="123">
        <v>41</v>
      </c>
      <c r="D53" s="124">
        <v>0.009190764402600311</v>
      </c>
      <c r="E53" s="125">
        <v>24</v>
      </c>
      <c r="F53" s="124">
        <v>0.003279136494056565</v>
      </c>
      <c r="G53" s="125">
        <v>2</v>
      </c>
      <c r="H53" s="124">
        <v>0.0020920502092050207</v>
      </c>
      <c r="I53" s="125">
        <v>0</v>
      </c>
      <c r="J53" s="24">
        <v>0</v>
      </c>
      <c r="K53" s="126">
        <v>67</v>
      </c>
      <c r="L53" s="24">
        <v>0.0052565510748470105</v>
      </c>
    </row>
    <row r="54" spans="1:12" ht="15">
      <c r="A54" s="22" t="s">
        <v>114</v>
      </c>
      <c r="B54" s="60" t="s">
        <v>115</v>
      </c>
      <c r="C54" s="123">
        <v>130</v>
      </c>
      <c r="D54" s="124">
        <v>0.029141448105805875</v>
      </c>
      <c r="E54" s="125">
        <v>105</v>
      </c>
      <c r="F54" s="124">
        <v>0.014346222161497472</v>
      </c>
      <c r="G54" s="125">
        <v>11</v>
      </c>
      <c r="H54" s="124">
        <v>0.011506276150627614</v>
      </c>
      <c r="I54" s="125">
        <v>0</v>
      </c>
      <c r="J54" s="24">
        <v>0</v>
      </c>
      <c r="K54" s="126">
        <v>246</v>
      </c>
      <c r="L54" s="24">
        <v>0.019300172603169623</v>
      </c>
    </row>
    <row r="55" spans="1:12" ht="15">
      <c r="A55" s="22" t="s">
        <v>116</v>
      </c>
      <c r="B55" s="60" t="s">
        <v>117</v>
      </c>
      <c r="C55" s="123">
        <v>3</v>
      </c>
      <c r="D55" s="124">
        <v>0.0006724949562878278</v>
      </c>
      <c r="E55" s="125">
        <v>3</v>
      </c>
      <c r="F55" s="124">
        <v>0.0004098920617570706</v>
      </c>
      <c r="G55" s="125">
        <v>1</v>
      </c>
      <c r="H55" s="124">
        <v>0.0010460251046025104</v>
      </c>
      <c r="I55" s="125">
        <v>0</v>
      </c>
      <c r="J55" s="24">
        <v>0</v>
      </c>
      <c r="K55" s="126">
        <v>7</v>
      </c>
      <c r="L55" s="24">
        <v>0.000549191903342225</v>
      </c>
    </row>
    <row r="56" spans="1:12" ht="28.5">
      <c r="A56" s="22" t="s">
        <v>118</v>
      </c>
      <c r="B56" s="60" t="s">
        <v>119</v>
      </c>
      <c r="C56" s="123">
        <v>7</v>
      </c>
      <c r="D56" s="124">
        <v>0.0015691548980049316</v>
      </c>
      <c r="E56" s="125">
        <v>4</v>
      </c>
      <c r="F56" s="124">
        <v>0.0005465227490094275</v>
      </c>
      <c r="G56" s="125">
        <v>0</v>
      </c>
      <c r="H56" s="124">
        <v>0</v>
      </c>
      <c r="I56" s="125">
        <v>0</v>
      </c>
      <c r="J56" s="24">
        <v>0</v>
      </c>
      <c r="K56" s="126">
        <v>11</v>
      </c>
      <c r="L56" s="24">
        <v>0.0008630158481092109</v>
      </c>
    </row>
    <row r="57" spans="1:12" ht="15">
      <c r="A57" s="22" t="s">
        <v>120</v>
      </c>
      <c r="B57" s="61" t="s">
        <v>121</v>
      </c>
      <c r="C57" s="123">
        <v>0</v>
      </c>
      <c r="D57" s="124">
        <v>0</v>
      </c>
      <c r="E57" s="125">
        <v>2</v>
      </c>
      <c r="F57" s="124">
        <v>0.00027326137450471376</v>
      </c>
      <c r="G57" s="125">
        <v>0</v>
      </c>
      <c r="H57" s="124">
        <v>0</v>
      </c>
      <c r="I57" s="125">
        <v>0</v>
      </c>
      <c r="J57" s="24">
        <v>0</v>
      </c>
      <c r="K57" s="126">
        <v>2</v>
      </c>
      <c r="L57" s="24">
        <v>0.00015691197238349287</v>
      </c>
    </row>
    <row r="58" spans="1:12" ht="15">
      <c r="A58" s="22" t="s">
        <v>122</v>
      </c>
      <c r="B58" s="60" t="s">
        <v>123</v>
      </c>
      <c r="C58" s="123">
        <v>0</v>
      </c>
      <c r="D58" s="124">
        <v>0</v>
      </c>
      <c r="E58" s="125">
        <v>2</v>
      </c>
      <c r="F58" s="124">
        <v>0.00027326137450471376</v>
      </c>
      <c r="G58" s="125">
        <v>0</v>
      </c>
      <c r="H58" s="124">
        <v>0</v>
      </c>
      <c r="I58" s="125">
        <v>0</v>
      </c>
      <c r="J58" s="24">
        <v>0</v>
      </c>
      <c r="K58" s="126">
        <v>2</v>
      </c>
      <c r="L58" s="24">
        <v>0.00015691197238349287</v>
      </c>
    </row>
    <row r="59" spans="1:12" ht="15">
      <c r="A59" s="22" t="s">
        <v>124</v>
      </c>
      <c r="B59" s="60" t="s">
        <v>125</v>
      </c>
      <c r="C59" s="123">
        <v>9</v>
      </c>
      <c r="D59" s="124">
        <v>0.0020174848688634837</v>
      </c>
      <c r="E59" s="125">
        <v>9</v>
      </c>
      <c r="F59" s="124">
        <v>0.0012296761852712119</v>
      </c>
      <c r="G59" s="125">
        <v>2</v>
      </c>
      <c r="H59" s="124">
        <v>0.0020920502092050207</v>
      </c>
      <c r="I59" s="125">
        <v>0</v>
      </c>
      <c r="J59" s="24">
        <v>0</v>
      </c>
      <c r="K59" s="126">
        <v>20</v>
      </c>
      <c r="L59" s="24">
        <v>0.0015691197238349285</v>
      </c>
    </row>
    <row r="60" spans="1:12" ht="15">
      <c r="A60" s="22" t="s">
        <v>126</v>
      </c>
      <c r="B60" s="60" t="s">
        <v>127</v>
      </c>
      <c r="C60" s="123">
        <v>33</v>
      </c>
      <c r="D60" s="124">
        <v>0.007397444519166106</v>
      </c>
      <c r="E60" s="125">
        <v>72</v>
      </c>
      <c r="F60" s="124">
        <v>0.009837409482169695</v>
      </c>
      <c r="G60" s="125">
        <v>3</v>
      </c>
      <c r="H60" s="124">
        <v>0.0031380753138075313</v>
      </c>
      <c r="I60" s="125">
        <v>0</v>
      </c>
      <c r="J60" s="24">
        <v>0</v>
      </c>
      <c r="K60" s="126">
        <v>108</v>
      </c>
      <c r="L60" s="24">
        <v>0.008473246508708614</v>
      </c>
    </row>
    <row r="61" spans="1:12" ht="15">
      <c r="A61" s="22" t="s">
        <v>128</v>
      </c>
      <c r="B61" s="61" t="s">
        <v>129</v>
      </c>
      <c r="C61" s="123">
        <v>4</v>
      </c>
      <c r="D61" s="124">
        <v>0.0008966599417171038</v>
      </c>
      <c r="E61" s="125">
        <v>2</v>
      </c>
      <c r="F61" s="124">
        <v>0.00027326137450471376</v>
      </c>
      <c r="G61" s="125">
        <v>0</v>
      </c>
      <c r="H61" s="124">
        <v>0</v>
      </c>
      <c r="I61" s="125">
        <v>0</v>
      </c>
      <c r="J61" s="24">
        <v>0</v>
      </c>
      <c r="K61" s="126">
        <v>6</v>
      </c>
      <c r="L61" s="24">
        <v>0.00047073591715047857</v>
      </c>
    </row>
    <row r="62" spans="1:12" ht="28.5">
      <c r="A62" s="22" t="s">
        <v>130</v>
      </c>
      <c r="B62" s="61" t="s">
        <v>131</v>
      </c>
      <c r="C62" s="123">
        <v>0</v>
      </c>
      <c r="D62" s="124">
        <v>0</v>
      </c>
      <c r="E62" s="125">
        <v>0</v>
      </c>
      <c r="F62" s="124">
        <v>0</v>
      </c>
      <c r="G62" s="125">
        <v>1</v>
      </c>
      <c r="H62" s="124">
        <v>0.0010460251046025104</v>
      </c>
      <c r="I62" s="125">
        <v>0</v>
      </c>
      <c r="J62" s="24">
        <v>0</v>
      </c>
      <c r="K62" s="126">
        <v>1</v>
      </c>
      <c r="L62" s="24">
        <v>7.845598619174644E-05</v>
      </c>
    </row>
    <row r="63" spans="1:12" ht="15">
      <c r="A63" s="22" t="s">
        <v>132</v>
      </c>
      <c r="B63" s="61" t="s">
        <v>133</v>
      </c>
      <c r="C63" s="123">
        <v>1</v>
      </c>
      <c r="D63" s="124">
        <v>0.00022416498542927594</v>
      </c>
      <c r="E63" s="125">
        <v>1</v>
      </c>
      <c r="F63" s="124">
        <v>0.00013663068725235688</v>
      </c>
      <c r="G63" s="125">
        <v>0</v>
      </c>
      <c r="H63" s="124">
        <v>0</v>
      </c>
      <c r="I63" s="125">
        <v>0</v>
      </c>
      <c r="J63" s="24">
        <v>0</v>
      </c>
      <c r="K63" s="126">
        <v>2</v>
      </c>
      <c r="L63" s="24">
        <v>0.00015691197238349287</v>
      </c>
    </row>
    <row r="64" spans="1:12" ht="15">
      <c r="A64" s="22" t="s">
        <v>134</v>
      </c>
      <c r="B64" s="61" t="s">
        <v>135</v>
      </c>
      <c r="C64" s="123">
        <v>3</v>
      </c>
      <c r="D64" s="124">
        <v>0.0006724949562878278</v>
      </c>
      <c r="E64" s="125">
        <v>3</v>
      </c>
      <c r="F64" s="124">
        <v>0.0004098920617570706</v>
      </c>
      <c r="G64" s="125">
        <v>0</v>
      </c>
      <c r="H64" s="124">
        <v>0</v>
      </c>
      <c r="I64" s="125">
        <v>0</v>
      </c>
      <c r="J64" s="24">
        <v>0</v>
      </c>
      <c r="K64" s="126">
        <v>6</v>
      </c>
      <c r="L64" s="24">
        <v>0.00047073591715047857</v>
      </c>
    </row>
    <row r="65" spans="1:12" ht="15">
      <c r="A65" s="22" t="s">
        <v>136</v>
      </c>
      <c r="B65" s="61" t="s">
        <v>137</v>
      </c>
      <c r="C65" s="123">
        <v>1</v>
      </c>
      <c r="D65" s="124">
        <v>0.00022416498542927594</v>
      </c>
      <c r="E65" s="125">
        <v>1</v>
      </c>
      <c r="F65" s="124">
        <v>0.00013663068725235688</v>
      </c>
      <c r="G65" s="125">
        <v>1</v>
      </c>
      <c r="H65" s="124">
        <v>0.0010460251046025104</v>
      </c>
      <c r="I65" s="125">
        <v>0</v>
      </c>
      <c r="J65" s="24">
        <v>0</v>
      </c>
      <c r="K65" s="126">
        <v>3</v>
      </c>
      <c r="L65" s="24">
        <v>0.00023536795857523928</v>
      </c>
    </row>
    <row r="66" spans="1:12" ht="15">
      <c r="A66" s="22" t="s">
        <v>138</v>
      </c>
      <c r="B66" s="60" t="s">
        <v>139</v>
      </c>
      <c r="C66" s="123">
        <v>30</v>
      </c>
      <c r="D66" s="124">
        <v>0.006724949562878279</v>
      </c>
      <c r="E66" s="125">
        <v>31</v>
      </c>
      <c r="F66" s="124">
        <v>0.004235551304823063</v>
      </c>
      <c r="G66" s="125">
        <v>1</v>
      </c>
      <c r="H66" s="124">
        <v>0.0010460251046025104</v>
      </c>
      <c r="I66" s="125">
        <v>0</v>
      </c>
      <c r="J66" s="24">
        <v>0</v>
      </c>
      <c r="K66" s="126">
        <v>62</v>
      </c>
      <c r="L66" s="24">
        <v>0.004864271143888279</v>
      </c>
    </row>
    <row r="67" spans="1:12" ht="28.5">
      <c r="A67" s="22" t="s">
        <v>140</v>
      </c>
      <c r="B67" s="61" t="s">
        <v>141</v>
      </c>
      <c r="C67" s="123">
        <v>11</v>
      </c>
      <c r="D67" s="124">
        <v>0.0024658148397220356</v>
      </c>
      <c r="E67" s="125">
        <v>36</v>
      </c>
      <c r="F67" s="124">
        <v>0.0049187047410848474</v>
      </c>
      <c r="G67" s="125">
        <v>2</v>
      </c>
      <c r="H67" s="124">
        <v>0.0020920502092050207</v>
      </c>
      <c r="I67" s="125">
        <v>0</v>
      </c>
      <c r="J67" s="24">
        <v>0</v>
      </c>
      <c r="K67" s="126">
        <v>49</v>
      </c>
      <c r="L67" s="24">
        <v>0.0038443433233955756</v>
      </c>
    </row>
    <row r="68" spans="1:12" ht="15">
      <c r="A68" s="22" t="s">
        <v>142</v>
      </c>
      <c r="B68" s="60" t="s">
        <v>143</v>
      </c>
      <c r="C68" s="123">
        <v>2</v>
      </c>
      <c r="D68" s="124">
        <v>0.0004483299708585519</v>
      </c>
      <c r="E68" s="125">
        <v>7</v>
      </c>
      <c r="F68" s="124">
        <v>0.0009564148107664979</v>
      </c>
      <c r="G68" s="125">
        <v>0</v>
      </c>
      <c r="H68" s="124">
        <v>0</v>
      </c>
      <c r="I68" s="125">
        <v>0</v>
      </c>
      <c r="J68" s="24">
        <v>0</v>
      </c>
      <c r="K68" s="126">
        <v>9</v>
      </c>
      <c r="L68" s="24">
        <v>0.0007061038757257179</v>
      </c>
    </row>
    <row r="69" spans="1:12" ht="15">
      <c r="A69" s="22" t="s">
        <v>144</v>
      </c>
      <c r="B69" s="60" t="s">
        <v>145</v>
      </c>
      <c r="C69" s="123">
        <v>8</v>
      </c>
      <c r="D69" s="124">
        <v>0.0017933198834342075</v>
      </c>
      <c r="E69" s="125">
        <v>7</v>
      </c>
      <c r="F69" s="124">
        <v>0.0009564148107664979</v>
      </c>
      <c r="G69" s="125">
        <v>0</v>
      </c>
      <c r="H69" s="124">
        <v>0</v>
      </c>
      <c r="I69" s="125">
        <v>0</v>
      </c>
      <c r="J69" s="24">
        <v>0</v>
      </c>
      <c r="K69" s="126">
        <v>15</v>
      </c>
      <c r="L69" s="24">
        <v>0.0011768397928761964</v>
      </c>
    </row>
    <row r="70" spans="1:12" ht="15">
      <c r="A70" s="22" t="s">
        <v>146</v>
      </c>
      <c r="B70" s="61" t="s">
        <v>147</v>
      </c>
      <c r="C70" s="123">
        <v>4</v>
      </c>
      <c r="D70" s="124">
        <v>0.0008966599417171038</v>
      </c>
      <c r="E70" s="125">
        <v>6</v>
      </c>
      <c r="F70" s="124">
        <v>0.0008197841235141412</v>
      </c>
      <c r="G70" s="125">
        <v>0</v>
      </c>
      <c r="H70" s="124">
        <v>0</v>
      </c>
      <c r="I70" s="125">
        <v>0</v>
      </c>
      <c r="J70" s="24">
        <v>0</v>
      </c>
      <c r="K70" s="126">
        <v>10</v>
      </c>
      <c r="L70" s="24">
        <v>0.0007845598619174643</v>
      </c>
    </row>
    <row r="71" spans="1:12" ht="15">
      <c r="A71" s="22" t="s">
        <v>148</v>
      </c>
      <c r="B71" s="60" t="s">
        <v>149</v>
      </c>
      <c r="C71" s="123">
        <v>0</v>
      </c>
      <c r="D71" s="124">
        <v>0</v>
      </c>
      <c r="E71" s="125">
        <v>0</v>
      </c>
      <c r="F71" s="124">
        <v>0</v>
      </c>
      <c r="G71" s="125">
        <v>0</v>
      </c>
      <c r="H71" s="124">
        <v>0</v>
      </c>
      <c r="I71" s="125">
        <v>0</v>
      </c>
      <c r="J71" s="24">
        <v>0</v>
      </c>
      <c r="K71" s="126">
        <v>0</v>
      </c>
      <c r="L71" s="24">
        <v>0</v>
      </c>
    </row>
    <row r="72" spans="1:12" ht="15">
      <c r="A72" s="22" t="s">
        <v>150</v>
      </c>
      <c r="B72" s="60" t="s">
        <v>206</v>
      </c>
      <c r="C72" s="123">
        <v>30</v>
      </c>
      <c r="D72" s="124">
        <v>0.006724949562878279</v>
      </c>
      <c r="E72" s="125">
        <v>48</v>
      </c>
      <c r="F72" s="124">
        <v>0.00655827298811313</v>
      </c>
      <c r="G72" s="125">
        <v>7</v>
      </c>
      <c r="H72" s="124">
        <v>0.007322175732217573</v>
      </c>
      <c r="I72" s="125">
        <v>0</v>
      </c>
      <c r="J72" s="24">
        <v>0</v>
      </c>
      <c r="K72" s="126">
        <v>85</v>
      </c>
      <c r="L72" s="24">
        <v>0.006668758826298447</v>
      </c>
    </row>
    <row r="73" spans="1:12" ht="15">
      <c r="A73" s="22" t="s">
        <v>151</v>
      </c>
      <c r="B73" s="60" t="s">
        <v>152</v>
      </c>
      <c r="C73" s="123">
        <v>45</v>
      </c>
      <c r="D73" s="124">
        <v>0.010087424344317418</v>
      </c>
      <c r="E73" s="125">
        <v>46</v>
      </c>
      <c r="F73" s="124">
        <v>0.006285011613608417</v>
      </c>
      <c r="G73" s="125">
        <v>8</v>
      </c>
      <c r="H73" s="124">
        <v>0.008368200836820083</v>
      </c>
      <c r="I73" s="125">
        <v>0</v>
      </c>
      <c r="J73" s="24">
        <v>0</v>
      </c>
      <c r="K73" s="126">
        <v>99</v>
      </c>
      <c r="L73" s="24">
        <v>0.0077671426329828964</v>
      </c>
    </row>
    <row r="74" spans="1:12" ht="28.5">
      <c r="A74" s="22" t="s">
        <v>153</v>
      </c>
      <c r="B74" s="60" t="s">
        <v>154</v>
      </c>
      <c r="C74" s="123">
        <v>0</v>
      </c>
      <c r="D74" s="124">
        <v>0</v>
      </c>
      <c r="E74" s="125">
        <v>1</v>
      </c>
      <c r="F74" s="124">
        <v>0.00013663068725235688</v>
      </c>
      <c r="G74" s="125">
        <v>0</v>
      </c>
      <c r="H74" s="124">
        <v>0</v>
      </c>
      <c r="I74" s="125">
        <v>0</v>
      </c>
      <c r="J74" s="24">
        <v>0</v>
      </c>
      <c r="K74" s="126">
        <v>1</v>
      </c>
      <c r="L74" s="24">
        <v>7.845598619174644E-05</v>
      </c>
    </row>
    <row r="75" spans="1:12" ht="15">
      <c r="A75" s="22" t="s">
        <v>155</v>
      </c>
      <c r="B75" s="61" t="s">
        <v>156</v>
      </c>
      <c r="C75" s="123">
        <v>11</v>
      </c>
      <c r="D75" s="124">
        <v>0.0024658148397220356</v>
      </c>
      <c r="E75" s="125">
        <v>13</v>
      </c>
      <c r="F75" s="124">
        <v>0.0017761989342806395</v>
      </c>
      <c r="G75" s="125">
        <v>1</v>
      </c>
      <c r="H75" s="124">
        <v>0.0010460251046025104</v>
      </c>
      <c r="I75" s="125">
        <v>0</v>
      </c>
      <c r="J75" s="24">
        <v>0</v>
      </c>
      <c r="K75" s="126">
        <v>25</v>
      </c>
      <c r="L75" s="24">
        <v>0.0019613996547936607</v>
      </c>
    </row>
    <row r="76" spans="1:12" ht="15">
      <c r="A76" s="22" t="s">
        <v>157</v>
      </c>
      <c r="B76" s="60" t="s">
        <v>158</v>
      </c>
      <c r="C76" s="123">
        <v>138</v>
      </c>
      <c r="D76" s="124">
        <v>0.03093476798924008</v>
      </c>
      <c r="E76" s="125">
        <v>263</v>
      </c>
      <c r="F76" s="124">
        <v>0.03593387074736986</v>
      </c>
      <c r="G76" s="125">
        <v>44</v>
      </c>
      <c r="H76" s="124">
        <v>0.046025104602510455</v>
      </c>
      <c r="I76" s="125">
        <v>0</v>
      </c>
      <c r="J76" s="24">
        <v>0</v>
      </c>
      <c r="K76" s="126">
        <v>445</v>
      </c>
      <c r="L76" s="24">
        <v>0.03491291385532716</v>
      </c>
    </row>
    <row r="77" spans="1:12" ht="15">
      <c r="A77" s="22" t="s">
        <v>159</v>
      </c>
      <c r="B77" s="61" t="s">
        <v>160</v>
      </c>
      <c r="C77" s="123">
        <v>45</v>
      </c>
      <c r="D77" s="124">
        <v>0.010087424344317418</v>
      </c>
      <c r="E77" s="125">
        <v>66</v>
      </c>
      <c r="F77" s="124">
        <v>0.009017625358655555</v>
      </c>
      <c r="G77" s="125">
        <v>5</v>
      </c>
      <c r="H77" s="124">
        <v>0.005230125523012552</v>
      </c>
      <c r="I77" s="125">
        <v>0</v>
      </c>
      <c r="J77" s="24">
        <v>0</v>
      </c>
      <c r="K77" s="126">
        <v>116</v>
      </c>
      <c r="L77" s="24">
        <v>0.009100894398242586</v>
      </c>
    </row>
    <row r="78" spans="1:12" ht="15">
      <c r="A78" s="22" t="s">
        <v>161</v>
      </c>
      <c r="B78" s="60" t="s">
        <v>162</v>
      </c>
      <c r="C78" s="123">
        <v>2</v>
      </c>
      <c r="D78" s="124">
        <v>0.0004483299708585519</v>
      </c>
      <c r="E78" s="125">
        <v>0</v>
      </c>
      <c r="F78" s="124">
        <v>0</v>
      </c>
      <c r="G78" s="125">
        <v>0</v>
      </c>
      <c r="H78" s="124">
        <v>0</v>
      </c>
      <c r="I78" s="125">
        <v>0</v>
      </c>
      <c r="J78" s="24">
        <v>0</v>
      </c>
      <c r="K78" s="126">
        <v>2</v>
      </c>
      <c r="L78" s="24">
        <v>0.00015691197238349287</v>
      </c>
    </row>
    <row r="79" spans="1:12" ht="15">
      <c r="A79" s="22" t="s">
        <v>163</v>
      </c>
      <c r="B79" s="60" t="s">
        <v>164</v>
      </c>
      <c r="C79" s="123">
        <v>6</v>
      </c>
      <c r="D79" s="124">
        <v>0.0013449899125756557</v>
      </c>
      <c r="E79" s="125">
        <v>5</v>
      </c>
      <c r="F79" s="124">
        <v>0.0006831534362617844</v>
      </c>
      <c r="G79" s="125">
        <v>0</v>
      </c>
      <c r="H79" s="124">
        <v>0</v>
      </c>
      <c r="I79" s="125">
        <v>0</v>
      </c>
      <c r="J79" s="24">
        <v>0</v>
      </c>
      <c r="K79" s="126">
        <v>11</v>
      </c>
      <c r="L79" s="24">
        <v>0.0008630158481092109</v>
      </c>
    </row>
    <row r="80" spans="1:12" ht="15">
      <c r="A80" s="22" t="s">
        <v>165</v>
      </c>
      <c r="B80" s="60" t="s">
        <v>166</v>
      </c>
      <c r="C80" s="123">
        <v>75</v>
      </c>
      <c r="D80" s="124">
        <v>0.016812373907195696</v>
      </c>
      <c r="E80" s="125">
        <v>15</v>
      </c>
      <c r="F80" s="124">
        <v>0.002049460308785353</v>
      </c>
      <c r="G80" s="125">
        <v>5</v>
      </c>
      <c r="H80" s="124">
        <v>0.005230125523012552</v>
      </c>
      <c r="I80" s="125">
        <v>0</v>
      </c>
      <c r="J80" s="24">
        <v>0</v>
      </c>
      <c r="K80" s="126">
        <v>95</v>
      </c>
      <c r="L80" s="24">
        <v>0.007453318688215912</v>
      </c>
    </row>
    <row r="81" spans="1:12" ht="15">
      <c r="A81" s="22" t="s">
        <v>167</v>
      </c>
      <c r="B81" s="61" t="s">
        <v>168</v>
      </c>
      <c r="C81" s="123">
        <v>8</v>
      </c>
      <c r="D81" s="124">
        <v>0.0017933198834342075</v>
      </c>
      <c r="E81" s="125">
        <v>2</v>
      </c>
      <c r="F81" s="124">
        <v>0.00027326137450471376</v>
      </c>
      <c r="G81" s="125">
        <v>1</v>
      </c>
      <c r="H81" s="124">
        <v>0.0010460251046025104</v>
      </c>
      <c r="I81" s="125">
        <v>0</v>
      </c>
      <c r="J81" s="24">
        <v>0</v>
      </c>
      <c r="K81" s="126">
        <v>11</v>
      </c>
      <c r="L81" s="24">
        <v>0.0008630158481092109</v>
      </c>
    </row>
    <row r="82" spans="1:12" ht="15">
      <c r="A82" s="22" t="s">
        <v>169</v>
      </c>
      <c r="B82" s="60" t="s">
        <v>170</v>
      </c>
      <c r="C82" s="123">
        <v>10</v>
      </c>
      <c r="D82" s="124">
        <v>0.002241649854292759</v>
      </c>
      <c r="E82" s="125">
        <v>13</v>
      </c>
      <c r="F82" s="124">
        <v>0.0017761989342806395</v>
      </c>
      <c r="G82" s="125">
        <v>1</v>
      </c>
      <c r="H82" s="124">
        <v>0.0010460251046025104</v>
      </c>
      <c r="I82" s="125">
        <v>0</v>
      </c>
      <c r="J82" s="24">
        <v>0</v>
      </c>
      <c r="K82" s="126">
        <v>24</v>
      </c>
      <c r="L82" s="24">
        <v>0.0018829436686019143</v>
      </c>
    </row>
    <row r="83" spans="1:12" ht="15">
      <c r="A83" s="22" t="s">
        <v>171</v>
      </c>
      <c r="B83" s="60" t="s">
        <v>172</v>
      </c>
      <c r="C83" s="123">
        <v>19</v>
      </c>
      <c r="D83" s="124">
        <v>0.004259134723156242</v>
      </c>
      <c r="E83" s="125">
        <v>10</v>
      </c>
      <c r="F83" s="124">
        <v>0.0013663068725235689</v>
      </c>
      <c r="G83" s="125">
        <v>3</v>
      </c>
      <c r="H83" s="124">
        <v>0.0031380753138075313</v>
      </c>
      <c r="I83" s="125">
        <v>0</v>
      </c>
      <c r="J83" s="24">
        <v>0</v>
      </c>
      <c r="K83" s="126">
        <v>32</v>
      </c>
      <c r="L83" s="24">
        <v>0.002510591558135886</v>
      </c>
    </row>
    <row r="84" spans="1:12" ht="15">
      <c r="A84" s="22" t="s">
        <v>173</v>
      </c>
      <c r="B84" s="60" t="s">
        <v>174</v>
      </c>
      <c r="C84" s="123">
        <v>17</v>
      </c>
      <c r="D84" s="124">
        <v>0.0038108047522976913</v>
      </c>
      <c r="E84" s="125">
        <v>11</v>
      </c>
      <c r="F84" s="124">
        <v>0.0015029375597759257</v>
      </c>
      <c r="G84" s="125">
        <v>0</v>
      </c>
      <c r="H84" s="124">
        <v>0</v>
      </c>
      <c r="I84" s="125">
        <v>0</v>
      </c>
      <c r="J84" s="24">
        <v>0</v>
      </c>
      <c r="K84" s="126">
        <v>28</v>
      </c>
      <c r="L84" s="24">
        <v>0.0021967676133689</v>
      </c>
    </row>
    <row r="85" spans="1:12" ht="15">
      <c r="A85" s="22" t="s">
        <v>175</v>
      </c>
      <c r="B85" s="61" t="s">
        <v>176</v>
      </c>
      <c r="C85" s="123">
        <v>1</v>
      </c>
      <c r="D85" s="124">
        <v>0.00022416498542927594</v>
      </c>
      <c r="E85" s="125">
        <v>0</v>
      </c>
      <c r="F85" s="124">
        <v>0</v>
      </c>
      <c r="G85" s="125">
        <v>0</v>
      </c>
      <c r="H85" s="124">
        <v>0</v>
      </c>
      <c r="I85" s="125">
        <v>0</v>
      </c>
      <c r="J85" s="24">
        <v>0</v>
      </c>
      <c r="K85" s="126">
        <v>1</v>
      </c>
      <c r="L85" s="24">
        <v>7.845598619174644E-05</v>
      </c>
    </row>
    <row r="86" spans="1:12" ht="15">
      <c r="A86" s="22" t="s">
        <v>177</v>
      </c>
      <c r="B86" s="61" t="s">
        <v>178</v>
      </c>
      <c r="C86" s="123">
        <v>26</v>
      </c>
      <c r="D86" s="124">
        <v>0.005828289621161175</v>
      </c>
      <c r="E86" s="125">
        <v>21</v>
      </c>
      <c r="F86" s="124">
        <v>0.0028692444322994943</v>
      </c>
      <c r="G86" s="125">
        <v>4</v>
      </c>
      <c r="H86" s="124">
        <v>0.0041841004184100415</v>
      </c>
      <c r="I86" s="125">
        <v>0</v>
      </c>
      <c r="J86" s="24">
        <v>0</v>
      </c>
      <c r="K86" s="126">
        <v>51</v>
      </c>
      <c r="L86" s="24">
        <v>0.004001255295779068</v>
      </c>
    </row>
    <row r="87" spans="1:12" ht="15">
      <c r="A87" s="22" t="s">
        <v>179</v>
      </c>
      <c r="B87" s="61" t="s">
        <v>180</v>
      </c>
      <c r="C87" s="123">
        <v>3</v>
      </c>
      <c r="D87" s="124">
        <v>0.0006724949562878278</v>
      </c>
      <c r="E87" s="125">
        <v>2</v>
      </c>
      <c r="F87" s="124">
        <v>0.00027326137450471376</v>
      </c>
      <c r="G87" s="125">
        <v>0</v>
      </c>
      <c r="H87" s="124">
        <v>0</v>
      </c>
      <c r="I87" s="125">
        <v>0</v>
      </c>
      <c r="J87" s="24">
        <v>0</v>
      </c>
      <c r="K87" s="126">
        <v>5</v>
      </c>
      <c r="L87" s="24">
        <v>0.00039227993095873213</v>
      </c>
    </row>
    <row r="88" spans="1:12" ht="15">
      <c r="A88" s="22" t="s">
        <v>181</v>
      </c>
      <c r="B88" s="61" t="s">
        <v>182</v>
      </c>
      <c r="C88" s="123">
        <v>3</v>
      </c>
      <c r="D88" s="124">
        <v>0.0006724949562878278</v>
      </c>
      <c r="E88" s="125">
        <v>6</v>
      </c>
      <c r="F88" s="124">
        <v>0.0008197841235141412</v>
      </c>
      <c r="G88" s="125">
        <v>2</v>
      </c>
      <c r="H88" s="124">
        <v>0.0020920502092050207</v>
      </c>
      <c r="I88" s="125">
        <v>0</v>
      </c>
      <c r="J88" s="24">
        <v>0</v>
      </c>
      <c r="K88" s="126">
        <v>11</v>
      </c>
      <c r="L88" s="24">
        <v>0.0008630158481092109</v>
      </c>
    </row>
    <row r="89" spans="1:12" ht="15">
      <c r="A89" s="22" t="s">
        <v>183</v>
      </c>
      <c r="B89" s="60" t="s">
        <v>184</v>
      </c>
      <c r="C89" s="123">
        <v>35</v>
      </c>
      <c r="D89" s="124">
        <v>0.007845774490024656</v>
      </c>
      <c r="E89" s="125">
        <v>28</v>
      </c>
      <c r="F89" s="124">
        <v>0.0038256592430659917</v>
      </c>
      <c r="G89" s="125">
        <v>2</v>
      </c>
      <c r="H89" s="124">
        <v>0.0020920502092050207</v>
      </c>
      <c r="I89" s="125">
        <v>0</v>
      </c>
      <c r="J89" s="24">
        <v>0</v>
      </c>
      <c r="K89" s="126">
        <v>65</v>
      </c>
      <c r="L89" s="24">
        <v>0.005099639102463518</v>
      </c>
    </row>
    <row r="90" spans="1:12" ht="15">
      <c r="A90" s="22" t="s">
        <v>185</v>
      </c>
      <c r="B90" s="60" t="s">
        <v>186</v>
      </c>
      <c r="C90" s="123">
        <v>0</v>
      </c>
      <c r="D90" s="124">
        <v>0</v>
      </c>
      <c r="E90" s="125">
        <v>0</v>
      </c>
      <c r="F90" s="124">
        <v>0</v>
      </c>
      <c r="G90" s="125">
        <v>0</v>
      </c>
      <c r="H90" s="124">
        <v>0</v>
      </c>
      <c r="I90" s="125">
        <v>0</v>
      </c>
      <c r="J90" s="24">
        <v>0</v>
      </c>
      <c r="K90" s="126">
        <v>0</v>
      </c>
      <c r="L90" s="24">
        <v>0</v>
      </c>
    </row>
    <row r="91" spans="1:12" ht="28.5">
      <c r="A91" s="22" t="s">
        <v>187</v>
      </c>
      <c r="B91" s="60" t="s">
        <v>188</v>
      </c>
      <c r="C91" s="123">
        <v>0</v>
      </c>
      <c r="D91" s="124">
        <v>0</v>
      </c>
      <c r="E91" s="125">
        <v>0</v>
      </c>
      <c r="F91" s="124">
        <v>0</v>
      </c>
      <c r="G91" s="125">
        <v>0</v>
      </c>
      <c r="H91" s="124">
        <v>0</v>
      </c>
      <c r="I91" s="125">
        <v>0</v>
      </c>
      <c r="J91" s="24">
        <v>0</v>
      </c>
      <c r="K91" s="126">
        <v>0</v>
      </c>
      <c r="L91" s="24">
        <v>0</v>
      </c>
    </row>
    <row r="92" spans="1:12" ht="15">
      <c r="A92" s="22" t="s">
        <v>189</v>
      </c>
      <c r="B92" s="61" t="s">
        <v>190</v>
      </c>
      <c r="C92" s="123">
        <v>1</v>
      </c>
      <c r="D92" s="124">
        <v>0.00022416498542927594</v>
      </c>
      <c r="E92" s="125">
        <v>1</v>
      </c>
      <c r="F92" s="124">
        <v>0.00013663068725235688</v>
      </c>
      <c r="G92" s="125">
        <v>0</v>
      </c>
      <c r="H92" s="124">
        <v>0</v>
      </c>
      <c r="I92" s="125">
        <v>0</v>
      </c>
      <c r="J92" s="24">
        <v>0</v>
      </c>
      <c r="K92" s="126">
        <v>2</v>
      </c>
      <c r="L92" s="24">
        <v>0.00015691197238349287</v>
      </c>
    </row>
    <row r="93" spans="1:12" ht="15.75" thickBot="1">
      <c r="A93" s="238" t="s">
        <v>191</v>
      </c>
      <c r="B93" s="239"/>
      <c r="C93" s="127">
        <v>380</v>
      </c>
      <c r="D93" s="128">
        <v>0.08518269446312486</v>
      </c>
      <c r="E93" s="129">
        <v>446</v>
      </c>
      <c r="F93" s="128">
        <v>0.06093728651455117</v>
      </c>
      <c r="G93" s="129">
        <v>82</v>
      </c>
      <c r="H93" s="128">
        <v>0.08577405857740587</v>
      </c>
      <c r="I93" s="129">
        <v>0</v>
      </c>
      <c r="J93" s="28">
        <v>0</v>
      </c>
      <c r="K93" s="130">
        <v>908</v>
      </c>
      <c r="L93" s="28">
        <v>0.07123803546210576</v>
      </c>
    </row>
    <row r="94" spans="1:12" ht="15.75" thickBot="1">
      <c r="A94" s="240" t="s">
        <v>194</v>
      </c>
      <c r="B94" s="241"/>
      <c r="C94" s="131">
        <v>4461</v>
      </c>
      <c r="D94" s="132">
        <v>1</v>
      </c>
      <c r="E94" s="133">
        <v>7319</v>
      </c>
      <c r="F94" s="132">
        <v>1</v>
      </c>
      <c r="G94" s="133">
        <v>956</v>
      </c>
      <c r="H94" s="132">
        <v>1</v>
      </c>
      <c r="I94" s="133">
        <v>10</v>
      </c>
      <c r="J94" s="132">
        <v>1</v>
      </c>
      <c r="K94" s="133">
        <v>12746</v>
      </c>
      <c r="L94" s="34">
        <v>1</v>
      </c>
    </row>
    <row r="95" spans="1:12" ht="15">
      <c r="A95" s="5"/>
      <c r="B95" s="7"/>
      <c r="C95" s="52"/>
      <c r="D95" s="53"/>
      <c r="E95" s="52"/>
      <c r="F95" s="53"/>
      <c r="G95" s="52"/>
      <c r="H95" s="53"/>
      <c r="I95" s="52"/>
      <c r="J95" s="53"/>
      <c r="K95" s="52"/>
      <c r="L95" s="53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96"/>
  <sheetViews>
    <sheetView zoomScale="90" zoomScaleNormal="90" zoomScalePageLayoutView="0" workbookViewId="0" topLeftCell="A1">
      <selection activeCell="A1" sqref="A1:S1"/>
    </sheetView>
  </sheetViews>
  <sheetFormatPr defaultColWidth="9.140625" defaultRowHeight="15"/>
  <cols>
    <col min="1" max="1" width="13.8515625" style="98" customWidth="1"/>
    <col min="2" max="2" width="90.57421875" style="98" bestFit="1" customWidth="1"/>
    <col min="3" max="19" width="12.00390625" style="98" customWidth="1"/>
    <col min="20" max="16384" width="9.140625" style="98" customWidth="1"/>
  </cols>
  <sheetData>
    <row r="1" spans="1:19" ht="24.75" customHeight="1" thickBot="1" thickTop="1">
      <c r="A1" s="185" t="s">
        <v>220</v>
      </c>
      <c r="B1" s="186"/>
      <c r="C1" s="186"/>
      <c r="D1" s="186"/>
      <c r="E1" s="186"/>
      <c r="F1" s="186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</row>
    <row r="2" spans="1:19" ht="24.75" customHeight="1" thickBot="1" thickTop="1">
      <c r="A2" s="189" t="s">
        <v>11</v>
      </c>
      <c r="B2" s="192" t="s">
        <v>12</v>
      </c>
      <c r="C2" s="195" t="s">
        <v>13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S2" s="198" t="s">
        <v>221</v>
      </c>
    </row>
    <row r="3" spans="1:19" ht="24.75" customHeight="1">
      <c r="A3" s="190"/>
      <c r="B3" s="193"/>
      <c r="C3" s="177">
        <v>2012</v>
      </c>
      <c r="D3" s="178"/>
      <c r="E3" s="179">
        <v>2013</v>
      </c>
      <c r="F3" s="180"/>
      <c r="G3" s="179">
        <v>2014</v>
      </c>
      <c r="H3" s="180"/>
      <c r="I3" s="179">
        <v>2015</v>
      </c>
      <c r="J3" s="180"/>
      <c r="K3" s="179">
        <v>2016</v>
      </c>
      <c r="L3" s="180"/>
      <c r="M3" s="179">
        <v>2017</v>
      </c>
      <c r="N3" s="180"/>
      <c r="O3" s="179">
        <v>2018</v>
      </c>
      <c r="P3" s="180"/>
      <c r="Q3" s="179">
        <v>2019</v>
      </c>
      <c r="R3" s="180"/>
      <c r="S3" s="198"/>
    </row>
    <row r="4" spans="1:19" ht="24.75" customHeight="1" thickBot="1">
      <c r="A4" s="191"/>
      <c r="B4" s="194"/>
      <c r="C4" s="13" t="s">
        <v>14</v>
      </c>
      <c r="D4" s="56" t="s">
        <v>15</v>
      </c>
      <c r="E4" s="54" t="s">
        <v>14</v>
      </c>
      <c r="F4" s="55" t="s">
        <v>15</v>
      </c>
      <c r="G4" s="54" t="s">
        <v>14</v>
      </c>
      <c r="H4" s="55" t="s">
        <v>15</v>
      </c>
      <c r="I4" s="54" t="s">
        <v>14</v>
      </c>
      <c r="J4" s="55" t="s">
        <v>15</v>
      </c>
      <c r="K4" s="54" t="s">
        <v>14</v>
      </c>
      <c r="L4" s="55" t="s">
        <v>15</v>
      </c>
      <c r="M4" s="54" t="s">
        <v>14</v>
      </c>
      <c r="N4" s="55" t="s">
        <v>15</v>
      </c>
      <c r="O4" s="54" t="s">
        <v>14</v>
      </c>
      <c r="P4" s="55" t="s">
        <v>15</v>
      </c>
      <c r="Q4" s="54" t="s">
        <v>14</v>
      </c>
      <c r="R4" s="55" t="s">
        <v>15</v>
      </c>
      <c r="S4" s="199"/>
    </row>
    <row r="5" spans="1:19" ht="15">
      <c r="A5" s="17" t="s">
        <v>16</v>
      </c>
      <c r="B5" s="59" t="s">
        <v>17</v>
      </c>
      <c r="C5" s="82">
        <v>673</v>
      </c>
      <c r="D5" s="100">
        <v>0.004980831569443006</v>
      </c>
      <c r="E5" s="82">
        <v>631</v>
      </c>
      <c r="F5" s="100">
        <v>0.004979246563451857</v>
      </c>
      <c r="G5" s="82">
        <v>574</v>
      </c>
      <c r="H5" s="100">
        <v>0.004736168983868971</v>
      </c>
      <c r="I5" s="101">
        <v>596</v>
      </c>
      <c r="J5" s="102">
        <v>0.005118208283596829</v>
      </c>
      <c r="K5" s="82">
        <v>678</v>
      </c>
      <c r="L5" s="99">
        <v>0.0056555613019469144</v>
      </c>
      <c r="M5" s="82">
        <v>655</v>
      </c>
      <c r="N5" s="99">
        <v>0.005417207698224314</v>
      </c>
      <c r="O5" s="82">
        <v>668</v>
      </c>
      <c r="P5" s="99">
        <v>0.005442620279463886</v>
      </c>
      <c r="Q5" s="82">
        <f>_xlfn.IFERROR(VLOOKUP(A5,'[1]Sheet1'!$A$3:$C$88,2,FALSE),0)</f>
        <v>659</v>
      </c>
      <c r="R5" s="99">
        <f>_xlfn.IFERROR(VLOOKUP(A5,'[1]Sheet1'!$A$3:$C$88,3,FALSE)/100,0)</f>
        <v>0.005488099402055331</v>
      </c>
      <c r="S5" s="103">
        <f>_xlfn.IFERROR((Q5-O5)/O5,0)</f>
        <v>-0.01347305389221557</v>
      </c>
    </row>
    <row r="6" spans="1:19" ht="15">
      <c r="A6" s="22" t="s">
        <v>18</v>
      </c>
      <c r="B6" s="60" t="s">
        <v>19</v>
      </c>
      <c r="C6" s="86">
        <v>56</v>
      </c>
      <c r="D6" s="105">
        <v>0.0004144525525836676</v>
      </c>
      <c r="E6" s="86">
        <v>55</v>
      </c>
      <c r="F6" s="105">
        <v>0.0004340072281931095</v>
      </c>
      <c r="G6" s="86">
        <v>61</v>
      </c>
      <c r="H6" s="105">
        <v>0.0005033210941045422</v>
      </c>
      <c r="I6" s="106">
        <v>52</v>
      </c>
      <c r="J6" s="104">
        <v>0.0004465550851460321</v>
      </c>
      <c r="K6" s="86">
        <v>48</v>
      </c>
      <c r="L6" s="104">
        <v>0.00040039372049181706</v>
      </c>
      <c r="M6" s="86">
        <v>47</v>
      </c>
      <c r="N6" s="104">
        <v>0.0003887156668954851</v>
      </c>
      <c r="O6" s="86">
        <v>67</v>
      </c>
      <c r="P6" s="104">
        <v>0.0005458915549761682</v>
      </c>
      <c r="Q6" s="86">
        <f>_xlfn.IFERROR(VLOOKUP(A6,'[1]Sheet1'!$A$3:$C$88,2,FALSE),0)</f>
        <v>49</v>
      </c>
      <c r="R6" s="104">
        <f>_xlfn.IFERROR(VLOOKUP(A6,'[1]Sheet1'!$A$3:$C$88,3,FALSE)/100,0)</f>
        <v>0.0004080680890754343</v>
      </c>
      <c r="S6" s="107">
        <f aca="true" t="shared" si="0" ref="S6:S69">_xlfn.IFERROR((Q6-O6)/O6,0)</f>
        <v>-0.26865671641791045</v>
      </c>
    </row>
    <row r="7" spans="1:19" ht="15">
      <c r="A7" s="22" t="s">
        <v>20</v>
      </c>
      <c r="B7" s="60" t="s">
        <v>21</v>
      </c>
      <c r="C7" s="86">
        <v>3</v>
      </c>
      <c r="D7" s="105">
        <v>2.2202815316982193E-05</v>
      </c>
      <c r="E7" s="86">
        <v>2</v>
      </c>
      <c r="F7" s="105">
        <v>1.5782081025203984E-05</v>
      </c>
      <c r="G7" s="86">
        <v>33</v>
      </c>
      <c r="H7" s="105">
        <v>0.00027228846074508025</v>
      </c>
      <c r="I7" s="106">
        <v>31</v>
      </c>
      <c r="J7" s="104">
        <v>0.00026621553152936527</v>
      </c>
      <c r="K7" s="86">
        <v>0</v>
      </c>
      <c r="L7" s="104">
        <v>0</v>
      </c>
      <c r="M7" s="86">
        <v>32</v>
      </c>
      <c r="N7" s="104">
        <v>2.481163831247777E-05</v>
      </c>
      <c r="O7" s="86">
        <v>41</v>
      </c>
      <c r="P7" s="104">
        <v>0.0003340530411048193</v>
      </c>
      <c r="Q7" s="86">
        <f>_xlfn.IFERROR(VLOOKUP(A7,'[1]Sheet1'!$A$3:$C$88,2,FALSE),0)</f>
        <v>18</v>
      </c>
      <c r="R7" s="104">
        <f>_xlfn.IFERROR(VLOOKUP(A7,'[1]Sheet1'!$A$3:$C$88,3,FALSE)/100,0)</f>
        <v>0.00014990256333383302</v>
      </c>
      <c r="S7" s="107">
        <f t="shared" si="0"/>
        <v>-0.5609756097560976</v>
      </c>
    </row>
    <row r="8" spans="1:19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106">
        <v>0</v>
      </c>
      <c r="J8" s="104">
        <v>0</v>
      </c>
      <c r="K8" s="86">
        <v>0</v>
      </c>
      <c r="L8" s="104">
        <v>0</v>
      </c>
      <c r="M8" s="86">
        <v>0</v>
      </c>
      <c r="N8" s="104">
        <v>0</v>
      </c>
      <c r="O8" s="86">
        <v>0</v>
      </c>
      <c r="P8" s="104">
        <v>0</v>
      </c>
      <c r="Q8" s="86">
        <f>_xlfn.IFERROR(VLOOKUP(A8,'[1]Sheet1'!$A$3:$C$88,2,FALSE),0)</f>
        <v>0</v>
      </c>
      <c r="R8" s="104">
        <f>_xlfn.IFERROR(VLOOKUP(A8,'[1]Sheet1'!$A$3:$C$88,3,FALSE)/100,0)</f>
        <v>0</v>
      </c>
      <c r="S8" s="107">
        <f t="shared" si="0"/>
        <v>0</v>
      </c>
    </row>
    <row r="9" spans="1:19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106">
        <v>0</v>
      </c>
      <c r="J9" s="104">
        <v>0</v>
      </c>
      <c r="K9" s="86">
        <v>0</v>
      </c>
      <c r="L9" s="104">
        <v>0</v>
      </c>
      <c r="M9" s="86">
        <v>0</v>
      </c>
      <c r="N9" s="104">
        <v>0</v>
      </c>
      <c r="O9" s="86">
        <v>0</v>
      </c>
      <c r="P9" s="104">
        <v>0</v>
      </c>
      <c r="Q9" s="86">
        <f>_xlfn.IFERROR(VLOOKUP(A9,'[1]Sheet1'!$A$3:$C$88,2,FALSE),0)</f>
        <v>0</v>
      </c>
      <c r="R9" s="104">
        <f>_xlfn.IFERROR(VLOOKUP(A9,'[1]Sheet1'!$A$3:$C$88,3,FALSE)/100,0)</f>
        <v>0</v>
      </c>
      <c r="S9" s="107">
        <f t="shared" si="0"/>
        <v>0</v>
      </c>
    </row>
    <row r="10" spans="1:19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1</v>
      </c>
      <c r="H10" s="105">
        <v>8.251165477123643E-06</v>
      </c>
      <c r="I10" s="106">
        <v>0</v>
      </c>
      <c r="J10" s="104">
        <v>0</v>
      </c>
      <c r="K10" s="86">
        <v>0</v>
      </c>
      <c r="L10" s="104">
        <v>0</v>
      </c>
      <c r="M10" s="86">
        <v>0</v>
      </c>
      <c r="N10" s="104">
        <v>0</v>
      </c>
      <c r="O10" s="86">
        <v>0</v>
      </c>
      <c r="P10" s="104">
        <v>0</v>
      </c>
      <c r="Q10" s="86">
        <f>_xlfn.IFERROR(VLOOKUP(A10,'[1]Sheet1'!$A$3:$C$88,2,FALSE),0)</f>
        <v>0</v>
      </c>
      <c r="R10" s="104">
        <f>_xlfn.IFERROR(VLOOKUP(A10,'[1]Sheet1'!$A$3:$C$88,3,FALSE)/100,0)</f>
        <v>0</v>
      </c>
      <c r="S10" s="107">
        <f t="shared" si="0"/>
        <v>0</v>
      </c>
    </row>
    <row r="11" spans="1:19" ht="15">
      <c r="A11" s="22" t="s">
        <v>28</v>
      </c>
      <c r="B11" s="60" t="s">
        <v>29</v>
      </c>
      <c r="C11" s="86">
        <v>227</v>
      </c>
      <c r="D11" s="105">
        <v>0.0016800130256516526</v>
      </c>
      <c r="E11" s="86">
        <v>184</v>
      </c>
      <c r="F11" s="105">
        <v>0.0014519514543187666</v>
      </c>
      <c r="G11" s="86">
        <v>141</v>
      </c>
      <c r="H11" s="105">
        <v>0.0011634143322744339</v>
      </c>
      <c r="I11" s="106">
        <v>133</v>
      </c>
      <c r="J11" s="104">
        <v>0.0011421505062388898</v>
      </c>
      <c r="K11" s="86">
        <v>138</v>
      </c>
      <c r="L11" s="104">
        <v>0.0011511319464139738</v>
      </c>
      <c r="M11" s="86">
        <v>147</v>
      </c>
      <c r="N11" s="104">
        <v>0.001215770277311411</v>
      </c>
      <c r="O11" s="86">
        <v>138</v>
      </c>
      <c r="P11" s="104">
        <v>0.0011243736505479284</v>
      </c>
      <c r="Q11" s="86">
        <f>_xlfn.IFERROR(VLOOKUP(A11,'[1]Sheet1'!$A$3:$C$88,2,FALSE),0)</f>
        <v>130</v>
      </c>
      <c r="R11" s="104">
        <f>_xlfn.IFERROR(VLOOKUP(A11,'[1]Sheet1'!$A$3:$C$88,3,FALSE)/100,0)</f>
        <v>0.0010826296240776829</v>
      </c>
      <c r="S11" s="107">
        <f t="shared" si="0"/>
        <v>-0.057971014492753624</v>
      </c>
    </row>
    <row r="12" spans="1:19" ht="15">
      <c r="A12" s="22" t="s">
        <v>30</v>
      </c>
      <c r="B12" s="60" t="s">
        <v>31</v>
      </c>
      <c r="C12" s="86">
        <v>2</v>
      </c>
      <c r="D12" s="105">
        <v>1.480187687798813E-05</v>
      </c>
      <c r="E12" s="86">
        <v>4</v>
      </c>
      <c r="F12" s="105">
        <v>3.156416205040797E-05</v>
      </c>
      <c r="G12" s="86">
        <v>1</v>
      </c>
      <c r="H12" s="105">
        <v>8.251165477123643E-06</v>
      </c>
      <c r="I12" s="106">
        <v>0</v>
      </c>
      <c r="J12" s="104">
        <v>0</v>
      </c>
      <c r="K12" s="86">
        <v>3</v>
      </c>
      <c r="L12" s="104">
        <v>2.5024607530738566E-05</v>
      </c>
      <c r="M12" s="86">
        <v>3</v>
      </c>
      <c r="N12" s="104">
        <v>2.481163831247777E-05</v>
      </c>
      <c r="O12" s="86">
        <v>2</v>
      </c>
      <c r="P12" s="104">
        <v>1.6295270297796063E-05</v>
      </c>
      <c r="Q12" s="86">
        <f>_xlfn.IFERROR(VLOOKUP(A12,'[1]Sheet1'!$A$3:$C$88,2,FALSE),0)</f>
        <v>4</v>
      </c>
      <c r="R12" s="104">
        <f>_xlfn.IFERROR(VLOOKUP(A12,'[1]Sheet1'!$A$3:$C$88,3,FALSE)/100,0)</f>
        <v>3.331168074085178E-05</v>
      </c>
      <c r="S12" s="107">
        <f t="shared" si="0"/>
        <v>1</v>
      </c>
    </row>
    <row r="13" spans="1:19" ht="15">
      <c r="A13" s="22" t="s">
        <v>32</v>
      </c>
      <c r="B13" s="61" t="s">
        <v>33</v>
      </c>
      <c r="C13" s="86">
        <v>4806</v>
      </c>
      <c r="D13" s="105">
        <v>0.03556891013780547</v>
      </c>
      <c r="E13" s="86">
        <v>4623</v>
      </c>
      <c r="F13" s="105">
        <v>0.036480280289759005</v>
      </c>
      <c r="G13" s="86">
        <v>4174</v>
      </c>
      <c r="H13" s="105">
        <v>0.03444036470151409</v>
      </c>
      <c r="I13" s="106">
        <v>4085</v>
      </c>
      <c r="J13" s="104">
        <v>0.03508033697733733</v>
      </c>
      <c r="K13" s="86">
        <v>4124</v>
      </c>
      <c r="L13" s="104">
        <v>0.03440049381892194</v>
      </c>
      <c r="M13" s="86">
        <v>4327</v>
      </c>
      <c r="N13" s="104">
        <v>0.0357866529926971</v>
      </c>
      <c r="O13" s="86">
        <v>4309</v>
      </c>
      <c r="P13" s="104">
        <v>0.03510815985660162</v>
      </c>
      <c r="Q13" s="86">
        <f>_xlfn.IFERROR(VLOOKUP(A13,'[1]Sheet1'!$A$3:$C$88,2,FALSE),0)</f>
        <v>4311</v>
      </c>
      <c r="R13" s="104">
        <f>_xlfn.IFERROR(VLOOKUP(A13,'[1]Sheet1'!$A$3:$C$88,3,FALSE)/100,0)</f>
        <v>0.03590166391845301</v>
      </c>
      <c r="S13" s="107">
        <f t="shared" si="0"/>
        <v>0.0004641448131817127</v>
      </c>
    </row>
    <row r="14" spans="1:19" ht="15">
      <c r="A14" s="22" t="s">
        <v>34</v>
      </c>
      <c r="B14" s="60" t="s">
        <v>35</v>
      </c>
      <c r="C14" s="86">
        <v>495</v>
      </c>
      <c r="D14" s="105">
        <v>0.0036634645273020618</v>
      </c>
      <c r="E14" s="86">
        <v>463</v>
      </c>
      <c r="F14" s="105">
        <v>0.003653551757334722</v>
      </c>
      <c r="G14" s="86">
        <v>458</v>
      </c>
      <c r="H14" s="105">
        <v>0.003779033788522629</v>
      </c>
      <c r="I14" s="106">
        <v>407</v>
      </c>
      <c r="J14" s="104">
        <v>0.003495152301046828</v>
      </c>
      <c r="K14" s="86">
        <v>463</v>
      </c>
      <c r="L14" s="104">
        <v>0.0038621310955773173</v>
      </c>
      <c r="M14" s="86">
        <v>441</v>
      </c>
      <c r="N14" s="104">
        <v>0.0036473108319342324</v>
      </c>
      <c r="O14" s="86">
        <v>490</v>
      </c>
      <c r="P14" s="104">
        <v>0.003992341222960036</v>
      </c>
      <c r="Q14" s="86">
        <f>_xlfn.IFERROR(VLOOKUP(A14,'[1]Sheet1'!$A$3:$C$88,2,FALSE),0)</f>
        <v>444</v>
      </c>
      <c r="R14" s="104">
        <f>_xlfn.IFERROR(VLOOKUP(A14,'[1]Sheet1'!$A$3:$C$88,3,FALSE)/100,0)</f>
        <v>0.0036975965622345476</v>
      </c>
      <c r="S14" s="107">
        <f t="shared" si="0"/>
        <v>-0.09387755102040816</v>
      </c>
    </row>
    <row r="15" spans="1:19" ht="15">
      <c r="A15" s="22" t="s">
        <v>36</v>
      </c>
      <c r="B15" s="60" t="s">
        <v>37</v>
      </c>
      <c r="C15" s="86">
        <v>56</v>
      </c>
      <c r="D15" s="105">
        <v>0.0004144525525836676</v>
      </c>
      <c r="E15" s="86">
        <v>47</v>
      </c>
      <c r="F15" s="105">
        <v>0.0003708789040922936</v>
      </c>
      <c r="G15" s="86">
        <v>59</v>
      </c>
      <c r="H15" s="105">
        <v>0.000486818763150295</v>
      </c>
      <c r="I15" s="106">
        <v>35</v>
      </c>
      <c r="J15" s="104">
        <v>0.0003005659226944447</v>
      </c>
      <c r="K15" s="86">
        <v>35</v>
      </c>
      <c r="L15" s="104">
        <v>0.0002919537545252832</v>
      </c>
      <c r="M15" s="86">
        <v>41</v>
      </c>
      <c r="N15" s="104">
        <v>0.0003390923902705296</v>
      </c>
      <c r="O15" s="86">
        <v>26</v>
      </c>
      <c r="P15" s="104">
        <v>0.00021183851387134882</v>
      </c>
      <c r="Q15" s="86">
        <f>_xlfn.IFERROR(VLOOKUP(A15,'[1]Sheet1'!$A$3:$C$88,2,FALSE),0)</f>
        <v>26</v>
      </c>
      <c r="R15" s="104">
        <f>_xlfn.IFERROR(VLOOKUP(A15,'[1]Sheet1'!$A$3:$C$88,3,FALSE)/100,0)</f>
        <v>0.00021652592481553653</v>
      </c>
      <c r="S15" s="107">
        <f t="shared" si="0"/>
        <v>0</v>
      </c>
    </row>
    <row r="16" spans="1:19" ht="15">
      <c r="A16" s="22" t="s">
        <v>38</v>
      </c>
      <c r="B16" s="60" t="s">
        <v>39</v>
      </c>
      <c r="C16" s="86">
        <v>1078</v>
      </c>
      <c r="D16" s="105">
        <v>0.007978211637235602</v>
      </c>
      <c r="E16" s="86">
        <v>907</v>
      </c>
      <c r="F16" s="105">
        <v>0.007157173744930007</v>
      </c>
      <c r="G16" s="86">
        <v>951</v>
      </c>
      <c r="H16" s="105">
        <v>0.007846858368744585</v>
      </c>
      <c r="I16" s="106">
        <v>975</v>
      </c>
      <c r="J16" s="104">
        <v>0.008372907846488102</v>
      </c>
      <c r="K16" s="86">
        <v>997</v>
      </c>
      <c r="L16" s="104">
        <v>0.008316511236048782</v>
      </c>
      <c r="M16" s="86">
        <v>948</v>
      </c>
      <c r="N16" s="104">
        <v>0.007840477706742977</v>
      </c>
      <c r="O16" s="86">
        <v>943</v>
      </c>
      <c r="P16" s="104">
        <v>0.007683219945410845</v>
      </c>
      <c r="Q16" s="86">
        <f>_xlfn.IFERROR(VLOOKUP(A16,'[1]Sheet1'!$A$3:$C$88,2,FALSE),0)</f>
        <v>871</v>
      </c>
      <c r="R16" s="104">
        <f>_xlfn.IFERROR(VLOOKUP(A16,'[1]Sheet1'!$A$3:$C$88,3,FALSE)/100,0)</f>
        <v>0.0072536184813204755</v>
      </c>
      <c r="S16" s="107">
        <f t="shared" si="0"/>
        <v>-0.07635206786850478</v>
      </c>
    </row>
    <row r="17" spans="1:19" ht="15">
      <c r="A17" s="22" t="s">
        <v>40</v>
      </c>
      <c r="B17" s="60" t="s">
        <v>41</v>
      </c>
      <c r="C17" s="86">
        <v>72</v>
      </c>
      <c r="D17" s="105">
        <v>0.0005328675676075726</v>
      </c>
      <c r="E17" s="86">
        <v>56</v>
      </c>
      <c r="F17" s="105">
        <v>0.0004418982687057115</v>
      </c>
      <c r="G17" s="86">
        <v>50</v>
      </c>
      <c r="H17" s="105">
        <v>0.0004125582738561822</v>
      </c>
      <c r="I17" s="106">
        <v>51</v>
      </c>
      <c r="J17" s="104">
        <v>0.0004379674873547623</v>
      </c>
      <c r="K17" s="86">
        <v>41</v>
      </c>
      <c r="L17" s="104">
        <v>0.0003420029695867603</v>
      </c>
      <c r="M17" s="86">
        <v>45</v>
      </c>
      <c r="N17" s="104">
        <v>0.0003721745746871666</v>
      </c>
      <c r="O17" s="86">
        <v>47</v>
      </c>
      <c r="P17" s="104">
        <v>0.0003829388519982076</v>
      </c>
      <c r="Q17" s="86">
        <f>_xlfn.IFERROR(VLOOKUP(A17,'[1]Sheet1'!$A$3:$C$88,2,FALSE),0)</f>
        <v>52</v>
      </c>
      <c r="R17" s="104">
        <f>_xlfn.IFERROR(VLOOKUP(A17,'[1]Sheet1'!$A$3:$C$88,3,FALSE)/100,0)</f>
        <v>0.00043305184963107307</v>
      </c>
      <c r="S17" s="107">
        <f t="shared" si="0"/>
        <v>0.10638297872340426</v>
      </c>
    </row>
    <row r="18" spans="1:19" ht="15">
      <c r="A18" s="22" t="s">
        <v>42</v>
      </c>
      <c r="B18" s="60" t="s">
        <v>43</v>
      </c>
      <c r="C18" s="86">
        <v>59</v>
      </c>
      <c r="D18" s="105">
        <v>0.0004366553679006498</v>
      </c>
      <c r="E18" s="86">
        <v>42</v>
      </c>
      <c r="F18" s="105">
        <v>0.0003314237015292836</v>
      </c>
      <c r="G18" s="86">
        <v>37</v>
      </c>
      <c r="H18" s="105">
        <v>0.00030529312265357484</v>
      </c>
      <c r="I18" s="106">
        <v>48</v>
      </c>
      <c r="J18" s="104">
        <v>0.0004122046939809527</v>
      </c>
      <c r="K18" s="86">
        <v>45</v>
      </c>
      <c r="L18" s="104">
        <v>0.0003753691129610784</v>
      </c>
      <c r="M18" s="86">
        <v>45</v>
      </c>
      <c r="N18" s="104">
        <v>0.0003721745746871666</v>
      </c>
      <c r="O18" s="86">
        <v>57</v>
      </c>
      <c r="P18" s="104">
        <v>0.00046441520348718774</v>
      </c>
      <c r="Q18" s="86">
        <f>_xlfn.IFERROR(VLOOKUP(A18,'[1]Sheet1'!$A$3:$C$88,2,FALSE),0)</f>
        <v>51</v>
      </c>
      <c r="R18" s="104">
        <f>_xlfn.IFERROR(VLOOKUP(A18,'[1]Sheet1'!$A$3:$C$88,3,FALSE)/100,0)</f>
        <v>0.0004247239294458602</v>
      </c>
      <c r="S18" s="107">
        <f t="shared" si="0"/>
        <v>-0.10526315789473684</v>
      </c>
    </row>
    <row r="19" spans="1:19" ht="28.5">
      <c r="A19" s="22" t="s">
        <v>44</v>
      </c>
      <c r="B19" s="60" t="s">
        <v>45</v>
      </c>
      <c r="C19" s="86">
        <v>830</v>
      </c>
      <c r="D19" s="105">
        <v>0.006142778904365073</v>
      </c>
      <c r="E19" s="86">
        <v>774</v>
      </c>
      <c r="F19" s="105">
        <v>0.0061076653567539415</v>
      </c>
      <c r="G19" s="86">
        <v>720</v>
      </c>
      <c r="H19" s="105">
        <v>0.005940839143529024</v>
      </c>
      <c r="I19" s="106">
        <v>671</v>
      </c>
      <c r="J19" s="104">
        <v>0.0057622781179420685</v>
      </c>
      <c r="K19" s="86">
        <v>643</v>
      </c>
      <c r="L19" s="104">
        <v>0.005363607547421631</v>
      </c>
      <c r="M19" s="86">
        <v>679</v>
      </c>
      <c r="N19" s="104">
        <v>0.005615700804724135</v>
      </c>
      <c r="O19" s="86">
        <v>691</v>
      </c>
      <c r="P19" s="104">
        <v>0.00563001588788854</v>
      </c>
      <c r="Q19" s="86">
        <f>_xlfn.IFERROR(VLOOKUP(A19,'[1]Sheet1'!$A$3:$C$88,2,FALSE),0)</f>
        <v>638</v>
      </c>
      <c r="R19" s="104">
        <f>_xlfn.IFERROR(VLOOKUP(A19,'[1]Sheet1'!$A$3:$C$88,3,FALSE)/100,0)</f>
        <v>0.005313213078165859</v>
      </c>
      <c r="S19" s="107">
        <f t="shared" si="0"/>
        <v>-0.07670043415340087</v>
      </c>
    </row>
    <row r="20" spans="1:19" ht="15">
      <c r="A20" s="22" t="s">
        <v>46</v>
      </c>
      <c r="B20" s="61" t="s">
        <v>47</v>
      </c>
      <c r="C20" s="86">
        <v>604</v>
      </c>
      <c r="D20" s="105">
        <v>0.0044701668171524146</v>
      </c>
      <c r="E20" s="86">
        <v>556</v>
      </c>
      <c r="F20" s="105">
        <v>0.004387418525006707</v>
      </c>
      <c r="G20" s="86">
        <v>518</v>
      </c>
      <c r="H20" s="105">
        <v>0.004274103717150047</v>
      </c>
      <c r="I20" s="106">
        <v>512</v>
      </c>
      <c r="J20" s="104">
        <v>0.004396850069130162</v>
      </c>
      <c r="K20" s="86">
        <v>499</v>
      </c>
      <c r="L20" s="104">
        <v>0.004162426385946181</v>
      </c>
      <c r="M20" s="86">
        <v>460</v>
      </c>
      <c r="N20" s="104">
        <v>0.0038044512079132586</v>
      </c>
      <c r="O20" s="86">
        <v>448</v>
      </c>
      <c r="P20" s="104">
        <v>0.003650140546706318</v>
      </c>
      <c r="Q20" s="86">
        <f>_xlfn.IFERROR(VLOOKUP(A20,'[1]Sheet1'!$A$3:$C$88,2,FALSE),0)</f>
        <v>469</v>
      </c>
      <c r="R20" s="104">
        <f>_xlfn.IFERROR(VLOOKUP(A20,'[1]Sheet1'!$A$3:$C$88,3,FALSE)/100,0)</f>
        <v>0.003905794566864871</v>
      </c>
      <c r="S20" s="107">
        <f t="shared" si="0"/>
        <v>0.046875</v>
      </c>
    </row>
    <row r="21" spans="1:19" ht="15">
      <c r="A21" s="22" t="s">
        <v>48</v>
      </c>
      <c r="B21" s="60" t="s">
        <v>49</v>
      </c>
      <c r="C21" s="86">
        <v>471</v>
      </c>
      <c r="D21" s="105">
        <v>0.003485842004766204</v>
      </c>
      <c r="E21" s="86">
        <v>459</v>
      </c>
      <c r="F21" s="105">
        <v>0.003621987595284314</v>
      </c>
      <c r="G21" s="86">
        <v>387</v>
      </c>
      <c r="H21" s="105">
        <v>0.00319320103964685</v>
      </c>
      <c r="I21" s="106">
        <v>364</v>
      </c>
      <c r="J21" s="104">
        <v>0.0031258855960222248</v>
      </c>
      <c r="K21" s="86">
        <v>329</v>
      </c>
      <c r="L21" s="104">
        <v>0.002744365292537662</v>
      </c>
      <c r="M21" s="86">
        <v>310</v>
      </c>
      <c r="N21" s="104">
        <v>0.0025638692922893697</v>
      </c>
      <c r="O21" s="86">
        <v>291</v>
      </c>
      <c r="P21" s="104">
        <v>0.0023709618283293274</v>
      </c>
      <c r="Q21" s="86">
        <f>_xlfn.IFERROR(VLOOKUP(A21,'[1]Sheet1'!$A$3:$C$88,2,FALSE),0)</f>
        <v>320</v>
      </c>
      <c r="R21" s="104">
        <f>_xlfn.IFERROR(VLOOKUP(A21,'[1]Sheet1'!$A$3:$C$88,3,FALSE)/100,0)</f>
        <v>0.0026649344592681425</v>
      </c>
      <c r="S21" s="107">
        <f t="shared" si="0"/>
        <v>0.09965635738831616</v>
      </c>
    </row>
    <row r="22" spans="1:19" ht="15">
      <c r="A22" s="22" t="s">
        <v>50</v>
      </c>
      <c r="B22" s="60" t="s">
        <v>51</v>
      </c>
      <c r="C22" s="86">
        <v>58</v>
      </c>
      <c r="D22" s="105">
        <v>0.00042925442946165575</v>
      </c>
      <c r="E22" s="86">
        <v>51</v>
      </c>
      <c r="F22" s="105">
        <v>0.00040244306614270155</v>
      </c>
      <c r="G22" s="86">
        <v>43</v>
      </c>
      <c r="H22" s="105">
        <v>0.0003548001155163167</v>
      </c>
      <c r="I22" s="106">
        <v>42</v>
      </c>
      <c r="J22" s="104">
        <v>0.00036067910723333363</v>
      </c>
      <c r="K22" s="86">
        <v>47</v>
      </c>
      <c r="L22" s="104">
        <v>0.0003920521846482374</v>
      </c>
      <c r="M22" s="86">
        <v>43</v>
      </c>
      <c r="N22" s="104">
        <v>0.00035563348247884805</v>
      </c>
      <c r="O22" s="86">
        <v>49</v>
      </c>
      <c r="P22" s="104">
        <v>0.00039923412229600356</v>
      </c>
      <c r="Q22" s="86">
        <f>_xlfn.IFERROR(VLOOKUP(A22,'[1]Sheet1'!$A$3:$C$88,2,FALSE),0)</f>
        <v>43</v>
      </c>
      <c r="R22" s="104">
        <f>_xlfn.IFERROR(VLOOKUP(A22,'[1]Sheet1'!$A$3:$C$88,3,FALSE)/100,0)</f>
        <v>0.00035810056796415664</v>
      </c>
      <c r="S22" s="107">
        <f t="shared" si="0"/>
        <v>-0.12244897959183673</v>
      </c>
    </row>
    <row r="23" spans="1:19" ht="15">
      <c r="A23" s="22" t="s">
        <v>52</v>
      </c>
      <c r="B23" s="61" t="s">
        <v>53</v>
      </c>
      <c r="C23" s="86">
        <v>1413</v>
      </c>
      <c r="D23" s="105">
        <v>0.010457526014298613</v>
      </c>
      <c r="E23" s="86">
        <v>1276</v>
      </c>
      <c r="F23" s="105">
        <v>0.010068967694080142</v>
      </c>
      <c r="G23" s="86">
        <v>1192</v>
      </c>
      <c r="H23" s="105">
        <v>0.009835389248731383</v>
      </c>
      <c r="I23" s="106">
        <v>1091</v>
      </c>
      <c r="J23" s="104">
        <v>0.009369069190275404</v>
      </c>
      <c r="K23" s="86">
        <v>1178</v>
      </c>
      <c r="L23" s="104">
        <v>0.009826329223736675</v>
      </c>
      <c r="M23" s="86">
        <v>1118</v>
      </c>
      <c r="N23" s="104">
        <v>0.00924647054445005</v>
      </c>
      <c r="O23" s="86">
        <v>1062</v>
      </c>
      <c r="P23" s="104">
        <v>0.00865278852812971</v>
      </c>
      <c r="Q23" s="86">
        <f>_xlfn.IFERROR(VLOOKUP(A23,'[1]Sheet1'!$A$3:$C$88,2,FALSE),0)</f>
        <v>1082</v>
      </c>
      <c r="R23" s="104">
        <f>_xlfn.IFERROR(VLOOKUP(A23,'[1]Sheet1'!$A$3:$C$88,3,FALSE)/100,0)</f>
        <v>0.009010809640400406</v>
      </c>
      <c r="S23" s="107">
        <f t="shared" si="0"/>
        <v>0.018832391713747645</v>
      </c>
    </row>
    <row r="24" spans="1:19" ht="15">
      <c r="A24" s="22" t="s">
        <v>54</v>
      </c>
      <c r="B24" s="60" t="s">
        <v>55</v>
      </c>
      <c r="C24" s="86">
        <v>564</v>
      </c>
      <c r="D24" s="105">
        <v>0.004174129279592652</v>
      </c>
      <c r="E24" s="86">
        <v>515</v>
      </c>
      <c r="F24" s="105">
        <v>0.004063885863990026</v>
      </c>
      <c r="G24" s="86">
        <v>463</v>
      </c>
      <c r="H24" s="105">
        <v>0.003820289615908247</v>
      </c>
      <c r="I24" s="106">
        <v>482</v>
      </c>
      <c r="J24" s="104">
        <v>0.004139222135392067</v>
      </c>
      <c r="K24" s="86">
        <v>485</v>
      </c>
      <c r="L24" s="104">
        <v>0.0040456448841360675</v>
      </c>
      <c r="M24" s="86">
        <v>430</v>
      </c>
      <c r="N24" s="104">
        <v>0.00355633482478848</v>
      </c>
      <c r="O24" s="86">
        <v>475</v>
      </c>
      <c r="P24" s="104">
        <v>0.0038701266957265655</v>
      </c>
      <c r="Q24" s="86">
        <f>_xlfn.IFERROR(VLOOKUP(A24,'[1]Sheet1'!$A$3:$C$88,2,FALSE),0)</f>
        <v>454</v>
      </c>
      <c r="R24" s="104">
        <f>_xlfn.IFERROR(VLOOKUP(A24,'[1]Sheet1'!$A$3:$C$88,3,FALSE)/100,0)</f>
        <v>0.0037808757640866763</v>
      </c>
      <c r="S24" s="107">
        <f t="shared" si="0"/>
        <v>-0.04421052631578947</v>
      </c>
    </row>
    <row r="25" spans="1:19" ht="15">
      <c r="A25" s="22" t="s">
        <v>56</v>
      </c>
      <c r="B25" s="60" t="s">
        <v>57</v>
      </c>
      <c r="C25" s="86">
        <v>1301</v>
      </c>
      <c r="D25" s="105">
        <v>0.009628620909131278</v>
      </c>
      <c r="E25" s="86">
        <v>1105</v>
      </c>
      <c r="F25" s="105">
        <v>0.0087195997664252</v>
      </c>
      <c r="G25" s="86">
        <v>1036</v>
      </c>
      <c r="H25" s="105">
        <v>0.008548207434300095</v>
      </c>
      <c r="I25" s="106">
        <v>974</v>
      </c>
      <c r="J25" s="104">
        <v>0.008364320248696832</v>
      </c>
      <c r="K25" s="86">
        <v>943</v>
      </c>
      <c r="L25" s="104">
        <v>0.007866068300495486</v>
      </c>
      <c r="M25" s="86">
        <v>970</v>
      </c>
      <c r="N25" s="104">
        <v>0.00802242972103448</v>
      </c>
      <c r="O25" s="86">
        <v>965</v>
      </c>
      <c r="P25" s="104">
        <v>0.0078624679186866</v>
      </c>
      <c r="Q25" s="86">
        <f>_xlfn.IFERROR(VLOOKUP(A25,'[1]Sheet1'!$A$3:$C$88,2,FALSE),0)</f>
        <v>945</v>
      </c>
      <c r="R25" s="104">
        <f>_xlfn.IFERROR(VLOOKUP(A25,'[1]Sheet1'!$A$3:$C$88,3,FALSE)/100,0)</f>
        <v>0.007869884575026232</v>
      </c>
      <c r="S25" s="107">
        <f t="shared" si="0"/>
        <v>-0.02072538860103627</v>
      </c>
    </row>
    <row r="26" spans="1:19" ht="15">
      <c r="A26" s="22" t="s">
        <v>58</v>
      </c>
      <c r="B26" s="60" t="s">
        <v>59</v>
      </c>
      <c r="C26" s="86">
        <v>2272</v>
      </c>
      <c r="D26" s="105">
        <v>0.016814932133394515</v>
      </c>
      <c r="E26" s="86">
        <v>1995</v>
      </c>
      <c r="F26" s="105">
        <v>0.015742625822640972</v>
      </c>
      <c r="G26" s="86">
        <v>1823</v>
      </c>
      <c r="H26" s="105">
        <v>0.015041874664796402</v>
      </c>
      <c r="I26" s="106">
        <v>1788</v>
      </c>
      <c r="J26" s="104">
        <v>0.01535462485079049</v>
      </c>
      <c r="K26" s="86">
        <v>1672</v>
      </c>
      <c r="L26" s="104">
        <v>0.01394704793046496</v>
      </c>
      <c r="M26" s="86">
        <v>1596</v>
      </c>
      <c r="N26" s="104">
        <v>0.013199791582238173</v>
      </c>
      <c r="O26" s="86">
        <v>1683</v>
      </c>
      <c r="P26" s="104">
        <v>0.01371246995559539</v>
      </c>
      <c r="Q26" s="86">
        <f>_xlfn.IFERROR(VLOOKUP(A26,'[1]Sheet1'!$A$3:$C$88,2,FALSE),0)</f>
        <v>1550</v>
      </c>
      <c r="R26" s="104">
        <f>_xlfn.IFERROR(VLOOKUP(A26,'[1]Sheet1'!$A$3:$C$88,3,FALSE)/100,0)</f>
        <v>0.012908276287080064</v>
      </c>
      <c r="S26" s="107">
        <f t="shared" si="0"/>
        <v>-0.07902554961378491</v>
      </c>
    </row>
    <row r="27" spans="1:19" ht="15">
      <c r="A27" s="22" t="s">
        <v>60</v>
      </c>
      <c r="B27" s="60" t="s">
        <v>61</v>
      </c>
      <c r="C27" s="86">
        <v>1905</v>
      </c>
      <c r="D27" s="105">
        <v>0.014098787726283693</v>
      </c>
      <c r="E27" s="86">
        <v>1463</v>
      </c>
      <c r="F27" s="105">
        <v>0.011544592269936715</v>
      </c>
      <c r="G27" s="86">
        <v>1356</v>
      </c>
      <c r="H27" s="105">
        <v>0.01118858038697966</v>
      </c>
      <c r="I27" s="106">
        <v>1164</v>
      </c>
      <c r="J27" s="104">
        <v>0.009995963829038104</v>
      </c>
      <c r="K27" s="86">
        <v>1195</v>
      </c>
      <c r="L27" s="104">
        <v>0.009968135333077527</v>
      </c>
      <c r="M27" s="86">
        <v>1180</v>
      </c>
      <c r="N27" s="104">
        <v>0.009759244402907924</v>
      </c>
      <c r="O27" s="86">
        <v>1104</v>
      </c>
      <c r="P27" s="104">
        <v>0.008994989204383427</v>
      </c>
      <c r="Q27" s="86">
        <f>_xlfn.IFERROR(VLOOKUP(A27,'[1]Sheet1'!$A$3:$C$88,2,FALSE),0)</f>
        <v>1038</v>
      </c>
      <c r="R27" s="104">
        <f>_xlfn.IFERROR(VLOOKUP(A27,'[1]Sheet1'!$A$3:$C$88,3,FALSE)/100,0)</f>
        <v>0.008644381152251036</v>
      </c>
      <c r="S27" s="107">
        <f t="shared" si="0"/>
        <v>-0.059782608695652176</v>
      </c>
    </row>
    <row r="28" spans="1:19" ht="28.5">
      <c r="A28" s="22" t="s">
        <v>62</v>
      </c>
      <c r="B28" s="60" t="s">
        <v>63</v>
      </c>
      <c r="C28" s="86">
        <v>4866</v>
      </c>
      <c r="D28" s="105">
        <v>0.03601296644414512</v>
      </c>
      <c r="E28" s="86">
        <v>4365</v>
      </c>
      <c r="F28" s="105">
        <v>0.03444439183750769</v>
      </c>
      <c r="G28" s="86">
        <v>4105</v>
      </c>
      <c r="H28" s="105">
        <v>0.03387103428359256</v>
      </c>
      <c r="I28" s="106">
        <v>3819</v>
      </c>
      <c r="J28" s="104">
        <v>0.03279603596485955</v>
      </c>
      <c r="K28" s="86">
        <v>3850</v>
      </c>
      <c r="L28" s="104">
        <v>0.03211491299778115</v>
      </c>
      <c r="M28" s="86">
        <v>3701</v>
      </c>
      <c r="N28" s="104">
        <v>0.030609291131493407</v>
      </c>
      <c r="O28" s="86">
        <v>3745</v>
      </c>
      <c r="P28" s="104">
        <v>0.030512893632623127</v>
      </c>
      <c r="Q28" s="86">
        <f>_xlfn.IFERROR(VLOOKUP(A28,'[1]Sheet1'!$A$3:$C$88,2,FALSE),0)</f>
        <v>3618</v>
      </c>
      <c r="R28" s="104">
        <f>_xlfn.IFERROR(VLOOKUP(A28,'[1]Sheet1'!$A$3:$C$88,3,FALSE)/100,0)</f>
        <v>0.030130415230100436</v>
      </c>
      <c r="S28" s="107">
        <f t="shared" si="0"/>
        <v>-0.03391188251001335</v>
      </c>
    </row>
    <row r="29" spans="1:19" ht="15">
      <c r="A29" s="22" t="s">
        <v>64</v>
      </c>
      <c r="B29" s="60" t="s">
        <v>65</v>
      </c>
      <c r="C29" s="86">
        <v>183</v>
      </c>
      <c r="D29" s="105">
        <v>0.0013543717343359137</v>
      </c>
      <c r="E29" s="86">
        <v>174</v>
      </c>
      <c r="F29" s="105">
        <v>0.0013730410491927466</v>
      </c>
      <c r="G29" s="86">
        <v>163</v>
      </c>
      <c r="H29" s="105">
        <v>0.0013449399727711539</v>
      </c>
      <c r="I29" s="106">
        <v>153</v>
      </c>
      <c r="J29" s="104">
        <v>0.0013139024620642868</v>
      </c>
      <c r="K29" s="86">
        <v>157</v>
      </c>
      <c r="L29" s="104">
        <v>0.0013096211274419847</v>
      </c>
      <c r="M29" s="86">
        <v>168</v>
      </c>
      <c r="N29" s="104">
        <v>0.0013894517454987555</v>
      </c>
      <c r="O29" s="86">
        <v>146</v>
      </c>
      <c r="P29" s="104">
        <v>0.0011895547317391127</v>
      </c>
      <c r="Q29" s="86">
        <f>_xlfn.IFERROR(VLOOKUP(A29,'[1]Sheet1'!$A$3:$C$88,2,FALSE),0)</f>
        <v>126</v>
      </c>
      <c r="R29" s="104">
        <f>_xlfn.IFERROR(VLOOKUP(A29,'[1]Sheet1'!$A$3:$C$88,3,FALSE)/100,0)</f>
        <v>0.001049317943336831</v>
      </c>
      <c r="S29" s="107">
        <f t="shared" si="0"/>
        <v>-0.136986301369863</v>
      </c>
    </row>
    <row r="30" spans="1:19" ht="15">
      <c r="A30" s="22" t="s">
        <v>66</v>
      </c>
      <c r="B30" s="60" t="s">
        <v>67</v>
      </c>
      <c r="C30" s="86">
        <v>630</v>
      </c>
      <c r="D30" s="105">
        <v>0.00466259121656626</v>
      </c>
      <c r="E30" s="86">
        <v>542</v>
      </c>
      <c r="F30" s="105">
        <v>0.0042769439578302796</v>
      </c>
      <c r="G30" s="86">
        <v>481</v>
      </c>
      <c r="H30" s="105">
        <v>0.003968810594496473</v>
      </c>
      <c r="I30" s="106">
        <v>448</v>
      </c>
      <c r="J30" s="104">
        <v>0.003847243810488892</v>
      </c>
      <c r="K30" s="86">
        <v>436</v>
      </c>
      <c r="L30" s="104">
        <v>0.0036369096278006706</v>
      </c>
      <c r="M30" s="86">
        <v>427</v>
      </c>
      <c r="N30" s="104">
        <v>0.0035315231864760026</v>
      </c>
      <c r="O30" s="86">
        <v>471</v>
      </c>
      <c r="P30" s="104">
        <v>0.0038375361551309726</v>
      </c>
      <c r="Q30" s="86">
        <f>_xlfn.IFERROR(VLOOKUP(A30,'[1]Sheet1'!$A$3:$C$88,2,FALSE),0)</f>
        <v>446</v>
      </c>
      <c r="R30" s="104">
        <f>_xlfn.IFERROR(VLOOKUP(A30,'[1]Sheet1'!$A$3:$C$88,3,FALSE)/100,0)</f>
        <v>0.003714252402604973</v>
      </c>
      <c r="S30" s="107">
        <f t="shared" si="0"/>
        <v>-0.05307855626326964</v>
      </c>
    </row>
    <row r="31" spans="1:19" ht="15">
      <c r="A31" s="22" t="s">
        <v>68</v>
      </c>
      <c r="B31" s="61" t="s">
        <v>69</v>
      </c>
      <c r="C31" s="86">
        <v>2463</v>
      </c>
      <c r="D31" s="105">
        <v>0.01822851137524238</v>
      </c>
      <c r="E31" s="86">
        <v>2119</v>
      </c>
      <c r="F31" s="105">
        <v>0.01672111484620362</v>
      </c>
      <c r="G31" s="86">
        <v>1839</v>
      </c>
      <c r="H31" s="105">
        <v>0.015173893312430381</v>
      </c>
      <c r="I31" s="106">
        <v>1688</v>
      </c>
      <c r="J31" s="104">
        <v>0.014495865071663503</v>
      </c>
      <c r="K31" s="86">
        <v>1644</v>
      </c>
      <c r="L31" s="104">
        <v>0.013713484926844731</v>
      </c>
      <c r="M31" s="86">
        <v>1497</v>
      </c>
      <c r="N31" s="104">
        <v>0.01238100751792641</v>
      </c>
      <c r="O31" s="86">
        <v>1697</v>
      </c>
      <c r="P31" s="104">
        <v>0.01382653684767996</v>
      </c>
      <c r="Q31" s="86">
        <f>_xlfn.IFERROR(VLOOKUP(A31,'[1]Sheet1'!$A$3:$C$88,2,FALSE),0)</f>
        <v>1551</v>
      </c>
      <c r="R31" s="104">
        <f>_xlfn.IFERROR(VLOOKUP(A31,'[1]Sheet1'!$A$3:$C$88,3,FALSE)/100,0)</f>
        <v>0.012916604207265281</v>
      </c>
      <c r="S31" s="107">
        <f t="shared" si="0"/>
        <v>-0.08603417796110784</v>
      </c>
    </row>
    <row r="32" spans="1:19" ht="28.5">
      <c r="A32" s="22" t="s">
        <v>70</v>
      </c>
      <c r="B32" s="62" t="s">
        <v>71</v>
      </c>
      <c r="C32" s="86">
        <v>3205</v>
      </c>
      <c r="D32" s="105">
        <v>0.023720007696975978</v>
      </c>
      <c r="E32" s="86">
        <v>3155</v>
      </c>
      <c r="F32" s="105">
        <v>0.024896232817259285</v>
      </c>
      <c r="G32" s="86">
        <v>2621</v>
      </c>
      <c r="H32" s="105">
        <v>0.02162630471554107</v>
      </c>
      <c r="I32" s="106">
        <v>1650</v>
      </c>
      <c r="J32" s="104">
        <v>0.01416953635559525</v>
      </c>
      <c r="K32" s="86">
        <v>1474</v>
      </c>
      <c r="L32" s="104">
        <v>0.012295423833436212</v>
      </c>
      <c r="M32" s="86">
        <v>1452</v>
      </c>
      <c r="N32" s="104">
        <v>0.012008832943239242</v>
      </c>
      <c r="O32" s="86">
        <v>1531</v>
      </c>
      <c r="P32" s="104">
        <v>0.012474029412962889</v>
      </c>
      <c r="Q32" s="86">
        <f>_xlfn.IFERROR(VLOOKUP(A32,'[1]Sheet1'!$A$3:$C$88,2,FALSE),0)</f>
        <v>1474</v>
      </c>
      <c r="R32" s="104">
        <f>_xlfn.IFERROR(VLOOKUP(A32,'[1]Sheet1'!$A$3:$C$88,3,FALSE)/100,0)</f>
        <v>0.01227535435300388</v>
      </c>
      <c r="S32" s="107">
        <f t="shared" si="0"/>
        <v>-0.037230568256041804</v>
      </c>
    </row>
    <row r="33" spans="1:19" ht="15">
      <c r="A33" s="22" t="s">
        <v>72</v>
      </c>
      <c r="B33" s="60" t="s">
        <v>73</v>
      </c>
      <c r="C33" s="86">
        <v>476</v>
      </c>
      <c r="D33" s="105">
        <v>0.0035228466969611746</v>
      </c>
      <c r="E33" s="86">
        <v>382</v>
      </c>
      <c r="F33" s="105">
        <v>0.0030143774758139607</v>
      </c>
      <c r="G33" s="86">
        <v>370</v>
      </c>
      <c r="H33" s="105">
        <v>0.003052931226535748</v>
      </c>
      <c r="I33" s="106">
        <v>345</v>
      </c>
      <c r="J33" s="104">
        <v>0.0029627212379880977</v>
      </c>
      <c r="K33" s="86">
        <v>354</v>
      </c>
      <c r="L33" s="104">
        <v>0.00295290368862715</v>
      </c>
      <c r="M33" s="86">
        <v>281</v>
      </c>
      <c r="N33" s="104">
        <v>0.0023240234552687512</v>
      </c>
      <c r="O33" s="86">
        <v>254</v>
      </c>
      <c r="P33" s="104">
        <v>0.0020694993278201003</v>
      </c>
      <c r="Q33" s="86">
        <f>_xlfn.IFERROR(VLOOKUP(A33,'[1]Sheet1'!$A$3:$C$88,2,FALSE),0)</f>
        <v>262</v>
      </c>
      <c r="R33" s="104">
        <f>_xlfn.IFERROR(VLOOKUP(A33,'[1]Sheet1'!$A$3:$C$88,3,FALSE)/100,0)</f>
        <v>0.0021819150885257917</v>
      </c>
      <c r="S33" s="107">
        <f t="shared" si="0"/>
        <v>0.031496062992125984</v>
      </c>
    </row>
    <row r="34" spans="1:19" ht="15">
      <c r="A34" s="22" t="s">
        <v>74</v>
      </c>
      <c r="B34" s="60" t="s">
        <v>75</v>
      </c>
      <c r="C34" s="86">
        <v>788</v>
      </c>
      <c r="D34" s="105">
        <v>0.005831939489927323</v>
      </c>
      <c r="E34" s="86">
        <v>717</v>
      </c>
      <c r="F34" s="105">
        <v>0.005657876047535628</v>
      </c>
      <c r="G34" s="86">
        <v>689</v>
      </c>
      <c r="H34" s="105">
        <v>0.005685053013738191</v>
      </c>
      <c r="I34" s="106">
        <v>668</v>
      </c>
      <c r="J34" s="104">
        <v>0.005736515324568259</v>
      </c>
      <c r="K34" s="86">
        <v>681</v>
      </c>
      <c r="L34" s="104">
        <v>0.005680585909477653</v>
      </c>
      <c r="M34" s="86">
        <v>650</v>
      </c>
      <c r="N34" s="104">
        <v>0.005375854967703517</v>
      </c>
      <c r="O34" s="86">
        <v>652</v>
      </c>
      <c r="P34" s="104">
        <v>0.0053122581170815175</v>
      </c>
      <c r="Q34" s="86">
        <f>_xlfn.IFERROR(VLOOKUP(A34,'[1]Sheet1'!$A$3:$C$88,2,FALSE),0)</f>
        <v>575</v>
      </c>
      <c r="R34" s="104">
        <f>_xlfn.IFERROR(VLOOKUP(A34,'[1]Sheet1'!$A$3:$C$88,3,FALSE)/100,0)</f>
        <v>0.004788554106497443</v>
      </c>
      <c r="S34" s="107">
        <f t="shared" si="0"/>
        <v>-0.11809815950920245</v>
      </c>
    </row>
    <row r="35" spans="1:19" ht="15">
      <c r="A35" s="22" t="s">
        <v>76</v>
      </c>
      <c r="B35" s="60" t="s">
        <v>77</v>
      </c>
      <c r="C35" s="86">
        <v>205</v>
      </c>
      <c r="D35" s="105">
        <v>0.0015171923799937833</v>
      </c>
      <c r="E35" s="86">
        <v>185</v>
      </c>
      <c r="F35" s="105">
        <v>0.0014598424948313684</v>
      </c>
      <c r="G35" s="86">
        <v>158</v>
      </c>
      <c r="H35" s="105">
        <v>0.0013036841453855357</v>
      </c>
      <c r="I35" s="106">
        <v>178</v>
      </c>
      <c r="J35" s="104">
        <v>0.001528592406846033</v>
      </c>
      <c r="K35" s="86">
        <v>199</v>
      </c>
      <c r="L35" s="104">
        <v>0.0016599656328723244</v>
      </c>
      <c r="M35" s="86">
        <v>181</v>
      </c>
      <c r="N35" s="104">
        <v>0.0014969688448528257</v>
      </c>
      <c r="O35" s="86">
        <v>193</v>
      </c>
      <c r="P35" s="104">
        <v>0.0015724935837373203</v>
      </c>
      <c r="Q35" s="86">
        <f>_xlfn.IFERROR(VLOOKUP(A35,'[1]Sheet1'!$A$3:$C$88,2,FALSE),0)</f>
        <v>181</v>
      </c>
      <c r="R35" s="104">
        <f>_xlfn.IFERROR(VLOOKUP(A35,'[1]Sheet1'!$A$3:$C$88,3,FALSE)/100,0)</f>
        <v>0.001507353553523543</v>
      </c>
      <c r="S35" s="107">
        <f t="shared" si="0"/>
        <v>-0.06217616580310881</v>
      </c>
    </row>
    <row r="36" spans="1:19" ht="15">
      <c r="A36" s="22" t="s">
        <v>78</v>
      </c>
      <c r="B36" s="60" t="s">
        <v>79</v>
      </c>
      <c r="C36" s="86">
        <v>851</v>
      </c>
      <c r="D36" s="105">
        <v>0.006298198611583949</v>
      </c>
      <c r="E36" s="86">
        <v>844</v>
      </c>
      <c r="F36" s="105">
        <v>0.006660038192636081</v>
      </c>
      <c r="G36" s="86">
        <v>737</v>
      </c>
      <c r="H36" s="105">
        <v>0.006081108956640126</v>
      </c>
      <c r="I36" s="106">
        <v>641</v>
      </c>
      <c r="J36" s="104">
        <v>0.005504650184203972</v>
      </c>
      <c r="K36" s="86">
        <v>667</v>
      </c>
      <c r="L36" s="104">
        <v>0.00556380440766754</v>
      </c>
      <c r="M36" s="86">
        <v>674</v>
      </c>
      <c r="N36" s="104">
        <v>0.0055743480742033395</v>
      </c>
      <c r="O36" s="86">
        <v>774</v>
      </c>
      <c r="P36" s="104">
        <v>0.006306269605247077</v>
      </c>
      <c r="Q36" s="86">
        <f>_xlfn.IFERROR(VLOOKUP(A36,'[1]Sheet1'!$A$3:$C$88,2,FALSE),0)</f>
        <v>736</v>
      </c>
      <c r="R36" s="104">
        <f>_xlfn.IFERROR(VLOOKUP(A36,'[1]Sheet1'!$A$3:$C$88,3,FALSE)/100,0)</f>
        <v>0.0061293492563167275</v>
      </c>
      <c r="S36" s="107">
        <f t="shared" si="0"/>
        <v>-0.04909560723514212</v>
      </c>
    </row>
    <row r="37" spans="1:19" ht="15">
      <c r="A37" s="22" t="s">
        <v>80</v>
      </c>
      <c r="B37" s="60" t="s">
        <v>81</v>
      </c>
      <c r="C37" s="86">
        <v>304</v>
      </c>
      <c r="D37" s="105">
        <v>0.0022498852854541955</v>
      </c>
      <c r="E37" s="86">
        <v>241</v>
      </c>
      <c r="F37" s="105">
        <v>0.00190174076353708</v>
      </c>
      <c r="G37" s="86">
        <v>253</v>
      </c>
      <c r="H37" s="105">
        <v>0.002087544865712282</v>
      </c>
      <c r="I37" s="106">
        <v>242</v>
      </c>
      <c r="J37" s="104">
        <v>0.002078198665487303</v>
      </c>
      <c r="K37" s="86">
        <v>240</v>
      </c>
      <c r="L37" s="104">
        <v>0.0020019686024590846</v>
      </c>
      <c r="M37" s="86">
        <v>244</v>
      </c>
      <c r="N37" s="104">
        <v>0.0020180132494148594</v>
      </c>
      <c r="O37" s="86">
        <v>226</v>
      </c>
      <c r="P37" s="104">
        <v>0.0018413655436509554</v>
      </c>
      <c r="Q37" s="86">
        <f>_xlfn.IFERROR(VLOOKUP(A37,'[1]Sheet1'!$A$3:$C$88,2,FALSE),0)</f>
        <v>280</v>
      </c>
      <c r="R37" s="104">
        <f>_xlfn.IFERROR(VLOOKUP(A37,'[1]Sheet1'!$A$3:$C$88,3,FALSE)/100,0)</f>
        <v>0.0023318176518596252</v>
      </c>
      <c r="S37" s="107">
        <f t="shared" si="0"/>
        <v>0.23893805309734514</v>
      </c>
    </row>
    <row r="38" spans="1:19" ht="15">
      <c r="A38" s="22" t="s">
        <v>82</v>
      </c>
      <c r="B38" s="60" t="s">
        <v>83</v>
      </c>
      <c r="C38" s="86">
        <v>2</v>
      </c>
      <c r="D38" s="105">
        <v>1.480187687798813E-05</v>
      </c>
      <c r="E38" s="86">
        <v>5</v>
      </c>
      <c r="F38" s="105">
        <v>3.945520256300996E-05</v>
      </c>
      <c r="G38" s="86">
        <v>1</v>
      </c>
      <c r="H38" s="105">
        <v>8.251165477123643E-06</v>
      </c>
      <c r="I38" s="106">
        <v>3</v>
      </c>
      <c r="J38" s="104">
        <v>2.5762793373809545E-05</v>
      </c>
      <c r="K38" s="86">
        <v>3</v>
      </c>
      <c r="L38" s="104">
        <v>2.5024607530738566E-05</v>
      </c>
      <c r="M38" s="86">
        <v>0</v>
      </c>
      <c r="N38" s="104">
        <v>0</v>
      </c>
      <c r="O38" s="86">
        <v>0</v>
      </c>
      <c r="P38" s="104">
        <v>0</v>
      </c>
      <c r="Q38" s="86">
        <f>_xlfn.IFERROR(VLOOKUP(A38,'[1]Sheet1'!$A$3:$C$88,2,FALSE),0)</f>
        <v>2</v>
      </c>
      <c r="R38" s="104">
        <f>_xlfn.IFERROR(VLOOKUP(A38,'[1]Sheet1'!$A$3:$C$88,3,FALSE)/100,0)</f>
        <v>1.665584037042589E-05</v>
      </c>
      <c r="S38" s="107">
        <f t="shared" si="0"/>
        <v>0</v>
      </c>
    </row>
    <row r="39" spans="1:19" ht="15">
      <c r="A39" s="22" t="s">
        <v>84</v>
      </c>
      <c r="B39" s="60" t="s">
        <v>85</v>
      </c>
      <c r="C39" s="86">
        <v>92</v>
      </c>
      <c r="D39" s="105">
        <v>0.0006808863363874539</v>
      </c>
      <c r="E39" s="86">
        <v>101</v>
      </c>
      <c r="F39" s="105">
        <v>0.0007969950917728012</v>
      </c>
      <c r="G39" s="86">
        <v>115</v>
      </c>
      <c r="H39" s="105">
        <v>0.0009488840298692191</v>
      </c>
      <c r="I39" s="106">
        <v>84</v>
      </c>
      <c r="J39" s="104">
        <v>0.0007213582144666673</v>
      </c>
      <c r="K39" s="86">
        <v>103</v>
      </c>
      <c r="L39" s="104">
        <v>0.0008591781918886905</v>
      </c>
      <c r="M39" s="86">
        <v>108</v>
      </c>
      <c r="N39" s="104">
        <v>0.0008932189792491998</v>
      </c>
      <c r="O39" s="86">
        <v>95</v>
      </c>
      <c r="P39" s="104">
        <v>0.0007740253391453131</v>
      </c>
      <c r="Q39" s="86">
        <f>_xlfn.IFERROR(VLOOKUP(A39,'[1]Sheet1'!$A$3:$C$88,2,FALSE),0)</f>
        <v>94</v>
      </c>
      <c r="R39" s="104">
        <f>_xlfn.IFERROR(VLOOKUP(A39,'[1]Sheet1'!$A$3:$C$88,3,FALSE)/100,0)</f>
        <v>0.0007828244974100168</v>
      </c>
      <c r="S39" s="107">
        <f t="shared" si="0"/>
        <v>-0.010526315789473684</v>
      </c>
    </row>
    <row r="40" spans="1:19" ht="15">
      <c r="A40" s="22" t="s">
        <v>86</v>
      </c>
      <c r="B40" s="60" t="s">
        <v>87</v>
      </c>
      <c r="C40" s="86">
        <v>837</v>
      </c>
      <c r="D40" s="105">
        <v>0.006194585473438032</v>
      </c>
      <c r="E40" s="86">
        <v>809</v>
      </c>
      <c r="F40" s="105">
        <v>0.0063838517746950115</v>
      </c>
      <c r="G40" s="86">
        <v>800</v>
      </c>
      <c r="H40" s="105">
        <v>0.006600932381698915</v>
      </c>
      <c r="I40" s="106">
        <v>704</v>
      </c>
      <c r="J40" s="104">
        <v>0.006045668845053973</v>
      </c>
      <c r="K40" s="86">
        <v>802</v>
      </c>
      <c r="L40" s="104">
        <v>0.006689911746550776</v>
      </c>
      <c r="M40" s="86">
        <v>748</v>
      </c>
      <c r="N40" s="104">
        <v>0.006186368485911125</v>
      </c>
      <c r="O40" s="86">
        <v>741</v>
      </c>
      <c r="P40" s="104">
        <v>0.006037397645333442</v>
      </c>
      <c r="Q40" s="86">
        <f>_xlfn.IFERROR(VLOOKUP(A40,'[1]Sheet1'!$A$3:$C$88,2,FALSE),0)</f>
        <v>714</v>
      </c>
      <c r="R40" s="104">
        <f>_xlfn.IFERROR(VLOOKUP(A40,'[1]Sheet1'!$A$3:$C$88,3,FALSE)/100,0)</f>
        <v>0.005946135012242042</v>
      </c>
      <c r="S40" s="107">
        <f t="shared" si="0"/>
        <v>-0.03643724696356275</v>
      </c>
    </row>
    <row r="41" spans="1:19" ht="15">
      <c r="A41" s="22" t="s">
        <v>88</v>
      </c>
      <c r="B41" s="60" t="s">
        <v>89</v>
      </c>
      <c r="C41" s="86">
        <v>52</v>
      </c>
      <c r="D41" s="105">
        <v>0.00038484879882769136</v>
      </c>
      <c r="E41" s="86">
        <v>54</v>
      </c>
      <c r="F41" s="105">
        <v>0.00042611618768050757</v>
      </c>
      <c r="G41" s="86">
        <v>41</v>
      </c>
      <c r="H41" s="105">
        <v>0.0003382977845620694</v>
      </c>
      <c r="I41" s="106">
        <v>40</v>
      </c>
      <c r="J41" s="104">
        <v>0.0003435039116507939</v>
      </c>
      <c r="K41" s="86">
        <v>44</v>
      </c>
      <c r="L41" s="104">
        <v>0.0003670275771174989</v>
      </c>
      <c r="M41" s="86">
        <v>56</v>
      </c>
      <c r="N41" s="104">
        <v>0.00046315058183291844</v>
      </c>
      <c r="O41" s="86">
        <v>93</v>
      </c>
      <c r="P41" s="104">
        <v>0.000757730068847517</v>
      </c>
      <c r="Q41" s="86">
        <f>_xlfn.IFERROR(VLOOKUP(A41,'[1]Sheet1'!$A$3:$C$88,2,FALSE),0)</f>
        <v>84</v>
      </c>
      <c r="R41" s="104">
        <f>_xlfn.IFERROR(VLOOKUP(A41,'[1]Sheet1'!$A$3:$C$88,3,FALSE)/100,0)</f>
        <v>0.0006995452955578874</v>
      </c>
      <c r="S41" s="107">
        <f t="shared" si="0"/>
        <v>-0.0967741935483871</v>
      </c>
    </row>
    <row r="42" spans="1:19" ht="15">
      <c r="A42" s="22" t="s">
        <v>90</v>
      </c>
      <c r="B42" s="61" t="s">
        <v>91</v>
      </c>
      <c r="C42" s="86">
        <v>4984</v>
      </c>
      <c r="D42" s="105">
        <v>0.036886277179946414</v>
      </c>
      <c r="E42" s="86">
        <v>4489</v>
      </c>
      <c r="F42" s="105">
        <v>0.035422880861070344</v>
      </c>
      <c r="G42" s="86">
        <v>4107</v>
      </c>
      <c r="H42" s="105">
        <v>0.033887536614546805</v>
      </c>
      <c r="I42" s="106">
        <v>3861</v>
      </c>
      <c r="J42" s="104">
        <v>0.033156715072092884</v>
      </c>
      <c r="K42" s="86">
        <v>3725</v>
      </c>
      <c r="L42" s="104">
        <v>0.031072221017333715</v>
      </c>
      <c r="M42" s="86">
        <v>3612</v>
      </c>
      <c r="N42" s="104">
        <v>0.02987321252822324</v>
      </c>
      <c r="O42" s="86">
        <v>3664</v>
      </c>
      <c r="P42" s="104">
        <v>0.02985293518556239</v>
      </c>
      <c r="Q42" s="86">
        <f>_xlfn.IFERROR(VLOOKUP(A42,'[1]Sheet1'!$A$3:$C$88,2,FALSE),0)</f>
        <v>3467</v>
      </c>
      <c r="R42" s="104">
        <f>_xlfn.IFERROR(VLOOKUP(A42,'[1]Sheet1'!$A$3:$C$88,3,FALSE)/100,0)</f>
        <v>0.02887289928213328</v>
      </c>
      <c r="S42" s="107">
        <f t="shared" si="0"/>
        <v>-0.05376637554585153</v>
      </c>
    </row>
    <row r="43" spans="1:19" ht="15">
      <c r="A43" s="22" t="s">
        <v>92</v>
      </c>
      <c r="B43" s="60" t="s">
        <v>93</v>
      </c>
      <c r="C43" s="86">
        <v>2456</v>
      </c>
      <c r="D43" s="105">
        <v>0.01817670480616942</v>
      </c>
      <c r="E43" s="86">
        <v>2182</v>
      </c>
      <c r="F43" s="105">
        <v>0.017218250398497545</v>
      </c>
      <c r="G43" s="86">
        <v>2011</v>
      </c>
      <c r="H43" s="105">
        <v>0.016593093774495648</v>
      </c>
      <c r="I43" s="106">
        <v>1840</v>
      </c>
      <c r="J43" s="104">
        <v>0.01580117993593652</v>
      </c>
      <c r="K43" s="86">
        <v>1889</v>
      </c>
      <c r="L43" s="104">
        <v>0.015757161208521716</v>
      </c>
      <c r="M43" s="86">
        <v>1815</v>
      </c>
      <c r="N43" s="104">
        <v>0.01501104117904905</v>
      </c>
      <c r="O43" s="86">
        <v>1905</v>
      </c>
      <c r="P43" s="104">
        <v>0.015521244958650753</v>
      </c>
      <c r="Q43" s="86">
        <f>_xlfn.IFERROR(VLOOKUP(A43,'[1]Sheet1'!$A$3:$C$88,2,FALSE),0)</f>
        <v>1870</v>
      </c>
      <c r="R43" s="104">
        <f>_xlfn.IFERROR(VLOOKUP(A43,'[1]Sheet1'!$A$3:$C$88,3,FALSE)/100,0)</f>
        <v>0.015573210746348208</v>
      </c>
      <c r="S43" s="107">
        <f t="shared" si="0"/>
        <v>-0.01837270341207349</v>
      </c>
    </row>
    <row r="44" spans="1:19" ht="15">
      <c r="A44" s="22" t="s">
        <v>94</v>
      </c>
      <c r="B44" s="60" t="s">
        <v>95</v>
      </c>
      <c r="C44" s="86">
        <v>10660</v>
      </c>
      <c r="D44" s="105">
        <v>0.07889400375967673</v>
      </c>
      <c r="E44" s="86">
        <v>9655</v>
      </c>
      <c r="F44" s="105">
        <v>0.07618799614917222</v>
      </c>
      <c r="G44" s="86">
        <v>8973</v>
      </c>
      <c r="H44" s="105">
        <v>0.07403770782623045</v>
      </c>
      <c r="I44" s="106">
        <v>8565</v>
      </c>
      <c r="J44" s="104">
        <v>0.07355277508222625</v>
      </c>
      <c r="K44" s="86">
        <v>8556</v>
      </c>
      <c r="L44" s="104">
        <v>0.07137018067766637</v>
      </c>
      <c r="M44" s="86">
        <v>8345</v>
      </c>
      <c r="N44" s="104">
        <v>0.06901770723920901</v>
      </c>
      <c r="O44" s="86">
        <v>8194</v>
      </c>
      <c r="P44" s="104">
        <v>0.06676172241007049</v>
      </c>
      <c r="Q44" s="86">
        <f>_xlfn.IFERROR(VLOOKUP(A44,'[1]Sheet1'!$A$3:$C$88,2,FALSE),0)</f>
        <v>8112</v>
      </c>
      <c r="R44" s="104">
        <f>_xlfn.IFERROR(VLOOKUP(A44,'[1]Sheet1'!$A$3:$C$88,3,FALSE)/100,0)</f>
        <v>0.0675560885424474</v>
      </c>
      <c r="S44" s="107">
        <f t="shared" si="0"/>
        <v>-0.010007322431047107</v>
      </c>
    </row>
    <row r="45" spans="1:19" ht="28.5">
      <c r="A45" s="22" t="s">
        <v>96</v>
      </c>
      <c r="B45" s="61" t="s">
        <v>97</v>
      </c>
      <c r="C45" s="86">
        <v>2746</v>
      </c>
      <c r="D45" s="105">
        <v>0.020322976953477703</v>
      </c>
      <c r="E45" s="86">
        <v>2579</v>
      </c>
      <c r="F45" s="105">
        <v>0.020350993482000538</v>
      </c>
      <c r="G45" s="86">
        <v>2207</v>
      </c>
      <c r="H45" s="105">
        <v>0.018210322208011883</v>
      </c>
      <c r="I45" s="106">
        <v>2217</v>
      </c>
      <c r="J45" s="104">
        <v>0.019038704303245252</v>
      </c>
      <c r="K45" s="86">
        <v>2144</v>
      </c>
      <c r="L45" s="104">
        <v>0.01788425284863449</v>
      </c>
      <c r="M45" s="86">
        <v>2166</v>
      </c>
      <c r="N45" s="104">
        <v>0.017914002861608953</v>
      </c>
      <c r="O45" s="86">
        <v>2114</v>
      </c>
      <c r="P45" s="104">
        <v>0.01722410070477044</v>
      </c>
      <c r="Q45" s="86">
        <f>_xlfn.IFERROR(VLOOKUP(A45,'[1]Sheet1'!$A$3:$C$88,2,FALSE),0)</f>
        <v>2143</v>
      </c>
      <c r="R45" s="104">
        <f>_xlfn.IFERROR(VLOOKUP(A45,'[1]Sheet1'!$A$3:$C$88,3,FALSE)/100,0)</f>
        <v>0.017846732956911342</v>
      </c>
      <c r="S45" s="107">
        <f t="shared" si="0"/>
        <v>0.013718070009460738</v>
      </c>
    </row>
    <row r="46" spans="1:19" ht="15">
      <c r="A46" s="22" t="s">
        <v>98</v>
      </c>
      <c r="B46" s="61" t="s">
        <v>99</v>
      </c>
      <c r="C46" s="86">
        <v>5693</v>
      </c>
      <c r="D46" s="105">
        <v>0.04213354253319321</v>
      </c>
      <c r="E46" s="86">
        <v>5428</v>
      </c>
      <c r="F46" s="105">
        <v>0.04283256790240361</v>
      </c>
      <c r="G46" s="86">
        <v>5170</v>
      </c>
      <c r="H46" s="105">
        <v>0.04265852551672924</v>
      </c>
      <c r="I46" s="106">
        <v>5085</v>
      </c>
      <c r="J46" s="104">
        <v>0.043667934768607176</v>
      </c>
      <c r="K46" s="86">
        <v>5165</v>
      </c>
      <c r="L46" s="104">
        <v>0.04308403263208822</v>
      </c>
      <c r="M46" s="86">
        <v>5047</v>
      </c>
      <c r="N46" s="104">
        <v>0.04174144618769177</v>
      </c>
      <c r="O46" s="86">
        <v>5127</v>
      </c>
      <c r="P46" s="104">
        <v>0.04177292540840021</v>
      </c>
      <c r="Q46" s="86">
        <f>_xlfn.IFERROR(VLOOKUP(A46,'[1]Sheet1'!$A$3:$C$88,2,FALSE),0)</f>
        <v>5052</v>
      </c>
      <c r="R46" s="104">
        <f>_xlfn.IFERROR(VLOOKUP(A46,'[1]Sheet1'!$A$3:$C$88,3,FALSE)/100,0)</f>
        <v>0.042072652775695794</v>
      </c>
      <c r="S46" s="107">
        <f t="shared" si="0"/>
        <v>-0.014628437682855471</v>
      </c>
    </row>
    <row r="47" spans="1:19" ht="15">
      <c r="A47" s="22" t="s">
        <v>100</v>
      </c>
      <c r="B47" s="61" t="s">
        <v>101</v>
      </c>
      <c r="C47" s="86">
        <v>9801</v>
      </c>
      <c r="D47" s="105">
        <v>0.07253659764058082</v>
      </c>
      <c r="E47" s="86">
        <v>9498</v>
      </c>
      <c r="F47" s="105">
        <v>0.07494910278869371</v>
      </c>
      <c r="G47" s="86">
        <v>8917</v>
      </c>
      <c r="H47" s="105">
        <v>0.07357564255951153</v>
      </c>
      <c r="I47" s="106">
        <v>8810</v>
      </c>
      <c r="J47" s="104">
        <v>0.07565673654108736</v>
      </c>
      <c r="K47" s="86">
        <v>9056</v>
      </c>
      <c r="L47" s="104">
        <v>0.07554094859945613</v>
      </c>
      <c r="M47" s="86">
        <v>8855</v>
      </c>
      <c r="N47" s="104">
        <v>0.07323568575233022</v>
      </c>
      <c r="O47" s="86">
        <v>8650</v>
      </c>
      <c r="P47" s="104">
        <v>0.07047704403796798</v>
      </c>
      <c r="Q47" s="86">
        <f>_xlfn.IFERROR(VLOOKUP(A47,'[1]Sheet1'!$A$3:$C$88,2,FALSE),0)</f>
        <v>8323</v>
      </c>
      <c r="R47" s="104">
        <f>_xlfn.IFERROR(VLOOKUP(A47,'[1]Sheet1'!$A$3:$C$88,3,FALSE)/100,0)</f>
        <v>0.06931327970152734</v>
      </c>
      <c r="S47" s="107">
        <f t="shared" si="0"/>
        <v>-0.03780346820809249</v>
      </c>
    </row>
    <row r="48" spans="1:19" ht="15">
      <c r="A48" s="22" t="s">
        <v>102</v>
      </c>
      <c r="B48" s="60" t="s">
        <v>103</v>
      </c>
      <c r="C48" s="86">
        <v>5338</v>
      </c>
      <c r="D48" s="105">
        <v>0.03950620938735032</v>
      </c>
      <c r="E48" s="86">
        <v>5075</v>
      </c>
      <c r="F48" s="105">
        <v>0.040047030601455105</v>
      </c>
      <c r="G48" s="86">
        <v>4736</v>
      </c>
      <c r="H48" s="105">
        <v>0.03907751969965758</v>
      </c>
      <c r="I48" s="106">
        <v>4693</v>
      </c>
      <c r="J48" s="104">
        <v>0.0403015964344294</v>
      </c>
      <c r="K48" s="86">
        <v>4914</v>
      </c>
      <c r="L48" s="104">
        <v>0.04099030713534976</v>
      </c>
      <c r="M48" s="86">
        <v>5162</v>
      </c>
      <c r="N48" s="104">
        <v>0.04269255898967009</v>
      </c>
      <c r="O48" s="86">
        <v>5231</v>
      </c>
      <c r="P48" s="104">
        <v>0.04262027946388561</v>
      </c>
      <c r="Q48" s="86">
        <f>_xlfn.IFERROR(VLOOKUP(A48,'[1]Sheet1'!$A$3:$C$88,2,FALSE),0)</f>
        <v>5063</v>
      </c>
      <c r="R48" s="104">
        <f>_xlfn.IFERROR(VLOOKUP(A48,'[1]Sheet1'!$A$3:$C$88,3,FALSE)/100,0)</f>
        <v>0.04216425989773314</v>
      </c>
      <c r="S48" s="107">
        <f t="shared" si="0"/>
        <v>-0.03211623016631619</v>
      </c>
    </row>
    <row r="49" spans="1:19" ht="15">
      <c r="A49" s="22" t="s">
        <v>104</v>
      </c>
      <c r="B49" s="60" t="s">
        <v>105</v>
      </c>
      <c r="C49" s="86">
        <v>110</v>
      </c>
      <c r="D49" s="105">
        <v>0.0008141032282893471</v>
      </c>
      <c r="E49" s="86">
        <v>103</v>
      </c>
      <c r="F49" s="105">
        <v>0.0008127771727980052</v>
      </c>
      <c r="G49" s="86">
        <v>97</v>
      </c>
      <c r="H49" s="105">
        <v>0.0008003630512809935</v>
      </c>
      <c r="I49" s="106">
        <v>70</v>
      </c>
      <c r="J49" s="104">
        <v>0.0006011318453888894</v>
      </c>
      <c r="K49" s="86">
        <v>76</v>
      </c>
      <c r="L49" s="104">
        <v>0.0006339567241120435</v>
      </c>
      <c r="M49" s="86">
        <v>75</v>
      </c>
      <c r="N49" s="104">
        <v>0.0006202909578119445</v>
      </c>
      <c r="O49" s="86">
        <v>89</v>
      </c>
      <c r="P49" s="104">
        <v>0.0007251395282519249</v>
      </c>
      <c r="Q49" s="86">
        <f>_xlfn.IFERROR(VLOOKUP(A49,'[1]Sheet1'!$A$3:$C$88,2,FALSE),0)</f>
        <v>60</v>
      </c>
      <c r="R49" s="104">
        <f>_xlfn.IFERROR(VLOOKUP(A49,'[1]Sheet1'!$A$3:$C$88,3,FALSE)/100,0)</f>
        <v>0.0004996752111127768</v>
      </c>
      <c r="S49" s="107">
        <f t="shared" si="0"/>
        <v>-0.3258426966292135</v>
      </c>
    </row>
    <row r="50" spans="1:19" ht="15">
      <c r="A50" s="22" t="s">
        <v>106</v>
      </c>
      <c r="B50" s="60" t="s">
        <v>107</v>
      </c>
      <c r="C50" s="86">
        <v>157</v>
      </c>
      <c r="D50" s="105">
        <v>0.0011619473349220681</v>
      </c>
      <c r="E50" s="86">
        <v>138</v>
      </c>
      <c r="F50" s="105">
        <v>0.001088963590739075</v>
      </c>
      <c r="G50" s="86">
        <v>126</v>
      </c>
      <c r="H50" s="105">
        <v>0.0010396468501175792</v>
      </c>
      <c r="I50" s="106">
        <v>124</v>
      </c>
      <c r="J50" s="104">
        <v>0.001064862126117461</v>
      </c>
      <c r="K50" s="86">
        <v>211</v>
      </c>
      <c r="L50" s="104">
        <v>0.0017600640629952787</v>
      </c>
      <c r="M50" s="86">
        <v>139</v>
      </c>
      <c r="N50" s="104">
        <v>0.0011496059084781368</v>
      </c>
      <c r="O50" s="86">
        <v>172</v>
      </c>
      <c r="P50" s="104">
        <v>0.0014013932456104616</v>
      </c>
      <c r="Q50" s="86">
        <f>_xlfn.IFERROR(VLOOKUP(A50,'[1]Sheet1'!$A$3:$C$88,2,FALSE),0)</f>
        <v>152</v>
      </c>
      <c r="R50" s="104">
        <f>_xlfn.IFERROR(VLOOKUP(A50,'[1]Sheet1'!$A$3:$C$88,3,FALSE)/100,0)</f>
        <v>0.0012658438681523677</v>
      </c>
      <c r="S50" s="107">
        <f t="shared" si="0"/>
        <v>-0.11627906976744186</v>
      </c>
    </row>
    <row r="51" spans="1:19" ht="15">
      <c r="A51" s="22" t="s">
        <v>108</v>
      </c>
      <c r="B51" s="60" t="s">
        <v>109</v>
      </c>
      <c r="C51" s="86">
        <v>4881</v>
      </c>
      <c r="D51" s="105">
        <v>0.03612398052073003</v>
      </c>
      <c r="E51" s="86">
        <v>4611</v>
      </c>
      <c r="F51" s="105">
        <v>0.03638558780360778</v>
      </c>
      <c r="G51" s="86">
        <v>4280</v>
      </c>
      <c r="H51" s="105">
        <v>0.035314988242089194</v>
      </c>
      <c r="I51" s="106">
        <v>4259</v>
      </c>
      <c r="J51" s="104">
        <v>0.03657457899301828</v>
      </c>
      <c r="K51" s="86">
        <v>4565</v>
      </c>
      <c r="L51" s="104">
        <v>0.03807911112594051</v>
      </c>
      <c r="M51" s="86">
        <v>4560</v>
      </c>
      <c r="N51" s="104">
        <v>0.037713690234966214</v>
      </c>
      <c r="O51" s="86">
        <v>4846</v>
      </c>
      <c r="P51" s="104">
        <v>0.039483439931559866</v>
      </c>
      <c r="Q51" s="86">
        <f>_xlfn.IFERROR(VLOOKUP(A51,'[1]Sheet1'!$A$3:$C$88,2,FALSE),0)</f>
        <v>4739</v>
      </c>
      <c r="R51" s="104">
        <f>_xlfn.IFERROR(VLOOKUP(A51,'[1]Sheet1'!$A$3:$C$88,3,FALSE)/100,0)</f>
        <v>0.03946601375772415</v>
      </c>
      <c r="S51" s="107">
        <f t="shared" si="0"/>
        <v>-0.022080066033842344</v>
      </c>
    </row>
    <row r="52" spans="1:19" ht="15">
      <c r="A52" s="22" t="s">
        <v>110</v>
      </c>
      <c r="B52" s="60" t="s">
        <v>111</v>
      </c>
      <c r="C52" s="86">
        <v>1227</v>
      </c>
      <c r="D52" s="105">
        <v>0.009080951464645716</v>
      </c>
      <c r="E52" s="86">
        <v>1110</v>
      </c>
      <c r="F52" s="105">
        <v>0.008759054968988211</v>
      </c>
      <c r="G52" s="86">
        <v>977</v>
      </c>
      <c r="H52" s="105">
        <v>0.0080613886711498</v>
      </c>
      <c r="I52" s="106">
        <v>889</v>
      </c>
      <c r="J52" s="104">
        <v>0.007634374436438895</v>
      </c>
      <c r="K52" s="86">
        <v>1120</v>
      </c>
      <c r="L52" s="104">
        <v>0.009342520144809062</v>
      </c>
      <c r="M52" s="86">
        <v>1196</v>
      </c>
      <c r="N52" s="104">
        <v>0.009891573140574473</v>
      </c>
      <c r="O52" s="86">
        <v>1182</v>
      </c>
      <c r="P52" s="104">
        <v>0.009630504745997474</v>
      </c>
      <c r="Q52" s="86">
        <f>_xlfn.IFERROR(VLOOKUP(A52,'[1]Sheet1'!$A$3:$C$88,2,FALSE),0)</f>
        <v>1296</v>
      </c>
      <c r="R52" s="104">
        <f>_xlfn.IFERROR(VLOOKUP(A52,'[1]Sheet1'!$A$3:$C$88,3,FALSE)/100,0)</f>
        <v>0.010792984560035976</v>
      </c>
      <c r="S52" s="107">
        <f t="shared" si="0"/>
        <v>0.09644670050761421</v>
      </c>
    </row>
    <row r="53" spans="1:19" ht="15">
      <c r="A53" s="22" t="s">
        <v>112</v>
      </c>
      <c r="B53" s="60" t="s">
        <v>113</v>
      </c>
      <c r="C53" s="86">
        <v>859</v>
      </c>
      <c r="D53" s="105">
        <v>0.006357406119095901</v>
      </c>
      <c r="E53" s="86">
        <v>793</v>
      </c>
      <c r="F53" s="105">
        <v>0.0062575951264933795</v>
      </c>
      <c r="G53" s="86">
        <v>758</v>
      </c>
      <c r="H53" s="105">
        <v>0.006254383431659722</v>
      </c>
      <c r="I53" s="106">
        <v>750</v>
      </c>
      <c r="J53" s="104">
        <v>0.006440698343452386</v>
      </c>
      <c r="K53" s="86">
        <v>766</v>
      </c>
      <c r="L53" s="104">
        <v>0.006389616456181912</v>
      </c>
      <c r="M53" s="86">
        <v>807</v>
      </c>
      <c r="N53" s="104">
        <v>0.0066743307060565206</v>
      </c>
      <c r="O53" s="86">
        <v>814</v>
      </c>
      <c r="P53" s="104">
        <v>0.006632175011202998</v>
      </c>
      <c r="Q53" s="86">
        <f>_xlfn.IFERROR(VLOOKUP(A53,'[1]Sheet1'!$A$3:$C$88,2,FALSE),0)</f>
        <v>812</v>
      </c>
      <c r="R53" s="104">
        <f>_xlfn.IFERROR(VLOOKUP(A53,'[1]Sheet1'!$A$3:$C$88,3,FALSE)/100,0)</f>
        <v>0.006762271190392911</v>
      </c>
      <c r="S53" s="107">
        <f t="shared" si="0"/>
        <v>-0.002457002457002457</v>
      </c>
    </row>
    <row r="54" spans="1:19" ht="15">
      <c r="A54" s="22" t="s">
        <v>114</v>
      </c>
      <c r="B54" s="60" t="s">
        <v>115</v>
      </c>
      <c r="C54" s="86">
        <v>2788</v>
      </c>
      <c r="D54" s="105">
        <v>0.02063381636791545</v>
      </c>
      <c r="E54" s="86">
        <v>2491</v>
      </c>
      <c r="F54" s="105">
        <v>0.019656581916891562</v>
      </c>
      <c r="G54" s="86">
        <v>2560</v>
      </c>
      <c r="H54" s="105">
        <v>0.02112298362143653</v>
      </c>
      <c r="I54" s="106">
        <v>2672</v>
      </c>
      <c r="J54" s="104">
        <v>0.022946061298273035</v>
      </c>
      <c r="K54" s="86">
        <v>2820</v>
      </c>
      <c r="L54" s="104">
        <v>0.023523131078894245</v>
      </c>
      <c r="M54" s="86">
        <v>2686</v>
      </c>
      <c r="N54" s="104">
        <v>0.022214686835771765</v>
      </c>
      <c r="O54" s="86">
        <v>2704</v>
      </c>
      <c r="P54" s="104">
        <v>0.022031205442620282</v>
      </c>
      <c r="Q54" s="86">
        <f>_xlfn.IFERROR(VLOOKUP(A54,'[1]Sheet1'!$A$3:$C$88,2,FALSE),0)</f>
        <v>2663</v>
      </c>
      <c r="R54" s="104">
        <f>_xlfn.IFERROR(VLOOKUP(A54,'[1]Sheet1'!$A$3:$C$88,3,FALSE)/100,0)</f>
        <v>0.022177251453222073</v>
      </c>
      <c r="S54" s="107">
        <f t="shared" si="0"/>
        <v>-0.015162721893491124</v>
      </c>
    </row>
    <row r="55" spans="1:19" ht="15">
      <c r="A55" s="22" t="s">
        <v>116</v>
      </c>
      <c r="B55" s="60" t="s">
        <v>117</v>
      </c>
      <c r="C55" s="86">
        <v>87</v>
      </c>
      <c r="D55" s="105">
        <v>0.0006438816441924837</v>
      </c>
      <c r="E55" s="86">
        <v>71</v>
      </c>
      <c r="F55" s="105">
        <v>0.0005602638763947414</v>
      </c>
      <c r="G55" s="86">
        <v>68</v>
      </c>
      <c r="H55" s="105">
        <v>0.0005610792524444077</v>
      </c>
      <c r="I55" s="106">
        <v>58</v>
      </c>
      <c r="J55" s="104">
        <v>0.0004980806718936512</v>
      </c>
      <c r="K55" s="86">
        <v>77</v>
      </c>
      <c r="L55" s="104">
        <v>0.000642298259955623</v>
      </c>
      <c r="M55" s="86">
        <v>68</v>
      </c>
      <c r="N55" s="104">
        <v>0.0005623971350828295</v>
      </c>
      <c r="O55" s="86">
        <v>53</v>
      </c>
      <c r="P55" s="104">
        <v>0.0004318246628915958</v>
      </c>
      <c r="Q55" s="86">
        <f>_xlfn.IFERROR(VLOOKUP(A55,'[1]Sheet1'!$A$3:$C$88,2,FALSE),0)</f>
        <v>66</v>
      </c>
      <c r="R55" s="104">
        <f>_xlfn.IFERROR(VLOOKUP(A55,'[1]Sheet1'!$A$3:$C$88,3,FALSE)/100,0)</f>
        <v>0.0005496427322240543</v>
      </c>
      <c r="S55" s="107">
        <f t="shared" si="0"/>
        <v>0.24528301886792453</v>
      </c>
    </row>
    <row r="56" spans="1:19" ht="28.5">
      <c r="A56" s="22" t="s">
        <v>118</v>
      </c>
      <c r="B56" s="60" t="s">
        <v>119</v>
      </c>
      <c r="C56" s="86">
        <v>99</v>
      </c>
      <c r="D56" s="105">
        <v>0.0007326929054604123</v>
      </c>
      <c r="E56" s="86">
        <v>98</v>
      </c>
      <c r="F56" s="105">
        <v>0.0007733219702349952</v>
      </c>
      <c r="G56" s="86">
        <v>110</v>
      </c>
      <c r="H56" s="105">
        <v>0.0009076282024836008</v>
      </c>
      <c r="I56" s="106">
        <v>103</v>
      </c>
      <c r="J56" s="104">
        <v>0.0008845225725007944</v>
      </c>
      <c r="K56" s="86">
        <v>101</v>
      </c>
      <c r="L56" s="104">
        <v>0.0008424951202015314</v>
      </c>
      <c r="M56" s="86">
        <v>108</v>
      </c>
      <c r="N56" s="104">
        <v>0.0008932189792491998</v>
      </c>
      <c r="O56" s="86">
        <v>108</v>
      </c>
      <c r="P56" s="104">
        <v>0.0008799445960809875</v>
      </c>
      <c r="Q56" s="86">
        <f>_xlfn.IFERROR(VLOOKUP(A56,'[1]Sheet1'!$A$3:$C$88,2,FALSE),0)</f>
        <v>90</v>
      </c>
      <c r="R56" s="104">
        <f>_xlfn.IFERROR(VLOOKUP(A56,'[1]Sheet1'!$A$3:$C$88,3,FALSE)/100,0)</f>
        <v>0.000749512816669165</v>
      </c>
      <c r="S56" s="107">
        <f t="shared" si="0"/>
        <v>-0.16666666666666666</v>
      </c>
    </row>
    <row r="57" spans="1:19" ht="15">
      <c r="A57" s="22" t="s">
        <v>120</v>
      </c>
      <c r="B57" s="61" t="s">
        <v>121</v>
      </c>
      <c r="C57" s="86">
        <v>22</v>
      </c>
      <c r="D57" s="105">
        <v>0.00016282064565786942</v>
      </c>
      <c r="E57" s="86">
        <v>30</v>
      </c>
      <c r="F57" s="105">
        <v>0.00023673121537805974</v>
      </c>
      <c r="G57" s="86">
        <v>22</v>
      </c>
      <c r="H57" s="105">
        <v>0.00018152564049672015</v>
      </c>
      <c r="I57" s="106">
        <v>21</v>
      </c>
      <c r="J57" s="104">
        <v>0.00018033955361666681</v>
      </c>
      <c r="K57" s="86">
        <v>25</v>
      </c>
      <c r="L57" s="104">
        <v>0.000208538396089488</v>
      </c>
      <c r="M57" s="86">
        <v>34</v>
      </c>
      <c r="N57" s="104">
        <v>0.00028119856754141477</v>
      </c>
      <c r="O57" s="86">
        <v>25</v>
      </c>
      <c r="P57" s="104">
        <v>0.00020369087872245084</v>
      </c>
      <c r="Q57" s="86">
        <f>_xlfn.IFERROR(VLOOKUP(A57,'[1]Sheet1'!$A$3:$C$88,2,FALSE),0)</f>
        <v>26</v>
      </c>
      <c r="R57" s="104">
        <f>_xlfn.IFERROR(VLOOKUP(A57,'[1]Sheet1'!$A$3:$C$88,3,FALSE)/100,0)</f>
        <v>0.00021652592481553653</v>
      </c>
      <c r="S57" s="107">
        <f t="shared" si="0"/>
        <v>0.04</v>
      </c>
    </row>
    <row r="58" spans="1:19" ht="15">
      <c r="A58" s="22" t="s">
        <v>122</v>
      </c>
      <c r="B58" s="60" t="s">
        <v>123</v>
      </c>
      <c r="C58" s="86">
        <v>223</v>
      </c>
      <c r="D58" s="105">
        <v>0.0016504092718956764</v>
      </c>
      <c r="E58" s="86">
        <v>205</v>
      </c>
      <c r="F58" s="105">
        <v>0.0016176633050834083</v>
      </c>
      <c r="G58" s="86">
        <v>211</v>
      </c>
      <c r="H58" s="105">
        <v>0.0017409959156730887</v>
      </c>
      <c r="I58" s="106">
        <v>197</v>
      </c>
      <c r="J58" s="104">
        <v>0.00169175676488016</v>
      </c>
      <c r="K58" s="86">
        <v>186</v>
      </c>
      <c r="L58" s="104">
        <v>0.0015515256669057908</v>
      </c>
      <c r="M58" s="86">
        <v>198</v>
      </c>
      <c r="N58" s="104">
        <v>0.001637568128623533</v>
      </c>
      <c r="O58" s="86">
        <v>196</v>
      </c>
      <c r="P58" s="104">
        <v>0.0015969364891840142</v>
      </c>
      <c r="Q58" s="86">
        <f>_xlfn.IFERROR(VLOOKUP(A58,'[1]Sheet1'!$A$3:$C$88,2,FALSE),0)</f>
        <v>160</v>
      </c>
      <c r="R58" s="104">
        <f>_xlfn.IFERROR(VLOOKUP(A58,'[1]Sheet1'!$A$3:$C$88,3,FALSE)/100,0)</f>
        <v>0.0013324672296340712</v>
      </c>
      <c r="S58" s="107">
        <f t="shared" si="0"/>
        <v>-0.1836734693877551</v>
      </c>
    </row>
    <row r="59" spans="1:19" ht="15">
      <c r="A59" s="22" t="s">
        <v>124</v>
      </c>
      <c r="B59" s="60" t="s">
        <v>125</v>
      </c>
      <c r="C59" s="86">
        <v>197</v>
      </c>
      <c r="D59" s="105">
        <v>0.0014579848724818308</v>
      </c>
      <c r="E59" s="86">
        <v>225</v>
      </c>
      <c r="F59" s="105">
        <v>0.0017754841153354481</v>
      </c>
      <c r="G59" s="86">
        <v>196</v>
      </c>
      <c r="H59" s="105">
        <v>0.0016172284335162343</v>
      </c>
      <c r="I59" s="106">
        <v>209</v>
      </c>
      <c r="J59" s="104">
        <v>0.0017948079383753983</v>
      </c>
      <c r="K59" s="86">
        <v>235</v>
      </c>
      <c r="L59" s="104">
        <v>0.001960260923241187</v>
      </c>
      <c r="M59" s="86">
        <v>266</v>
      </c>
      <c r="N59" s="104">
        <v>0.0021999652637063626</v>
      </c>
      <c r="O59" s="86">
        <v>272</v>
      </c>
      <c r="P59" s="104">
        <v>0.0022161567605002643</v>
      </c>
      <c r="Q59" s="86">
        <f>_xlfn.IFERROR(VLOOKUP(A59,'[1]Sheet1'!$A$3:$C$88,2,FALSE),0)</f>
        <v>331</v>
      </c>
      <c r="R59" s="104">
        <f>_xlfn.IFERROR(VLOOKUP(A59,'[1]Sheet1'!$A$3:$C$88,3,FALSE)/100,0)</f>
        <v>0.0027565415813054846</v>
      </c>
      <c r="S59" s="107">
        <f t="shared" si="0"/>
        <v>0.21691176470588236</v>
      </c>
    </row>
    <row r="60" spans="1:19" ht="15">
      <c r="A60" s="22" t="s">
        <v>126</v>
      </c>
      <c r="B60" s="60" t="s">
        <v>127</v>
      </c>
      <c r="C60" s="86">
        <v>39</v>
      </c>
      <c r="D60" s="105">
        <v>0.0002886365991207685</v>
      </c>
      <c r="E60" s="86">
        <v>44</v>
      </c>
      <c r="F60" s="105">
        <v>0.00034720578255448763</v>
      </c>
      <c r="G60" s="86">
        <v>39</v>
      </c>
      <c r="H60" s="105">
        <v>0.0003217954536078221</v>
      </c>
      <c r="I60" s="106">
        <v>37</v>
      </c>
      <c r="J60" s="104">
        <v>0.00031774111827698436</v>
      </c>
      <c r="K60" s="86">
        <v>44</v>
      </c>
      <c r="L60" s="104">
        <v>0.0003670275771174989</v>
      </c>
      <c r="M60" s="86">
        <v>27</v>
      </c>
      <c r="N60" s="104">
        <v>0.00022330474481229996</v>
      </c>
      <c r="O60" s="86">
        <v>45</v>
      </c>
      <c r="P60" s="104">
        <v>0.00036664358170041147</v>
      </c>
      <c r="Q60" s="86">
        <f>_xlfn.IFERROR(VLOOKUP(A60,'[1]Sheet1'!$A$3:$C$88,2,FALSE),0)</f>
        <v>53</v>
      </c>
      <c r="R60" s="104">
        <f>_xlfn.IFERROR(VLOOKUP(A60,'[1]Sheet1'!$A$3:$C$88,3,FALSE)/100,0)</f>
        <v>0.00044137976981628607</v>
      </c>
      <c r="S60" s="107">
        <f t="shared" si="0"/>
        <v>0.17777777777777778</v>
      </c>
    </row>
    <row r="61" spans="1:19" ht="15">
      <c r="A61" s="22" t="s">
        <v>128</v>
      </c>
      <c r="B61" s="61" t="s">
        <v>129</v>
      </c>
      <c r="C61" s="86">
        <v>544</v>
      </c>
      <c r="D61" s="105">
        <v>0.004026110510812771</v>
      </c>
      <c r="E61" s="86">
        <v>556</v>
      </c>
      <c r="F61" s="105">
        <v>0.004387418525006707</v>
      </c>
      <c r="G61" s="86">
        <v>465</v>
      </c>
      <c r="H61" s="105">
        <v>0.003836791946862494</v>
      </c>
      <c r="I61" s="106">
        <v>423</v>
      </c>
      <c r="J61" s="104">
        <v>0.003632553865707146</v>
      </c>
      <c r="K61" s="86">
        <v>449</v>
      </c>
      <c r="L61" s="104">
        <v>0.0037453495937672045</v>
      </c>
      <c r="M61" s="86">
        <v>424</v>
      </c>
      <c r="N61" s="104">
        <v>0.003506711548163526</v>
      </c>
      <c r="O61" s="86">
        <v>450</v>
      </c>
      <c r="P61" s="104">
        <v>0.0036664358170041145</v>
      </c>
      <c r="Q61" s="86">
        <f>_xlfn.IFERROR(VLOOKUP(A61,'[1]Sheet1'!$A$3:$C$88,2,FALSE),0)</f>
        <v>427</v>
      </c>
      <c r="R61" s="104">
        <f>_xlfn.IFERROR(VLOOKUP(A61,'[1]Sheet1'!$A$3:$C$88,3,FALSE)/100,0)</f>
        <v>0.0035560219190859275</v>
      </c>
      <c r="S61" s="107">
        <f t="shared" si="0"/>
        <v>-0.051111111111111114</v>
      </c>
    </row>
    <row r="62" spans="1:19" ht="28.5">
      <c r="A62" s="22" t="s">
        <v>130</v>
      </c>
      <c r="B62" s="61" t="s">
        <v>131</v>
      </c>
      <c r="C62" s="86">
        <v>136</v>
      </c>
      <c r="D62" s="105">
        <v>0.0010065276277031927</v>
      </c>
      <c r="E62" s="86">
        <v>162</v>
      </c>
      <c r="F62" s="105">
        <v>0.0012783485630415226</v>
      </c>
      <c r="G62" s="86">
        <v>137</v>
      </c>
      <c r="H62" s="105">
        <v>0.0011304096703659392</v>
      </c>
      <c r="I62" s="106">
        <v>125</v>
      </c>
      <c r="J62" s="104">
        <v>0.0010734497239087311</v>
      </c>
      <c r="K62" s="86">
        <v>115</v>
      </c>
      <c r="L62" s="104">
        <v>0.0009592766220116449</v>
      </c>
      <c r="M62" s="86">
        <v>124</v>
      </c>
      <c r="N62" s="104">
        <v>0.001025547716915748</v>
      </c>
      <c r="O62" s="86">
        <v>115</v>
      </c>
      <c r="P62" s="104">
        <v>0.0009369780421232737</v>
      </c>
      <c r="Q62" s="86">
        <f>_xlfn.IFERROR(VLOOKUP(A62,'[1]Sheet1'!$A$3:$C$88,2,FALSE),0)</f>
        <v>99</v>
      </c>
      <c r="R62" s="104">
        <f>_xlfn.IFERROR(VLOOKUP(A62,'[1]Sheet1'!$A$3:$C$88,3,FALSE)/100,0)</f>
        <v>0.0008244640983360815</v>
      </c>
      <c r="S62" s="107">
        <f t="shared" si="0"/>
        <v>-0.1391304347826087</v>
      </c>
    </row>
    <row r="63" spans="1:19" ht="15">
      <c r="A63" s="22" t="s">
        <v>132</v>
      </c>
      <c r="B63" s="61" t="s">
        <v>133</v>
      </c>
      <c r="C63" s="86">
        <v>154</v>
      </c>
      <c r="D63" s="105">
        <v>0.001139744519605086</v>
      </c>
      <c r="E63" s="86">
        <v>160</v>
      </c>
      <c r="F63" s="105">
        <v>0.0012625664820163187</v>
      </c>
      <c r="G63" s="86">
        <v>154</v>
      </c>
      <c r="H63" s="105">
        <v>0.0012706794834770412</v>
      </c>
      <c r="I63" s="106">
        <v>150</v>
      </c>
      <c r="J63" s="104">
        <v>0.0012881396686904771</v>
      </c>
      <c r="K63" s="86">
        <v>144</v>
      </c>
      <c r="L63" s="104">
        <v>0.0012011811614754508</v>
      </c>
      <c r="M63" s="86">
        <v>138</v>
      </c>
      <c r="N63" s="104">
        <v>0.0011413353623739774</v>
      </c>
      <c r="O63" s="86">
        <v>143</v>
      </c>
      <c r="P63" s="104">
        <v>0.0011651118262924185</v>
      </c>
      <c r="Q63" s="86">
        <f>_xlfn.IFERROR(VLOOKUP(A63,'[1]Sheet1'!$A$3:$C$88,2,FALSE),0)</f>
        <v>118</v>
      </c>
      <c r="R63" s="104">
        <f>_xlfn.IFERROR(VLOOKUP(A63,'[1]Sheet1'!$A$3:$C$88,3,FALSE)/100,0)</f>
        <v>0.0009826945818551275</v>
      </c>
      <c r="S63" s="107">
        <f t="shared" si="0"/>
        <v>-0.17482517482517482</v>
      </c>
    </row>
    <row r="64" spans="1:19" ht="15">
      <c r="A64" s="22" t="s">
        <v>134</v>
      </c>
      <c r="B64" s="61" t="s">
        <v>135</v>
      </c>
      <c r="C64" s="86">
        <v>529</v>
      </c>
      <c r="D64" s="105">
        <v>0.00391509643422786</v>
      </c>
      <c r="E64" s="86">
        <v>483</v>
      </c>
      <c r="F64" s="105">
        <v>0.003811372567586762</v>
      </c>
      <c r="G64" s="86">
        <v>474</v>
      </c>
      <c r="H64" s="105">
        <v>0.003911052436156607</v>
      </c>
      <c r="I64" s="106">
        <v>483</v>
      </c>
      <c r="J64" s="104">
        <v>0.004147809733183337</v>
      </c>
      <c r="K64" s="86">
        <v>485</v>
      </c>
      <c r="L64" s="104">
        <v>0.0040456448841360675</v>
      </c>
      <c r="M64" s="86">
        <v>463</v>
      </c>
      <c r="N64" s="104">
        <v>0.003829262846225736</v>
      </c>
      <c r="O64" s="86">
        <v>489</v>
      </c>
      <c r="P64" s="104">
        <v>0.003984193587811138</v>
      </c>
      <c r="Q64" s="86">
        <f>_xlfn.IFERROR(VLOOKUP(A64,'[1]Sheet1'!$A$3:$C$88,2,FALSE),0)</f>
        <v>459</v>
      </c>
      <c r="R64" s="104">
        <f>_xlfn.IFERROR(VLOOKUP(A64,'[1]Sheet1'!$A$3:$C$88,3,FALSE)/100,0)</f>
        <v>0.003822515365012742</v>
      </c>
      <c r="S64" s="107">
        <f t="shared" si="0"/>
        <v>-0.06134969325153374</v>
      </c>
    </row>
    <row r="65" spans="1:19" ht="15">
      <c r="A65" s="22" t="s">
        <v>136</v>
      </c>
      <c r="B65" s="61" t="s">
        <v>137</v>
      </c>
      <c r="C65" s="86">
        <v>158</v>
      </c>
      <c r="D65" s="105">
        <v>0.0011693482733610623</v>
      </c>
      <c r="E65" s="86">
        <v>148</v>
      </c>
      <c r="F65" s="105">
        <v>0.0011678739958650949</v>
      </c>
      <c r="G65" s="86">
        <v>143</v>
      </c>
      <c r="H65" s="105">
        <v>0.001179916663228681</v>
      </c>
      <c r="I65" s="106">
        <v>150</v>
      </c>
      <c r="J65" s="104">
        <v>0.0012881396686904771</v>
      </c>
      <c r="K65" s="86">
        <v>127</v>
      </c>
      <c r="L65" s="104">
        <v>0.001059375052134599</v>
      </c>
      <c r="M65" s="86">
        <v>146</v>
      </c>
      <c r="N65" s="104">
        <v>0.0012074997312072515</v>
      </c>
      <c r="O65" s="86">
        <v>148</v>
      </c>
      <c r="P65" s="104">
        <v>0.0012058500020369087</v>
      </c>
      <c r="Q65" s="86">
        <f>_xlfn.IFERROR(VLOOKUP(A65,'[1]Sheet1'!$A$3:$C$88,2,FALSE),0)</f>
        <v>151</v>
      </c>
      <c r="R65" s="104">
        <f>_xlfn.IFERROR(VLOOKUP(A65,'[1]Sheet1'!$A$3:$C$88,3,FALSE)/100,0)</f>
        <v>0.0012575159479671547</v>
      </c>
      <c r="S65" s="107">
        <f t="shared" si="0"/>
        <v>0.02027027027027027</v>
      </c>
    </row>
    <row r="66" spans="1:19" ht="15">
      <c r="A66" s="22" t="s">
        <v>138</v>
      </c>
      <c r="B66" s="60" t="s">
        <v>139</v>
      </c>
      <c r="C66" s="86">
        <v>335</v>
      </c>
      <c r="D66" s="105">
        <v>0.0024793143770630117</v>
      </c>
      <c r="E66" s="86">
        <v>283</v>
      </c>
      <c r="F66" s="105">
        <v>0.0022331644650663636</v>
      </c>
      <c r="G66" s="86">
        <v>275</v>
      </c>
      <c r="H66" s="105">
        <v>0.002269070506209002</v>
      </c>
      <c r="I66" s="106">
        <v>283</v>
      </c>
      <c r="J66" s="104">
        <v>0.002430290174929367</v>
      </c>
      <c r="K66" s="86">
        <v>332</v>
      </c>
      <c r="L66" s="104">
        <v>0.0027693899000684006</v>
      </c>
      <c r="M66" s="86">
        <v>334</v>
      </c>
      <c r="N66" s="104">
        <v>0.002762362398789192</v>
      </c>
      <c r="O66" s="86">
        <v>373</v>
      </c>
      <c r="P66" s="104">
        <v>0.003039067910538966</v>
      </c>
      <c r="Q66" s="86">
        <f>_xlfn.IFERROR(VLOOKUP(A66,'[1]Sheet1'!$A$3:$C$88,2,FALSE),0)</f>
        <v>327</v>
      </c>
      <c r="R66" s="104">
        <f>_xlfn.IFERROR(VLOOKUP(A66,'[1]Sheet1'!$A$3:$C$88,3,FALSE)/100,0)</f>
        <v>0.002723229900564633</v>
      </c>
      <c r="S66" s="107">
        <f t="shared" si="0"/>
        <v>-0.12332439678284182</v>
      </c>
    </row>
    <row r="67" spans="1:19" ht="28.5">
      <c r="A67" s="22" t="s">
        <v>140</v>
      </c>
      <c r="B67" s="61" t="s">
        <v>141</v>
      </c>
      <c r="C67" s="86">
        <v>638</v>
      </c>
      <c r="D67" s="105">
        <v>0.004721798724078213</v>
      </c>
      <c r="E67" s="86">
        <v>645</v>
      </c>
      <c r="F67" s="105">
        <v>0.005089721130628284</v>
      </c>
      <c r="G67" s="86">
        <v>595</v>
      </c>
      <c r="H67" s="105">
        <v>0.004909443458888568</v>
      </c>
      <c r="I67" s="106">
        <v>610</v>
      </c>
      <c r="J67" s="104">
        <v>0.005238434652674607</v>
      </c>
      <c r="K67" s="86">
        <v>656</v>
      </c>
      <c r="L67" s="104">
        <v>0.005472047513388165</v>
      </c>
      <c r="M67" s="86">
        <v>625</v>
      </c>
      <c r="N67" s="104">
        <v>0.005169091315099536</v>
      </c>
      <c r="O67" s="86">
        <v>606</v>
      </c>
      <c r="P67" s="104">
        <v>0.004937466900232208</v>
      </c>
      <c r="Q67" s="86">
        <f>_xlfn.IFERROR(VLOOKUP(A67,'[1]Sheet1'!$A$3:$C$88,2,FALSE),0)</f>
        <v>664</v>
      </c>
      <c r="R67" s="104">
        <f>_xlfn.IFERROR(VLOOKUP(A67,'[1]Sheet1'!$A$3:$C$88,3,FALSE)/100,0)</f>
        <v>0.005529739002981395</v>
      </c>
      <c r="S67" s="107">
        <f t="shared" si="0"/>
        <v>0.09570957095709572</v>
      </c>
    </row>
    <row r="68" spans="1:19" ht="15">
      <c r="A68" s="22" t="s">
        <v>142</v>
      </c>
      <c r="B68" s="60" t="s">
        <v>143</v>
      </c>
      <c r="C68" s="86">
        <v>165</v>
      </c>
      <c r="D68" s="105">
        <v>0.0012211548424340207</v>
      </c>
      <c r="E68" s="86">
        <v>162</v>
      </c>
      <c r="F68" s="105">
        <v>0.0012783485630415226</v>
      </c>
      <c r="G68" s="86">
        <v>170</v>
      </c>
      <c r="H68" s="105">
        <v>0.0014026981311110194</v>
      </c>
      <c r="I68" s="106">
        <v>169</v>
      </c>
      <c r="J68" s="104">
        <v>0.0014513040267246043</v>
      </c>
      <c r="K68" s="86">
        <v>195</v>
      </c>
      <c r="L68" s="104">
        <v>0.0016265994894980066</v>
      </c>
      <c r="M68" s="86">
        <v>140</v>
      </c>
      <c r="N68" s="104">
        <v>0.001157876454582296</v>
      </c>
      <c r="O68" s="86">
        <v>183</v>
      </c>
      <c r="P68" s="104">
        <v>0.00149101723224834</v>
      </c>
      <c r="Q68" s="86">
        <f>_xlfn.IFERROR(VLOOKUP(A68,'[1]Sheet1'!$A$3:$C$88,2,FALSE),0)</f>
        <v>209</v>
      </c>
      <c r="R68" s="104">
        <f>_xlfn.IFERROR(VLOOKUP(A68,'[1]Sheet1'!$A$3:$C$88,3,FALSE)/100,0)</f>
        <v>0.0017405353187095055</v>
      </c>
      <c r="S68" s="107">
        <f t="shared" si="0"/>
        <v>0.14207650273224043</v>
      </c>
    </row>
    <row r="69" spans="1:19" ht="15">
      <c r="A69" s="22" t="s">
        <v>144</v>
      </c>
      <c r="B69" s="60" t="s">
        <v>145</v>
      </c>
      <c r="C69" s="86">
        <v>181</v>
      </c>
      <c r="D69" s="105">
        <v>0.0013395698574579257</v>
      </c>
      <c r="E69" s="86">
        <v>187</v>
      </c>
      <c r="F69" s="105">
        <v>0.0014756245758565725</v>
      </c>
      <c r="G69" s="86">
        <v>172</v>
      </c>
      <c r="H69" s="105">
        <v>0.0014192004620652667</v>
      </c>
      <c r="I69" s="106">
        <v>150</v>
      </c>
      <c r="J69" s="104">
        <v>0.0012881396686904771</v>
      </c>
      <c r="K69" s="86">
        <v>195</v>
      </c>
      <c r="L69" s="104">
        <v>0.0016265994894980066</v>
      </c>
      <c r="M69" s="86">
        <v>170</v>
      </c>
      <c r="N69" s="104">
        <v>0.0014059928377070739</v>
      </c>
      <c r="O69" s="86">
        <v>183</v>
      </c>
      <c r="P69" s="104">
        <v>0.00149101723224834</v>
      </c>
      <c r="Q69" s="86">
        <f>_xlfn.IFERROR(VLOOKUP(A69,'[1]Sheet1'!$A$3:$C$88,2,FALSE),0)</f>
        <v>176</v>
      </c>
      <c r="R69" s="104">
        <f>_xlfn.IFERROR(VLOOKUP(A69,'[1]Sheet1'!$A$3:$C$88,3,FALSE)/100,0)</f>
        <v>0.0014657139525974783</v>
      </c>
      <c r="S69" s="107">
        <f t="shared" si="0"/>
        <v>-0.03825136612021858</v>
      </c>
    </row>
    <row r="70" spans="1:19" ht="15">
      <c r="A70" s="22" t="s">
        <v>146</v>
      </c>
      <c r="B70" s="61" t="s">
        <v>147</v>
      </c>
      <c r="C70" s="86">
        <v>81</v>
      </c>
      <c r="D70" s="105">
        <v>0.0005994760135585193</v>
      </c>
      <c r="E70" s="86">
        <v>70</v>
      </c>
      <c r="F70" s="105">
        <v>0.0005523728358821394</v>
      </c>
      <c r="G70" s="86">
        <v>77</v>
      </c>
      <c r="H70" s="105">
        <v>0.0006353397417385206</v>
      </c>
      <c r="I70" s="106">
        <v>57</v>
      </c>
      <c r="J70" s="104">
        <v>0.0004894930741023814</v>
      </c>
      <c r="K70" s="86">
        <v>66</v>
      </c>
      <c r="L70" s="104">
        <v>0.0005505413656762483</v>
      </c>
      <c r="M70" s="86">
        <v>70</v>
      </c>
      <c r="N70" s="104">
        <v>0.000578938227291148</v>
      </c>
      <c r="O70" s="86">
        <v>76</v>
      </c>
      <c r="P70" s="104">
        <v>0.0006192202713162505</v>
      </c>
      <c r="Q70" s="86">
        <f>_xlfn.IFERROR(VLOOKUP(A70,'[1]Sheet1'!$A$3:$C$88,2,FALSE),0)</f>
        <v>90</v>
      </c>
      <c r="R70" s="104">
        <f>_xlfn.IFERROR(VLOOKUP(A70,'[1]Sheet1'!$A$3:$C$88,3,FALSE)/100,0)</f>
        <v>0.000749512816669165</v>
      </c>
      <c r="S70" s="107">
        <f aca="true" t="shared" si="1" ref="S70:S94">_xlfn.IFERROR((Q70-O70)/O70,0)</f>
        <v>0.18421052631578946</v>
      </c>
    </row>
    <row r="71" spans="1:19" ht="15">
      <c r="A71" s="22" t="s">
        <v>148</v>
      </c>
      <c r="B71" s="60" t="s">
        <v>149</v>
      </c>
      <c r="C71" s="86">
        <v>28</v>
      </c>
      <c r="D71" s="105">
        <v>0.0002072262762918338</v>
      </c>
      <c r="E71" s="86">
        <v>20</v>
      </c>
      <c r="F71" s="105">
        <v>0.00015782081025203984</v>
      </c>
      <c r="G71" s="86">
        <v>16</v>
      </c>
      <c r="H71" s="105">
        <v>0.0001320186476339783</v>
      </c>
      <c r="I71" s="106">
        <v>26</v>
      </c>
      <c r="J71" s="104">
        <v>0.00022327754257301605</v>
      </c>
      <c r="K71" s="86">
        <v>21</v>
      </c>
      <c r="L71" s="104">
        <v>0.0001751722527151699</v>
      </c>
      <c r="M71" s="86">
        <v>35</v>
      </c>
      <c r="N71" s="104">
        <v>0.000289469113645574</v>
      </c>
      <c r="O71" s="86">
        <v>46</v>
      </c>
      <c r="P71" s="104">
        <v>0.0003747912168493095</v>
      </c>
      <c r="Q71" s="86">
        <f>_xlfn.IFERROR(VLOOKUP(A71,'[1]Sheet1'!$A$3:$C$88,2,FALSE),0)</f>
        <v>47</v>
      </c>
      <c r="R71" s="104">
        <f>_xlfn.IFERROR(VLOOKUP(A71,'[1]Sheet1'!$A$3:$C$88,3,FALSE)/100,0)</f>
        <v>0.0003914122487050084</v>
      </c>
      <c r="S71" s="107">
        <f t="shared" si="1"/>
        <v>0.021739130434782608</v>
      </c>
    </row>
    <row r="72" spans="1:19" ht="15">
      <c r="A72" s="22" t="s">
        <v>150</v>
      </c>
      <c r="B72" s="60" t="s">
        <v>206</v>
      </c>
      <c r="C72" s="86">
        <v>348</v>
      </c>
      <c r="D72" s="105">
        <v>0.0025755265767699346</v>
      </c>
      <c r="E72" s="86">
        <v>323</v>
      </c>
      <c r="F72" s="105">
        <v>0.0025488060855704433</v>
      </c>
      <c r="G72" s="86">
        <v>359</v>
      </c>
      <c r="H72" s="105">
        <v>0.002962168406287388</v>
      </c>
      <c r="I72" s="106">
        <v>348</v>
      </c>
      <c r="J72" s="104">
        <v>0.002988484031361907</v>
      </c>
      <c r="K72" s="86">
        <v>378</v>
      </c>
      <c r="L72" s="104">
        <v>0.0031531005488730584</v>
      </c>
      <c r="M72" s="86">
        <v>399</v>
      </c>
      <c r="N72" s="104">
        <v>0.0032999478955595433</v>
      </c>
      <c r="O72" s="86">
        <v>420</v>
      </c>
      <c r="P72" s="104">
        <v>0.003422006762537173</v>
      </c>
      <c r="Q72" s="86">
        <f>_xlfn.IFERROR(VLOOKUP(A72,'[1]Sheet1'!$A$3:$C$88,2,FALSE),0)</f>
        <v>405</v>
      </c>
      <c r="R72" s="104">
        <f>_xlfn.IFERROR(VLOOKUP(A72,'[1]Sheet1'!$A$3:$C$88,3,FALSE)/100,0)</f>
        <v>0.003372807675011243</v>
      </c>
      <c r="S72" s="107">
        <f t="shared" si="1"/>
        <v>-0.03571428571428571</v>
      </c>
    </row>
    <row r="73" spans="1:19" ht="15">
      <c r="A73" s="22" t="s">
        <v>151</v>
      </c>
      <c r="B73" s="60" t="s">
        <v>152</v>
      </c>
      <c r="C73" s="86">
        <v>11900</v>
      </c>
      <c r="D73" s="105">
        <v>0.08807116742402937</v>
      </c>
      <c r="E73" s="86">
        <v>10616</v>
      </c>
      <c r="F73" s="105">
        <v>0.08377128608178275</v>
      </c>
      <c r="G73" s="86">
        <v>11415</v>
      </c>
      <c r="H73" s="105">
        <v>0.09418705392136639</v>
      </c>
      <c r="I73" s="106">
        <v>11896</v>
      </c>
      <c r="J73" s="104">
        <v>0.10215806332494612</v>
      </c>
      <c r="K73" s="86">
        <v>13000</v>
      </c>
      <c r="L73" s="104">
        <v>0.10843996596653377</v>
      </c>
      <c r="M73" s="86">
        <v>14028</v>
      </c>
      <c r="N73" s="104">
        <v>0.11601922074914608</v>
      </c>
      <c r="O73" s="86">
        <v>14532</v>
      </c>
      <c r="P73" s="104">
        <v>0.1184014339837862</v>
      </c>
      <c r="Q73" s="86">
        <f>_xlfn.IFERROR(VLOOKUP(A73,'[1]Sheet1'!$A$3:$C$88,2,FALSE),0)</f>
        <v>13786</v>
      </c>
      <c r="R73" s="104">
        <f>_xlfn.IFERROR(VLOOKUP(A73,'[1]Sheet1'!$A$3:$C$88,3,FALSE)/100,0)</f>
        <v>0.11480870767334565</v>
      </c>
      <c r="S73" s="107">
        <f t="shared" si="1"/>
        <v>-0.05133498486099642</v>
      </c>
    </row>
    <row r="74" spans="1:19" ht="28.5">
      <c r="A74" s="22" t="s">
        <v>153</v>
      </c>
      <c r="B74" s="60" t="s">
        <v>154</v>
      </c>
      <c r="C74" s="86">
        <v>76</v>
      </c>
      <c r="D74" s="105">
        <v>0.0005624713213635489</v>
      </c>
      <c r="E74" s="86">
        <v>91</v>
      </c>
      <c r="F74" s="105">
        <v>0.0007180846866467812</v>
      </c>
      <c r="G74" s="86">
        <v>73</v>
      </c>
      <c r="H74" s="105">
        <v>0.000602335079830026</v>
      </c>
      <c r="I74" s="106">
        <v>56</v>
      </c>
      <c r="J74" s="104">
        <v>0.0004809054763111115</v>
      </c>
      <c r="K74" s="86">
        <v>85</v>
      </c>
      <c r="L74" s="104">
        <v>0.0007090305467042592</v>
      </c>
      <c r="M74" s="86">
        <v>88</v>
      </c>
      <c r="N74" s="104">
        <v>0.0007278080571660146</v>
      </c>
      <c r="O74" s="86">
        <v>77</v>
      </c>
      <c r="P74" s="104">
        <v>0.0006273679064651484</v>
      </c>
      <c r="Q74" s="86">
        <f>_xlfn.IFERROR(VLOOKUP(A74,'[1]Sheet1'!$A$3:$C$88,2,FALSE),0)</f>
        <v>63</v>
      </c>
      <c r="R74" s="104">
        <f>_xlfn.IFERROR(VLOOKUP(A74,'[1]Sheet1'!$A$3:$C$88,3,FALSE)/100,0)</f>
        <v>0.0005246589716684155</v>
      </c>
      <c r="S74" s="107">
        <f t="shared" si="1"/>
        <v>-0.18181818181818182</v>
      </c>
    </row>
    <row r="75" spans="1:19" ht="15">
      <c r="A75" s="22" t="s">
        <v>155</v>
      </c>
      <c r="B75" s="61" t="s">
        <v>156</v>
      </c>
      <c r="C75" s="86">
        <v>775</v>
      </c>
      <c r="D75" s="105">
        <v>0.0057357272902204</v>
      </c>
      <c r="E75" s="86">
        <v>687</v>
      </c>
      <c r="F75" s="105">
        <v>0.005421144832157569</v>
      </c>
      <c r="G75" s="86">
        <v>616</v>
      </c>
      <c r="H75" s="105">
        <v>0.005082717933908165</v>
      </c>
      <c r="I75" s="106">
        <v>676</v>
      </c>
      <c r="J75" s="104">
        <v>0.005805216106898417</v>
      </c>
      <c r="K75" s="86">
        <v>750</v>
      </c>
      <c r="L75" s="104">
        <v>0.0062561518826846395</v>
      </c>
      <c r="M75" s="86">
        <v>687</v>
      </c>
      <c r="N75" s="104">
        <v>0.00568186517355741</v>
      </c>
      <c r="O75" s="86">
        <v>655</v>
      </c>
      <c r="P75" s="104">
        <v>0.005336701022528211</v>
      </c>
      <c r="Q75" s="86">
        <f>_xlfn.IFERROR(VLOOKUP(A75,'[1]Sheet1'!$A$3:$C$88,2,FALSE),0)</f>
        <v>753</v>
      </c>
      <c r="R75" s="104">
        <f>_xlfn.IFERROR(VLOOKUP(A75,'[1]Sheet1'!$A$3:$C$88,3,FALSE)/100,0)</f>
        <v>0.006270923899465347</v>
      </c>
      <c r="S75" s="107">
        <f t="shared" si="1"/>
        <v>0.14961832061068703</v>
      </c>
    </row>
    <row r="76" spans="1:19" ht="15">
      <c r="A76" s="22" t="s">
        <v>157</v>
      </c>
      <c r="B76" s="60" t="s">
        <v>158</v>
      </c>
      <c r="C76" s="86">
        <v>4423</v>
      </c>
      <c r="D76" s="105">
        <v>0.03273435071567075</v>
      </c>
      <c r="E76" s="86">
        <v>4409</v>
      </c>
      <c r="F76" s="105">
        <v>0.03479159762006218</v>
      </c>
      <c r="G76" s="86">
        <v>4343</v>
      </c>
      <c r="H76" s="105">
        <v>0.035834811667147984</v>
      </c>
      <c r="I76" s="106">
        <v>4271</v>
      </c>
      <c r="J76" s="104">
        <v>0.03667763016651352</v>
      </c>
      <c r="K76" s="86">
        <v>4548</v>
      </c>
      <c r="L76" s="104">
        <v>0.03793730501659966</v>
      </c>
      <c r="M76" s="86">
        <v>4718</v>
      </c>
      <c r="N76" s="104">
        <v>0.03902043651942338</v>
      </c>
      <c r="O76" s="86">
        <v>5154</v>
      </c>
      <c r="P76" s="104">
        <v>0.04199291155742046</v>
      </c>
      <c r="Q76" s="86">
        <f>_xlfn.IFERROR(VLOOKUP(A76,'[1]Sheet1'!$A$3:$C$88,2,FALSE),0)</f>
        <v>5447</v>
      </c>
      <c r="R76" s="104">
        <f>_xlfn.IFERROR(VLOOKUP(A76,'[1]Sheet1'!$A$3:$C$88,3,FALSE)/100,0)</f>
        <v>0.04536218124885491</v>
      </c>
      <c r="S76" s="107">
        <f t="shared" si="1"/>
        <v>0.05684904928211098</v>
      </c>
    </row>
    <row r="77" spans="1:19" ht="15">
      <c r="A77" s="22" t="s">
        <v>159</v>
      </c>
      <c r="B77" s="61" t="s">
        <v>160</v>
      </c>
      <c r="C77" s="86">
        <v>413</v>
      </c>
      <c r="D77" s="105">
        <v>0.0030565875753045487</v>
      </c>
      <c r="E77" s="86">
        <v>399</v>
      </c>
      <c r="F77" s="105">
        <v>0.0031485251645281946</v>
      </c>
      <c r="G77" s="86">
        <v>352</v>
      </c>
      <c r="H77" s="105">
        <v>0.0029044102479475224</v>
      </c>
      <c r="I77" s="106">
        <v>339</v>
      </c>
      <c r="J77" s="104">
        <v>0.0029111956512404783</v>
      </c>
      <c r="K77" s="86">
        <v>345</v>
      </c>
      <c r="L77" s="104">
        <v>0.0028778298660349345</v>
      </c>
      <c r="M77" s="86">
        <v>346</v>
      </c>
      <c r="N77" s="104">
        <v>0.0028616089520391032</v>
      </c>
      <c r="O77" s="86">
        <v>333</v>
      </c>
      <c r="P77" s="104">
        <v>0.002713162504583045</v>
      </c>
      <c r="Q77" s="86">
        <f>_xlfn.IFERROR(VLOOKUP(A77,'[1]Sheet1'!$A$3:$C$88,2,FALSE),0)</f>
        <v>324</v>
      </c>
      <c r="R77" s="104">
        <f>_xlfn.IFERROR(VLOOKUP(A77,'[1]Sheet1'!$A$3:$C$88,3,FALSE)/100,0)</f>
        <v>0.002698246140008994</v>
      </c>
      <c r="S77" s="107">
        <f t="shared" si="1"/>
        <v>-0.02702702702702703</v>
      </c>
    </row>
    <row r="78" spans="1:19" ht="15">
      <c r="A78" s="22" t="s">
        <v>161</v>
      </c>
      <c r="B78" s="60" t="s">
        <v>162</v>
      </c>
      <c r="C78" s="86">
        <v>180</v>
      </c>
      <c r="D78" s="105">
        <v>0.0013321689190189316</v>
      </c>
      <c r="E78" s="86">
        <v>192</v>
      </c>
      <c r="F78" s="105">
        <v>0.0015150797784195824</v>
      </c>
      <c r="G78" s="86">
        <v>185</v>
      </c>
      <c r="H78" s="105">
        <v>0.001526465613267874</v>
      </c>
      <c r="I78" s="106">
        <v>190</v>
      </c>
      <c r="J78" s="104">
        <v>0.001631643580341271</v>
      </c>
      <c r="K78" s="86">
        <v>216</v>
      </c>
      <c r="L78" s="104">
        <v>0.0018017717422131763</v>
      </c>
      <c r="M78" s="86">
        <v>175</v>
      </c>
      <c r="N78" s="104">
        <v>0.0014473455682278702</v>
      </c>
      <c r="O78" s="86">
        <v>215</v>
      </c>
      <c r="P78" s="104">
        <v>0.0017517415570130767</v>
      </c>
      <c r="Q78" s="86">
        <f>_xlfn.IFERROR(VLOOKUP(A78,'[1]Sheet1'!$A$3:$C$88,2,FALSE),0)</f>
        <v>189</v>
      </c>
      <c r="R78" s="104">
        <f>_xlfn.IFERROR(VLOOKUP(A78,'[1]Sheet1'!$A$3:$C$88,3,FALSE)/100,0)</f>
        <v>0.0015739769150052466</v>
      </c>
      <c r="S78" s="107">
        <f t="shared" si="1"/>
        <v>-0.12093023255813953</v>
      </c>
    </row>
    <row r="79" spans="1:19" ht="15">
      <c r="A79" s="22" t="s">
        <v>163</v>
      </c>
      <c r="B79" s="60" t="s">
        <v>164</v>
      </c>
      <c r="C79" s="86">
        <v>2179</v>
      </c>
      <c r="D79" s="105">
        <v>0.016126644858568066</v>
      </c>
      <c r="E79" s="86">
        <v>2214</v>
      </c>
      <c r="F79" s="105">
        <v>0.01747076369490081</v>
      </c>
      <c r="G79" s="86">
        <v>2208</v>
      </c>
      <c r="H79" s="105">
        <v>0.018218573373489005</v>
      </c>
      <c r="I79" s="106">
        <v>1817</v>
      </c>
      <c r="J79" s="104">
        <v>0.015603665186737314</v>
      </c>
      <c r="K79" s="86">
        <v>1888</v>
      </c>
      <c r="L79" s="104">
        <v>0.015748819672678133</v>
      </c>
      <c r="M79" s="86">
        <v>1886</v>
      </c>
      <c r="N79" s="104">
        <v>0.015598249952444361</v>
      </c>
      <c r="O79" s="86">
        <v>1938</v>
      </c>
      <c r="P79" s="104">
        <v>0.015790116918564388</v>
      </c>
      <c r="Q79" s="86">
        <f>_xlfn.IFERROR(VLOOKUP(A79,'[1]Sheet1'!$A$3:$C$88,2,FALSE),0)</f>
        <v>1905</v>
      </c>
      <c r="R79" s="104">
        <f>_xlfn.IFERROR(VLOOKUP(A79,'[1]Sheet1'!$A$3:$C$88,3,FALSE)/100,0)</f>
        <v>0.01586468795283066</v>
      </c>
      <c r="S79" s="107">
        <f t="shared" si="1"/>
        <v>-0.017027863777089782</v>
      </c>
    </row>
    <row r="80" spans="1:19" ht="15">
      <c r="A80" s="22" t="s">
        <v>165</v>
      </c>
      <c r="B80" s="60" t="s">
        <v>166</v>
      </c>
      <c r="C80" s="86">
        <v>11183</v>
      </c>
      <c r="D80" s="105">
        <v>0.08276469456327062</v>
      </c>
      <c r="E80" s="86">
        <v>11061</v>
      </c>
      <c r="F80" s="105">
        <v>0.08728279910989063</v>
      </c>
      <c r="G80" s="86">
        <v>10578</v>
      </c>
      <c r="H80" s="105">
        <v>0.0872808284170139</v>
      </c>
      <c r="I80" s="106">
        <v>10202</v>
      </c>
      <c r="J80" s="104">
        <v>0.087610672666535</v>
      </c>
      <c r="K80" s="86">
        <v>10205</v>
      </c>
      <c r="L80" s="104">
        <v>0.085125373283729</v>
      </c>
      <c r="M80" s="86">
        <v>10571</v>
      </c>
      <c r="N80" s="104">
        <v>0.08742794286706751</v>
      </c>
      <c r="O80" s="86">
        <v>10583</v>
      </c>
      <c r="P80" s="104">
        <v>0.08622642278078788</v>
      </c>
      <c r="Q80" s="86">
        <f>_xlfn.IFERROR(VLOOKUP(A80,'[1]Sheet1'!$A$3:$C$88,2,FALSE),0)</f>
        <v>10312</v>
      </c>
      <c r="R80" s="104">
        <f>_xlfn.IFERROR(VLOOKUP(A80,'[1]Sheet1'!$A$3:$C$88,3,FALSE)/100,0)</f>
        <v>0.0858775129499159</v>
      </c>
      <c r="S80" s="107">
        <f t="shared" si="1"/>
        <v>-0.02560710573561372</v>
      </c>
    </row>
    <row r="81" spans="1:19" ht="15">
      <c r="A81" s="22" t="s">
        <v>167</v>
      </c>
      <c r="B81" s="61" t="s">
        <v>168</v>
      </c>
      <c r="C81" s="86">
        <v>4647</v>
      </c>
      <c r="D81" s="105">
        <v>0.034392160926005416</v>
      </c>
      <c r="E81" s="86">
        <v>4746</v>
      </c>
      <c r="F81" s="105">
        <v>0.03745087827280905</v>
      </c>
      <c r="G81" s="86">
        <v>4801</v>
      </c>
      <c r="H81" s="105">
        <v>0.039613845455670614</v>
      </c>
      <c r="I81" s="106">
        <v>4827</v>
      </c>
      <c r="J81" s="104">
        <v>0.041452334538459555</v>
      </c>
      <c r="K81" s="86">
        <v>5040</v>
      </c>
      <c r="L81" s="104">
        <v>0.042041340651640786</v>
      </c>
      <c r="M81" s="86">
        <v>5532</v>
      </c>
      <c r="N81" s="104">
        <v>0.04575266104820901</v>
      </c>
      <c r="O81" s="86">
        <v>5504</v>
      </c>
      <c r="P81" s="104">
        <v>0.04484458385953477</v>
      </c>
      <c r="Q81" s="86">
        <f>_xlfn.IFERROR(VLOOKUP(A81,'[1]Sheet1'!$A$3:$C$88,2,FALSE),0)</f>
        <v>5551</v>
      </c>
      <c r="R81" s="104">
        <f>_xlfn.IFERROR(VLOOKUP(A81,'[1]Sheet1'!$A$3:$C$88,3,FALSE)/100,0)</f>
        <v>0.04622828494811706</v>
      </c>
      <c r="S81" s="107">
        <f t="shared" si="1"/>
        <v>0.008539244186046511</v>
      </c>
    </row>
    <row r="82" spans="1:19" ht="15">
      <c r="A82" s="22" t="s">
        <v>169</v>
      </c>
      <c r="B82" s="60" t="s">
        <v>170</v>
      </c>
      <c r="C82" s="86">
        <v>6197</v>
      </c>
      <c r="D82" s="105">
        <v>0.045863615506446215</v>
      </c>
      <c r="E82" s="86">
        <v>5975</v>
      </c>
      <c r="F82" s="105">
        <v>0.0471489670627969</v>
      </c>
      <c r="G82" s="86">
        <v>5966</v>
      </c>
      <c r="H82" s="105">
        <v>0.04922645323651966</v>
      </c>
      <c r="I82" s="106">
        <v>5846</v>
      </c>
      <c r="J82" s="104">
        <v>0.05020309668776353</v>
      </c>
      <c r="K82" s="86">
        <v>6005</v>
      </c>
      <c r="L82" s="104">
        <v>0.050090922740695015</v>
      </c>
      <c r="M82" s="86">
        <v>6326</v>
      </c>
      <c r="N82" s="104">
        <v>0.05231947465491146</v>
      </c>
      <c r="O82" s="86">
        <v>6489</v>
      </c>
      <c r="P82" s="104">
        <v>0.05287000448119933</v>
      </c>
      <c r="Q82" s="86">
        <f>_xlfn.IFERROR(VLOOKUP(A82,'[1]Sheet1'!$A$3:$C$88,2,FALSE),0)</f>
        <v>6483</v>
      </c>
      <c r="R82" s="104">
        <f>_xlfn.IFERROR(VLOOKUP(A82,'[1]Sheet1'!$A$3:$C$88,3,FALSE)/100,0)</f>
        <v>0.05398990656073553</v>
      </c>
      <c r="S82" s="107">
        <f t="shared" si="1"/>
        <v>-0.0009246417013407304</v>
      </c>
    </row>
    <row r="83" spans="1:19" ht="15">
      <c r="A83" s="22" t="s">
        <v>171</v>
      </c>
      <c r="B83" s="60" t="s">
        <v>172</v>
      </c>
      <c r="C83" s="86">
        <v>308</v>
      </c>
      <c r="D83" s="105">
        <v>0.002279489039210172</v>
      </c>
      <c r="E83" s="86">
        <v>328</v>
      </c>
      <c r="F83" s="105">
        <v>0.0025882612881334534</v>
      </c>
      <c r="G83" s="86">
        <v>354</v>
      </c>
      <c r="H83" s="105">
        <v>0.0029209125789017697</v>
      </c>
      <c r="I83" s="106">
        <v>313</v>
      </c>
      <c r="J83" s="104">
        <v>0.0026879181086674623</v>
      </c>
      <c r="K83" s="86">
        <v>412</v>
      </c>
      <c r="L83" s="104">
        <v>0.003436712767554762</v>
      </c>
      <c r="M83" s="86">
        <v>384</v>
      </c>
      <c r="N83" s="104">
        <v>0.0031758897039971547</v>
      </c>
      <c r="O83" s="86">
        <v>351</v>
      </c>
      <c r="P83" s="104">
        <v>0.0028598199372632093</v>
      </c>
      <c r="Q83" s="86">
        <f>_xlfn.IFERROR(VLOOKUP(A83,'[1]Sheet1'!$A$3:$C$88,2,FALSE),0)</f>
        <v>328</v>
      </c>
      <c r="R83" s="104">
        <f>_xlfn.IFERROR(VLOOKUP(A83,'[1]Sheet1'!$A$3:$C$88,3,FALSE)/100,0)</f>
        <v>0.002731557820749846</v>
      </c>
      <c r="S83" s="107">
        <f t="shared" si="1"/>
        <v>-0.06552706552706553</v>
      </c>
    </row>
    <row r="84" spans="1:19" ht="15">
      <c r="A84" s="22" t="s">
        <v>173</v>
      </c>
      <c r="B84" s="60" t="s">
        <v>174</v>
      </c>
      <c r="C84" s="86">
        <v>253</v>
      </c>
      <c r="D84" s="105">
        <v>0.0018724374250654982</v>
      </c>
      <c r="E84" s="86">
        <v>246</v>
      </c>
      <c r="F84" s="105">
        <v>0.00194119596610009</v>
      </c>
      <c r="G84" s="86">
        <v>200</v>
      </c>
      <c r="H84" s="105">
        <v>0.0016502330954247287</v>
      </c>
      <c r="I84" s="106">
        <v>183</v>
      </c>
      <c r="J84" s="104">
        <v>0.0015715303958023822</v>
      </c>
      <c r="K84" s="86">
        <v>226</v>
      </c>
      <c r="L84" s="104">
        <v>0.0018851871006489718</v>
      </c>
      <c r="M84" s="86">
        <v>221</v>
      </c>
      <c r="N84" s="104">
        <v>0.001827790689019196</v>
      </c>
      <c r="O84" s="86">
        <v>227</v>
      </c>
      <c r="P84" s="104">
        <v>0.0018495131787998533</v>
      </c>
      <c r="Q84" s="86">
        <f>_xlfn.IFERROR(VLOOKUP(A84,'[1]Sheet1'!$A$3:$C$88,2,FALSE),0)</f>
        <v>212</v>
      </c>
      <c r="R84" s="104">
        <f>_xlfn.IFERROR(VLOOKUP(A84,'[1]Sheet1'!$A$3:$C$88,3,FALSE)/100,0)</f>
        <v>0.0017655190792651443</v>
      </c>
      <c r="S84" s="107">
        <f t="shared" si="1"/>
        <v>-0.06607929515418502</v>
      </c>
    </row>
    <row r="85" spans="1:19" ht="15">
      <c r="A85" s="22" t="s">
        <v>175</v>
      </c>
      <c r="B85" s="61" t="s">
        <v>176</v>
      </c>
      <c r="C85" s="86">
        <v>38</v>
      </c>
      <c r="D85" s="105">
        <v>0.00028123566068177444</v>
      </c>
      <c r="E85" s="86">
        <v>32</v>
      </c>
      <c r="F85" s="105">
        <v>0.00025251329640326375</v>
      </c>
      <c r="G85" s="86">
        <v>32</v>
      </c>
      <c r="H85" s="105">
        <v>0.0002640372952679566</v>
      </c>
      <c r="I85" s="106">
        <v>29</v>
      </c>
      <c r="J85" s="104">
        <v>0.0002490403359468256</v>
      </c>
      <c r="K85" s="86">
        <v>23</v>
      </c>
      <c r="L85" s="104">
        <v>0.00019185532440232895</v>
      </c>
      <c r="M85" s="86">
        <v>21</v>
      </c>
      <c r="N85" s="104">
        <v>0.00017368146818734444</v>
      </c>
      <c r="O85" s="86">
        <v>29</v>
      </c>
      <c r="P85" s="104">
        <v>0.00023628141931804293</v>
      </c>
      <c r="Q85" s="86">
        <f>_xlfn.IFERROR(VLOOKUP(A85,'[1]Sheet1'!$A$3:$C$88,2,FALSE),0)</f>
        <v>32</v>
      </c>
      <c r="R85" s="104">
        <f>_xlfn.IFERROR(VLOOKUP(A85,'[1]Sheet1'!$A$3:$C$88,3,FALSE)/100,0)</f>
        <v>0.0002664934459268142</v>
      </c>
      <c r="S85" s="107">
        <f t="shared" si="1"/>
        <v>0.10344827586206896</v>
      </c>
    </row>
    <row r="86" spans="1:19" ht="15">
      <c r="A86" s="22" t="s">
        <v>177</v>
      </c>
      <c r="B86" s="61" t="s">
        <v>178</v>
      </c>
      <c r="C86" s="86">
        <v>1285</v>
      </c>
      <c r="D86" s="105">
        <v>0.009510205894107372</v>
      </c>
      <c r="E86" s="86">
        <v>1229</v>
      </c>
      <c r="F86" s="105">
        <v>0.009698088789987848</v>
      </c>
      <c r="G86" s="86">
        <v>1149</v>
      </c>
      <c r="H86" s="105">
        <v>0.009480589133215067</v>
      </c>
      <c r="I86" s="106">
        <v>1130</v>
      </c>
      <c r="J86" s="104">
        <v>0.009703985504134928</v>
      </c>
      <c r="K86" s="86">
        <v>1050</v>
      </c>
      <c r="L86" s="104">
        <v>0.008758612635758495</v>
      </c>
      <c r="M86" s="86">
        <v>1126</v>
      </c>
      <c r="N86" s="104">
        <v>0.009312634913283324</v>
      </c>
      <c r="O86" s="86">
        <v>1136</v>
      </c>
      <c r="P86" s="104">
        <v>0.009255713529148167</v>
      </c>
      <c r="Q86" s="86">
        <f>_xlfn.IFERROR(VLOOKUP(A86,'[1]Sheet1'!$A$3:$C$88,2,FALSE),0)</f>
        <v>1122</v>
      </c>
      <c r="R86" s="104">
        <f>_xlfn.IFERROR(VLOOKUP(A86,'[1]Sheet1'!$A$3:$C$88,3,FALSE)/100,0)</f>
        <v>0.009343926447808924</v>
      </c>
      <c r="S86" s="107">
        <f t="shared" si="1"/>
        <v>-0.01232394366197183</v>
      </c>
    </row>
    <row r="87" spans="1:19" ht="15">
      <c r="A87" s="22" t="s">
        <v>179</v>
      </c>
      <c r="B87" s="61" t="s">
        <v>180</v>
      </c>
      <c r="C87" s="86">
        <v>737</v>
      </c>
      <c r="D87" s="105">
        <v>0.005454491629538626</v>
      </c>
      <c r="E87" s="86">
        <v>655</v>
      </c>
      <c r="F87" s="105">
        <v>0.0051686315357543046</v>
      </c>
      <c r="G87" s="86">
        <v>600</v>
      </c>
      <c r="H87" s="105">
        <v>0.004950699286274186</v>
      </c>
      <c r="I87" s="106">
        <v>582</v>
      </c>
      <c r="J87" s="104">
        <v>0.004997981914519052</v>
      </c>
      <c r="K87" s="86">
        <v>521</v>
      </c>
      <c r="L87" s="104">
        <v>0.00434594017450493</v>
      </c>
      <c r="M87" s="86">
        <v>566</v>
      </c>
      <c r="N87" s="104">
        <v>0.00468112909495414</v>
      </c>
      <c r="O87" s="86">
        <v>560</v>
      </c>
      <c r="P87" s="104">
        <v>0.004562675683382898</v>
      </c>
      <c r="Q87" s="86">
        <f>_xlfn.IFERROR(VLOOKUP(A87,'[1]Sheet1'!$A$3:$C$88,2,FALSE),0)</f>
        <v>541</v>
      </c>
      <c r="R87" s="104">
        <f>_xlfn.IFERROR(VLOOKUP(A87,'[1]Sheet1'!$A$3:$C$88,3,FALSE)/100,0)</f>
        <v>0.004505404820200203</v>
      </c>
      <c r="S87" s="107">
        <f t="shared" si="1"/>
        <v>-0.033928571428571426</v>
      </c>
    </row>
    <row r="88" spans="1:19" ht="15">
      <c r="A88" s="22" t="s">
        <v>181</v>
      </c>
      <c r="B88" s="61" t="s">
        <v>182</v>
      </c>
      <c r="C88" s="86">
        <v>76</v>
      </c>
      <c r="D88" s="105">
        <v>0.0005624713213635489</v>
      </c>
      <c r="E88" s="86">
        <v>77</v>
      </c>
      <c r="F88" s="105">
        <v>0.0006076101194703534</v>
      </c>
      <c r="G88" s="86">
        <v>69</v>
      </c>
      <c r="H88" s="105">
        <v>0.0005693304179215314</v>
      </c>
      <c r="I88" s="106">
        <v>62</v>
      </c>
      <c r="J88" s="104">
        <v>0.0005324310630587305</v>
      </c>
      <c r="K88" s="86">
        <v>83</v>
      </c>
      <c r="L88" s="104">
        <v>0.0006923474750171001</v>
      </c>
      <c r="M88" s="86">
        <v>75</v>
      </c>
      <c r="N88" s="104">
        <v>0.0006202909578119445</v>
      </c>
      <c r="O88" s="86">
        <v>80</v>
      </c>
      <c r="P88" s="104">
        <v>0.0006518108119118426</v>
      </c>
      <c r="Q88" s="86">
        <f>_xlfn.IFERROR(VLOOKUP(A88,'[1]Sheet1'!$A$3:$C$88,2,FALSE),0)</f>
        <v>77</v>
      </c>
      <c r="R88" s="104">
        <f>_xlfn.IFERROR(VLOOKUP(A88,'[1]Sheet1'!$A$3:$C$88,3,FALSE)/100,0)</f>
        <v>0.0006412498542613967</v>
      </c>
      <c r="S88" s="107">
        <f t="shared" si="1"/>
        <v>-0.0375</v>
      </c>
    </row>
    <row r="89" spans="1:19" ht="15">
      <c r="A89" s="22" t="s">
        <v>183</v>
      </c>
      <c r="B89" s="60" t="s">
        <v>184</v>
      </c>
      <c r="C89" s="86">
        <v>593</v>
      </c>
      <c r="D89" s="105">
        <v>0.00438875649432348</v>
      </c>
      <c r="E89" s="86">
        <v>537</v>
      </c>
      <c r="F89" s="105">
        <v>0.00423748875526727</v>
      </c>
      <c r="G89" s="86">
        <v>500</v>
      </c>
      <c r="H89" s="105">
        <v>0.004125582738561822</v>
      </c>
      <c r="I89" s="106">
        <v>511</v>
      </c>
      <c r="J89" s="104">
        <v>0.004388262471338892</v>
      </c>
      <c r="K89" s="86">
        <v>473</v>
      </c>
      <c r="L89" s="104">
        <v>0.003945546454013113</v>
      </c>
      <c r="M89" s="86">
        <v>423</v>
      </c>
      <c r="N89" s="104">
        <v>0.003498441002059366</v>
      </c>
      <c r="O89" s="86">
        <v>434</v>
      </c>
      <c r="P89" s="104">
        <v>0.003536073654621746</v>
      </c>
      <c r="Q89" s="86">
        <f>_xlfn.IFERROR(VLOOKUP(A89,'[1]Sheet1'!$A$3:$C$88,2,FALSE),0)</f>
        <v>444</v>
      </c>
      <c r="R89" s="104">
        <f>_xlfn.IFERROR(VLOOKUP(A89,'[1]Sheet1'!$A$3:$C$88,3,FALSE)/100,0)</f>
        <v>0.0036975965622345476</v>
      </c>
      <c r="S89" s="107">
        <f t="shared" si="1"/>
        <v>0.02304147465437788</v>
      </c>
    </row>
    <row r="90" spans="1:19" ht="15">
      <c r="A90" s="22" t="s">
        <v>185</v>
      </c>
      <c r="B90" s="60" t="s">
        <v>186</v>
      </c>
      <c r="C90" s="86">
        <v>25</v>
      </c>
      <c r="D90" s="105">
        <v>0.0001850234609748516</v>
      </c>
      <c r="E90" s="86">
        <v>21</v>
      </c>
      <c r="F90" s="105">
        <v>0.0001657118507646418</v>
      </c>
      <c r="G90" s="86">
        <v>23</v>
      </c>
      <c r="H90" s="105">
        <v>0.0001897768059738438</v>
      </c>
      <c r="I90" s="106">
        <v>32</v>
      </c>
      <c r="J90" s="104">
        <v>0.00027480312932063515</v>
      </c>
      <c r="K90" s="86">
        <v>30</v>
      </c>
      <c r="L90" s="104">
        <v>0.0002502460753073856</v>
      </c>
      <c r="M90" s="86">
        <v>33</v>
      </c>
      <c r="N90" s="104">
        <v>0.0002729280214372555</v>
      </c>
      <c r="O90" s="86">
        <v>31</v>
      </c>
      <c r="P90" s="104">
        <v>0.000252576689615839</v>
      </c>
      <c r="Q90" s="86">
        <f>_xlfn.IFERROR(VLOOKUP(A90,'[1]Sheet1'!$A$3:$C$88,2,FALSE),0)</f>
        <v>18</v>
      </c>
      <c r="R90" s="104">
        <f>_xlfn.IFERROR(VLOOKUP(A90,'[1]Sheet1'!$A$3:$C$88,3,FALSE)/100,0)</f>
        <v>0.00014990256333383302</v>
      </c>
      <c r="S90" s="107">
        <f t="shared" si="1"/>
        <v>-0.41935483870967744</v>
      </c>
    </row>
    <row r="91" spans="1:19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1</v>
      </c>
      <c r="H91" s="105">
        <v>8.251165477123643E-06</v>
      </c>
      <c r="I91" s="106">
        <v>0</v>
      </c>
      <c r="J91" s="104">
        <v>0</v>
      </c>
      <c r="K91" s="86">
        <v>0</v>
      </c>
      <c r="L91" s="104">
        <v>0</v>
      </c>
      <c r="M91" s="86">
        <v>0</v>
      </c>
      <c r="N91" s="104">
        <v>0</v>
      </c>
      <c r="O91" s="86">
        <v>0</v>
      </c>
      <c r="P91" s="104">
        <v>0</v>
      </c>
      <c r="Q91" s="86">
        <f>_xlfn.IFERROR(VLOOKUP(A91,'[1]Sheet1'!$A$3:$C$88,2,FALSE),0)</f>
        <v>0</v>
      </c>
      <c r="R91" s="104">
        <f>_xlfn.IFERROR(VLOOKUP(A91,'[1]Sheet1'!$A$3:$C$88,3,FALSE)/100,0)</f>
        <v>0</v>
      </c>
      <c r="S91" s="107">
        <f t="shared" si="1"/>
        <v>0</v>
      </c>
    </row>
    <row r="92" spans="1:19" ht="15">
      <c r="A92" s="22" t="s">
        <v>189</v>
      </c>
      <c r="B92" s="61" t="s">
        <v>190</v>
      </c>
      <c r="C92" s="86">
        <v>61</v>
      </c>
      <c r="D92" s="105">
        <v>0.00045145724477863795</v>
      </c>
      <c r="E92" s="86">
        <v>56</v>
      </c>
      <c r="F92" s="105">
        <v>0.0004418982687057115</v>
      </c>
      <c r="G92" s="86">
        <v>54</v>
      </c>
      <c r="H92" s="105">
        <v>0.0004455629357646768</v>
      </c>
      <c r="I92" s="106">
        <v>43</v>
      </c>
      <c r="J92" s="104">
        <v>0.00036926670502460346</v>
      </c>
      <c r="K92" s="86">
        <v>44</v>
      </c>
      <c r="L92" s="104">
        <v>0.0003670275771174989</v>
      </c>
      <c r="M92" s="86">
        <v>29</v>
      </c>
      <c r="N92" s="104">
        <v>0.0002398458370206185</v>
      </c>
      <c r="O92" s="86">
        <v>33</v>
      </c>
      <c r="P92" s="104">
        <v>0.0002688719599136351</v>
      </c>
      <c r="Q92" s="86">
        <f>_xlfn.IFERROR(VLOOKUP(A92,'[1]Sheet1'!$A$3:$C$88,2,FALSE),0)</f>
        <v>32</v>
      </c>
      <c r="R92" s="104">
        <f>_xlfn.IFERROR(VLOOKUP(A92,'[1]Sheet1'!$A$3:$C$88,3,FALSE)/100,0)</f>
        <v>0.0002664934459268142</v>
      </c>
      <c r="S92" s="107">
        <f t="shared" si="1"/>
        <v>-0.030303030303030304</v>
      </c>
    </row>
    <row r="93" spans="1:19" ht="15.75" thickBot="1">
      <c r="A93" s="181" t="s">
        <v>191</v>
      </c>
      <c r="B93" s="182"/>
      <c r="C93" s="108">
        <v>2206</v>
      </c>
      <c r="D93" s="110">
        <v>0.016326470196420906</v>
      </c>
      <c r="E93" s="108">
        <v>2230</v>
      </c>
      <c r="F93" s="110">
        <v>0.01759702034310244</v>
      </c>
      <c r="G93" s="108">
        <v>2623</v>
      </c>
      <c r="H93" s="110">
        <v>0.021642807046495318</v>
      </c>
      <c r="I93" s="111">
        <v>1844</v>
      </c>
      <c r="J93" s="109">
        <v>0.0158355303271016</v>
      </c>
      <c r="K93" s="108">
        <v>1883</v>
      </c>
      <c r="L93" s="109">
        <v>0.015707111993460237</v>
      </c>
      <c r="M93" s="108">
        <f>1767-29</f>
        <v>1738</v>
      </c>
      <c r="N93" s="109">
        <v>0.014614054966049408</v>
      </c>
      <c r="O93" s="108">
        <v>1577</v>
      </c>
      <c r="P93" s="109">
        <v>0.012848820629812194</v>
      </c>
      <c r="Q93" s="108">
        <f>_xlfn.IFERROR(VLOOKUP(A93,'[1]Sheet1'!$A$3:$C$88,2,FALSE),0)</f>
        <v>1512</v>
      </c>
      <c r="R93" s="109">
        <f>_xlfn.IFERROR(VLOOKUP(A93,'[1]Sheet1'!$A$3:$C$88,3,FALSE)/100,0)</f>
        <v>0.012591815320041973</v>
      </c>
      <c r="S93" s="112">
        <f t="shared" si="1"/>
        <v>-0.04121750158528852</v>
      </c>
    </row>
    <row r="94" spans="1:19" ht="15.75" thickBot="1">
      <c r="A94" s="183" t="s">
        <v>192</v>
      </c>
      <c r="B94" s="184"/>
      <c r="C94" s="113">
        <v>135118</v>
      </c>
      <c r="D94" s="115">
        <v>1</v>
      </c>
      <c r="E94" s="113">
        <v>126726</v>
      </c>
      <c r="F94" s="115">
        <v>1</v>
      </c>
      <c r="G94" s="113">
        <v>121195</v>
      </c>
      <c r="H94" s="115">
        <v>1</v>
      </c>
      <c r="I94" s="116">
        <v>116447</v>
      </c>
      <c r="J94" s="114">
        <v>1</v>
      </c>
      <c r="K94" s="113">
        <v>119882</v>
      </c>
      <c r="L94" s="114">
        <v>1</v>
      </c>
      <c r="M94" s="113">
        <v>120911</v>
      </c>
      <c r="N94" s="114">
        <v>1</v>
      </c>
      <c r="O94" s="113">
        <v>122735</v>
      </c>
      <c r="P94" s="114">
        <v>1</v>
      </c>
      <c r="Q94" s="113">
        <f>_xlfn.IFERROR(VLOOKUP(A94,'[1]Sheet1'!$A$3:$C$88,2,FALSE),0)</f>
        <v>120078</v>
      </c>
      <c r="R94" s="114">
        <f>_xlfn.IFERROR(VLOOKUP(A94,'[1]Sheet1'!$A$3:$C$88,3,FALSE)/100,0)</f>
        <v>1</v>
      </c>
      <c r="S94" s="117">
        <f t="shared" si="1"/>
        <v>-0.02164826659062207</v>
      </c>
    </row>
    <row r="95" spans="1:19" ht="1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18"/>
    </row>
    <row r="96" spans="13:17" ht="15">
      <c r="M96" s="176"/>
      <c r="O96" s="176"/>
      <c r="Q96" s="176"/>
    </row>
  </sheetData>
  <sheetProtection/>
  <mergeCells count="15">
    <mergeCell ref="A1:S1"/>
    <mergeCell ref="A2:A4"/>
    <mergeCell ref="B2:B4"/>
    <mergeCell ref="C2:R2"/>
    <mergeCell ref="S2:S4"/>
    <mergeCell ref="I3:J3"/>
    <mergeCell ref="Q3:R3"/>
    <mergeCell ref="C3:D3"/>
    <mergeCell ref="E3:F3"/>
    <mergeCell ref="G3:H3"/>
    <mergeCell ref="O3:P3"/>
    <mergeCell ref="A93:B93"/>
    <mergeCell ref="A94:B94"/>
    <mergeCell ref="K3:L3"/>
    <mergeCell ref="M3:N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140625" style="98" customWidth="1"/>
    <col min="2" max="2" width="108.421875" style="98" customWidth="1"/>
    <col min="3" max="8" width="12.421875" style="98" customWidth="1"/>
    <col min="9" max="9" width="8.7109375" style="98" customWidth="1"/>
    <col min="10" max="10" width="12.421875" style="98" customWidth="1"/>
    <col min="11" max="11" width="10.57421875" style="98" bestFit="1" customWidth="1"/>
    <col min="12" max="12" width="12.421875" style="98" customWidth="1"/>
    <col min="13" max="16384" width="9.140625" style="98" customWidth="1"/>
  </cols>
  <sheetData>
    <row r="1" spans="1:12" ht="24.75" customHeight="1" thickBot="1" thickTop="1">
      <c r="A1" s="185" t="s">
        <v>222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8"/>
    </row>
    <row r="2" spans="1:12" ht="24.75" customHeight="1" thickBot="1" thickTop="1">
      <c r="A2" s="189" t="s">
        <v>11</v>
      </c>
      <c r="B2" s="192" t="s">
        <v>12</v>
      </c>
      <c r="C2" s="203" t="s">
        <v>193</v>
      </c>
      <c r="D2" s="204"/>
      <c r="E2" s="204"/>
      <c r="F2" s="204"/>
      <c r="G2" s="204"/>
      <c r="H2" s="204"/>
      <c r="I2" s="204"/>
      <c r="J2" s="205"/>
      <c r="K2" s="189" t="s">
        <v>194</v>
      </c>
      <c r="L2" s="192"/>
    </row>
    <row r="3" spans="1:12" ht="24.75" customHeight="1">
      <c r="A3" s="190"/>
      <c r="B3" s="178"/>
      <c r="C3" s="179" t="s">
        <v>195</v>
      </c>
      <c r="D3" s="180"/>
      <c r="E3" s="179" t="s">
        <v>196</v>
      </c>
      <c r="F3" s="180"/>
      <c r="G3" s="179" t="s">
        <v>197</v>
      </c>
      <c r="H3" s="180"/>
      <c r="I3" s="200" t="s">
        <v>198</v>
      </c>
      <c r="J3" s="201"/>
      <c r="K3" s="190"/>
      <c r="L3" s="193"/>
    </row>
    <row r="4" spans="1:12" ht="24.75" customHeight="1" thickBot="1">
      <c r="A4" s="191"/>
      <c r="B4" s="202"/>
      <c r="C4" s="9" t="s">
        <v>14</v>
      </c>
      <c r="D4" s="57" t="s">
        <v>15</v>
      </c>
      <c r="E4" s="9" t="s">
        <v>14</v>
      </c>
      <c r="F4" s="57" t="s">
        <v>15</v>
      </c>
      <c r="G4" s="9" t="s">
        <v>14</v>
      </c>
      <c r="H4" s="57" t="s">
        <v>15</v>
      </c>
      <c r="I4" s="11" t="s">
        <v>14</v>
      </c>
      <c r="J4" s="58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82">
        <f>VLOOKUP(A5,'[1]Sheet1'!$A$92:$M$176,2,FALSE)</f>
        <v>274</v>
      </c>
      <c r="D5" s="100">
        <f>VLOOKUP(A5,'[1]Sheet1'!$A$92:$M$176,3,FALSE)/100</f>
        <v>0.005290596640278046</v>
      </c>
      <c r="E5" s="82">
        <f>VLOOKUP(A5,'[1]Sheet1'!$A$92:$M$176,4,FALSE)</f>
        <v>276</v>
      </c>
      <c r="F5" s="100">
        <f>VLOOKUP(A5,'[1]Sheet1'!$A$92:$M$176,5,FALSE)/100</f>
        <v>0.004885042213136515</v>
      </c>
      <c r="G5" s="82">
        <f>VLOOKUP(A5,'[1]Sheet1'!$A$92:$M$176,6,FALSE)</f>
        <v>108</v>
      </c>
      <c r="H5" s="100">
        <f>VLOOKUP(A5,'[1]Sheet1'!$A$92:$M$176,7,FALSE)/100</f>
        <v>0.009205591544493692</v>
      </c>
      <c r="I5" s="166">
        <f>VLOOKUP(A5,'[1]Sheet1'!$A$92:$M$176,8,FALSE)</f>
        <v>1</v>
      </c>
      <c r="J5" s="100">
        <f>VLOOKUP(A5,'[1]Sheet1'!$A$92:$M$176,9,FALSE)/100</f>
        <v>0.017543859649122806</v>
      </c>
      <c r="K5" s="82">
        <f>VLOOKUP(A5,'[1]Sheet1'!$A$92:$M$176,10,FALSE)</f>
        <v>659</v>
      </c>
      <c r="L5" s="100">
        <f>VLOOKUP(A5,'[1]Sheet1'!$A$92:$M$176,11,FALSE)/100</f>
        <v>0.005488099402055331</v>
      </c>
    </row>
    <row r="6" spans="1:12" ht="15">
      <c r="A6" s="22" t="s">
        <v>18</v>
      </c>
      <c r="B6" s="60" t="s">
        <v>19</v>
      </c>
      <c r="C6" s="86">
        <f>VLOOKUP(A6,'[1]Sheet1'!$A$92:$M$176,2,FALSE)</f>
        <v>12</v>
      </c>
      <c r="D6" s="105">
        <f>VLOOKUP(A6,'[1]Sheet1'!$A$92:$M$176,3,FALSE)/100</f>
        <v>0.0002317049623479436</v>
      </c>
      <c r="E6" s="86">
        <f>VLOOKUP(A6,'[1]Sheet1'!$A$92:$M$176,4,FALSE)</f>
        <v>27</v>
      </c>
      <c r="F6" s="105">
        <f>VLOOKUP(A6,'[1]Sheet1'!$A$92:$M$176,5,FALSE)/100</f>
        <v>0.0004778845643285721</v>
      </c>
      <c r="G6" s="86">
        <f>VLOOKUP(A6,'[1]Sheet1'!$A$92:$M$176,6,FALSE)</f>
        <v>10</v>
      </c>
      <c r="H6" s="105">
        <f>VLOOKUP(A6,'[1]Sheet1'!$A$92:$M$176,7,FALSE)/100</f>
        <v>0.0008523695874531195</v>
      </c>
      <c r="I6" s="168">
        <f>VLOOKUP(A6,'[1]Sheet1'!$A$92:$M$176,8,FALSE)</f>
        <v>0</v>
      </c>
      <c r="J6" s="105">
        <f>VLOOKUP(A6,'[1]Sheet1'!$A$92:$M$176,9,FALSE)/100</f>
        <v>0</v>
      </c>
      <c r="K6" s="86">
        <f>VLOOKUP(A6,'[1]Sheet1'!$A$92:$M$176,10,FALSE)</f>
        <v>49</v>
      </c>
      <c r="L6" s="105">
        <f>VLOOKUP(A6,'[1]Sheet1'!$A$92:$M$176,11,FALSE)/100</f>
        <v>0.0004080680890754343</v>
      </c>
    </row>
    <row r="7" spans="1:12" ht="15">
      <c r="A7" s="22" t="s">
        <v>20</v>
      </c>
      <c r="B7" s="60" t="s">
        <v>21</v>
      </c>
      <c r="C7" s="86">
        <f>VLOOKUP(A7,'[1]Sheet1'!$A$92:$M$176,2,FALSE)</f>
        <v>15</v>
      </c>
      <c r="D7" s="105">
        <f>VLOOKUP(A7,'[1]Sheet1'!$A$92:$M$176,3,FALSE)/100</f>
        <v>0.00028963120293492954</v>
      </c>
      <c r="E7" s="86">
        <f>VLOOKUP(A7,'[1]Sheet1'!$A$92:$M$176,4,FALSE)</f>
        <v>3</v>
      </c>
      <c r="F7" s="105">
        <f>VLOOKUP(A7,'[1]Sheet1'!$A$92:$M$176,5,FALSE)/100</f>
        <v>5.3098284925396894E-05</v>
      </c>
      <c r="G7" s="86">
        <f>VLOOKUP(A7,'[1]Sheet1'!$A$92:$M$176,6,FALSE)</f>
        <v>0</v>
      </c>
      <c r="H7" s="105">
        <f>VLOOKUP(A7,'[1]Sheet1'!$A$92:$M$176,7,FALSE)/100</f>
        <v>0</v>
      </c>
      <c r="I7" s="168">
        <f>VLOOKUP(A7,'[1]Sheet1'!$A$92:$M$176,8,FALSE)</f>
        <v>0</v>
      </c>
      <c r="J7" s="105">
        <f>VLOOKUP(A7,'[1]Sheet1'!$A$92:$M$176,9,FALSE)/100</f>
        <v>0</v>
      </c>
      <c r="K7" s="86">
        <f>VLOOKUP(A7,'[1]Sheet1'!$A$92:$M$176,10,FALSE)</f>
        <v>18</v>
      </c>
      <c r="L7" s="105">
        <f>VLOOKUP(A7,'[1]Sheet1'!$A$92:$M$176,11,FALSE)/100</f>
        <v>0.00014990256333383302</v>
      </c>
    </row>
    <row r="8" spans="1:12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168">
        <v>0</v>
      </c>
      <c r="J8" s="105">
        <v>0</v>
      </c>
      <c r="K8" s="86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168">
        <v>0</v>
      </c>
      <c r="J9" s="105">
        <v>0</v>
      </c>
      <c r="K9" s="86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0</v>
      </c>
      <c r="H10" s="105">
        <v>0</v>
      </c>
      <c r="I10" s="168">
        <v>0</v>
      </c>
      <c r="J10" s="105">
        <v>0</v>
      </c>
      <c r="K10" s="86">
        <v>0</v>
      </c>
      <c r="L10" s="105">
        <v>0</v>
      </c>
    </row>
    <row r="11" spans="1:12" ht="15">
      <c r="A11" s="22" t="s">
        <v>28</v>
      </c>
      <c r="B11" s="60" t="s">
        <v>29</v>
      </c>
      <c r="C11" s="86">
        <f>VLOOKUP(A11,'[1]Sheet1'!$A$92:$M$176,2,FALSE)</f>
        <v>41</v>
      </c>
      <c r="D11" s="105">
        <f>VLOOKUP(A11,'[1]Sheet1'!$A$92:$M$176,3,FALSE)/100</f>
        <v>0.000791658621355474</v>
      </c>
      <c r="E11" s="86">
        <f>VLOOKUP(A11,'[1]Sheet1'!$A$92:$M$176,4,FALSE)</f>
        <v>71</v>
      </c>
      <c r="F11" s="105">
        <f>VLOOKUP(A11,'[1]Sheet1'!$A$92:$M$176,5,FALSE)/100</f>
        <v>0.0012566594099010604</v>
      </c>
      <c r="G11" s="86">
        <f>VLOOKUP(A11,'[1]Sheet1'!$A$92:$M$176,6,FALSE)</f>
        <v>18</v>
      </c>
      <c r="H11" s="105">
        <f>VLOOKUP(A11,'[1]Sheet1'!$A$92:$M$176,7,FALSE)/100</f>
        <v>0.0015342652574156155</v>
      </c>
      <c r="I11" s="168">
        <f>VLOOKUP(A11,'[1]Sheet1'!$A$92:$M$176,8,FALSE)</f>
        <v>0</v>
      </c>
      <c r="J11" s="105">
        <f>VLOOKUP(A11,'[1]Sheet1'!$A$92:$M$176,9,FALSE)/100</f>
        <v>0</v>
      </c>
      <c r="K11" s="86">
        <f>VLOOKUP(A11,'[1]Sheet1'!$A$92:$M$176,10,FALSE)</f>
        <v>130</v>
      </c>
      <c r="L11" s="105">
        <f>VLOOKUP(A11,'[1]Sheet1'!$A$92:$M$176,11,FALSE)/100</f>
        <v>0.0010826296240776829</v>
      </c>
    </row>
    <row r="12" spans="1:12" ht="15">
      <c r="A12" s="22" t="s">
        <v>30</v>
      </c>
      <c r="B12" s="60" t="s">
        <v>31</v>
      </c>
      <c r="C12" s="86">
        <f>VLOOKUP(A12,'[1]Sheet1'!$A$92:$M$176,2,FALSE)</f>
        <v>1</v>
      </c>
      <c r="D12" s="105">
        <f>VLOOKUP(A12,'[1]Sheet1'!$A$92:$M$176,3,FALSE)/100</f>
        <v>1.9308746862328634E-05</v>
      </c>
      <c r="E12" s="86">
        <f>VLOOKUP(A12,'[1]Sheet1'!$A$92:$M$176,4,FALSE)</f>
        <v>1</v>
      </c>
      <c r="F12" s="105">
        <f>VLOOKUP(A12,'[1]Sheet1'!$A$92:$M$176,5,FALSE)/100</f>
        <v>1.7699428308465637E-05</v>
      </c>
      <c r="G12" s="86">
        <f>VLOOKUP(A12,'[1]Sheet1'!$A$92:$M$176,6,FALSE)</f>
        <v>2</v>
      </c>
      <c r="H12" s="105">
        <f>VLOOKUP(A12,'[1]Sheet1'!$A$92:$M$176,7,FALSE)/100</f>
        <v>0.00017047391749062393</v>
      </c>
      <c r="I12" s="168">
        <f>VLOOKUP(A12,'[1]Sheet1'!$A$92:$M$176,8,FALSE)</f>
        <v>0</v>
      </c>
      <c r="J12" s="105">
        <f>VLOOKUP(A12,'[1]Sheet1'!$A$92:$M$176,9,FALSE)/100</f>
        <v>0</v>
      </c>
      <c r="K12" s="86">
        <f>VLOOKUP(A12,'[1]Sheet1'!$A$92:$M$176,10,FALSE)</f>
        <v>4</v>
      </c>
      <c r="L12" s="105">
        <f>VLOOKUP(A12,'[1]Sheet1'!$A$92:$M$176,11,FALSE)/100</f>
        <v>3.331168074085178E-05</v>
      </c>
    </row>
    <row r="13" spans="1:12" ht="15">
      <c r="A13" s="22" t="s">
        <v>32</v>
      </c>
      <c r="B13" s="61" t="s">
        <v>33</v>
      </c>
      <c r="C13" s="86">
        <f>VLOOKUP(A13,'[1]Sheet1'!$A$92:$M$176,2,FALSE)</f>
        <v>1642</v>
      </c>
      <c r="D13" s="105">
        <f>VLOOKUP(A13,'[1]Sheet1'!$A$92:$M$176,3,FALSE)/100</f>
        <v>0.03170496234794362</v>
      </c>
      <c r="E13" s="86">
        <f>VLOOKUP(A13,'[1]Sheet1'!$A$92:$M$176,4,FALSE)</f>
        <v>2271</v>
      </c>
      <c r="F13" s="105">
        <f>VLOOKUP(A13,'[1]Sheet1'!$A$92:$M$176,5,FALSE)/100</f>
        <v>0.04019540168852545</v>
      </c>
      <c r="G13" s="86">
        <f>VLOOKUP(A13,'[1]Sheet1'!$A$92:$M$176,6,FALSE)</f>
        <v>397</v>
      </c>
      <c r="H13" s="105">
        <f>VLOOKUP(A13,'[1]Sheet1'!$A$92:$M$176,7,FALSE)/100</f>
        <v>0.03383907262188885</v>
      </c>
      <c r="I13" s="168">
        <f>VLOOKUP(A13,'[1]Sheet1'!$A$92:$M$176,8,FALSE)</f>
        <v>1</v>
      </c>
      <c r="J13" s="105">
        <f>VLOOKUP(A13,'[1]Sheet1'!$A$92:$M$176,9,FALSE)/100</f>
        <v>0.017543859649122806</v>
      </c>
      <c r="K13" s="86">
        <f>VLOOKUP(A13,'[1]Sheet1'!$A$92:$M$176,10,FALSE)</f>
        <v>4311</v>
      </c>
      <c r="L13" s="105">
        <f>VLOOKUP(A13,'[1]Sheet1'!$A$92:$M$176,11,FALSE)/100</f>
        <v>0.03590166391845301</v>
      </c>
    </row>
    <row r="14" spans="1:12" ht="15">
      <c r="A14" s="22" t="s">
        <v>34</v>
      </c>
      <c r="B14" s="60" t="s">
        <v>35</v>
      </c>
      <c r="C14" s="86">
        <f>VLOOKUP(A14,'[1]Sheet1'!$A$92:$M$176,2,FALSE)</f>
        <v>219</v>
      </c>
      <c r="D14" s="105">
        <f>VLOOKUP(A14,'[1]Sheet1'!$A$92:$M$176,3,FALSE)/100</f>
        <v>0.004228615562849971</v>
      </c>
      <c r="E14" s="86">
        <f>VLOOKUP(A14,'[1]Sheet1'!$A$92:$M$176,4,FALSE)</f>
        <v>181</v>
      </c>
      <c r="F14" s="105">
        <f>VLOOKUP(A14,'[1]Sheet1'!$A$92:$M$176,5,FALSE)/100</f>
        <v>0.00320359652383228</v>
      </c>
      <c r="G14" s="86">
        <f>VLOOKUP(A14,'[1]Sheet1'!$A$92:$M$176,6,FALSE)</f>
        <v>44</v>
      </c>
      <c r="H14" s="105">
        <f>VLOOKUP(A14,'[1]Sheet1'!$A$92:$M$176,7,FALSE)/100</f>
        <v>0.0037504261847937266</v>
      </c>
      <c r="I14" s="168">
        <f>VLOOKUP(A14,'[1]Sheet1'!$A$92:$M$176,8,FALSE)</f>
        <v>0</v>
      </c>
      <c r="J14" s="105">
        <f>VLOOKUP(A14,'[1]Sheet1'!$A$92:$M$176,9,FALSE)/100</f>
        <v>0</v>
      </c>
      <c r="K14" s="86">
        <f>VLOOKUP(A14,'[1]Sheet1'!$A$92:$M$176,10,FALSE)</f>
        <v>444</v>
      </c>
      <c r="L14" s="105">
        <f>VLOOKUP(A14,'[1]Sheet1'!$A$92:$M$176,11,FALSE)/100</f>
        <v>0.0036975965622345476</v>
      </c>
    </row>
    <row r="15" spans="1:12" ht="15">
      <c r="A15" s="22" t="s">
        <v>36</v>
      </c>
      <c r="B15" s="60" t="s">
        <v>37</v>
      </c>
      <c r="C15" s="86">
        <f>VLOOKUP(A15,'[1]Sheet1'!$A$92:$M$176,2,FALSE)</f>
        <v>12</v>
      </c>
      <c r="D15" s="105">
        <f>VLOOKUP(A15,'[1]Sheet1'!$A$92:$M$176,3,FALSE)/100</f>
        <v>0.0002317049623479436</v>
      </c>
      <c r="E15" s="86">
        <f>VLOOKUP(A15,'[1]Sheet1'!$A$92:$M$176,4,FALSE)</f>
        <v>10</v>
      </c>
      <c r="F15" s="105">
        <f>VLOOKUP(A15,'[1]Sheet1'!$A$92:$M$176,5,FALSE)/100</f>
        <v>0.00017699428308465634</v>
      </c>
      <c r="G15" s="86">
        <f>VLOOKUP(A15,'[1]Sheet1'!$A$92:$M$176,6,FALSE)</f>
        <v>4</v>
      </c>
      <c r="H15" s="105">
        <f>VLOOKUP(A15,'[1]Sheet1'!$A$92:$M$176,7,FALSE)/100</f>
        <v>0.00034094783498124785</v>
      </c>
      <c r="I15" s="168">
        <f>VLOOKUP(A15,'[1]Sheet1'!$A$92:$M$176,8,FALSE)</f>
        <v>0</v>
      </c>
      <c r="J15" s="105">
        <f>VLOOKUP(A15,'[1]Sheet1'!$A$92:$M$176,9,FALSE)/100</f>
        <v>0</v>
      </c>
      <c r="K15" s="86">
        <f>VLOOKUP(A15,'[1]Sheet1'!$A$92:$M$176,10,FALSE)</f>
        <v>26</v>
      </c>
      <c r="L15" s="105">
        <f>VLOOKUP(A15,'[1]Sheet1'!$A$92:$M$176,11,FALSE)/100</f>
        <v>0.00021652592481553653</v>
      </c>
    </row>
    <row r="16" spans="1:12" ht="15">
      <c r="A16" s="22" t="s">
        <v>38</v>
      </c>
      <c r="B16" s="60" t="s">
        <v>39</v>
      </c>
      <c r="C16" s="86">
        <f>VLOOKUP(A16,'[1]Sheet1'!$A$92:$M$176,2,FALSE)</f>
        <v>330</v>
      </c>
      <c r="D16" s="105">
        <f>VLOOKUP(A16,'[1]Sheet1'!$A$92:$M$176,3,FALSE)/100</f>
        <v>0.00637188646456845</v>
      </c>
      <c r="E16" s="86">
        <f>VLOOKUP(A16,'[1]Sheet1'!$A$92:$M$176,4,FALSE)</f>
        <v>441</v>
      </c>
      <c r="F16" s="105">
        <f>VLOOKUP(A16,'[1]Sheet1'!$A$92:$M$176,5,FALSE)/100</f>
        <v>0.007805447884033344</v>
      </c>
      <c r="G16" s="86">
        <f>VLOOKUP(A16,'[1]Sheet1'!$A$92:$M$176,6,FALSE)</f>
        <v>99</v>
      </c>
      <c r="H16" s="105">
        <f>VLOOKUP(A16,'[1]Sheet1'!$A$92:$M$176,7,FALSE)/100</f>
        <v>0.008438458915785884</v>
      </c>
      <c r="I16" s="168">
        <f>VLOOKUP(A16,'[1]Sheet1'!$A$92:$M$176,8,FALSE)</f>
        <v>1</v>
      </c>
      <c r="J16" s="105">
        <f>VLOOKUP(A16,'[1]Sheet1'!$A$92:$M$176,9,FALSE)/100</f>
        <v>0.017543859649122806</v>
      </c>
      <c r="K16" s="86">
        <f>VLOOKUP(A16,'[1]Sheet1'!$A$92:$M$176,10,FALSE)</f>
        <v>871</v>
      </c>
      <c r="L16" s="105">
        <f>VLOOKUP(A16,'[1]Sheet1'!$A$92:$M$176,11,FALSE)/100</f>
        <v>0.0072536184813204755</v>
      </c>
    </row>
    <row r="17" spans="1:12" ht="15">
      <c r="A17" s="22" t="s">
        <v>40</v>
      </c>
      <c r="B17" s="60" t="s">
        <v>41</v>
      </c>
      <c r="C17" s="86">
        <f>VLOOKUP(A17,'[1]Sheet1'!$A$92:$M$176,2,FALSE)</f>
        <v>21</v>
      </c>
      <c r="D17" s="105">
        <f>VLOOKUP(A17,'[1]Sheet1'!$A$92:$M$176,3,FALSE)/100</f>
        <v>0.00040548368410890136</v>
      </c>
      <c r="E17" s="86">
        <f>VLOOKUP(A17,'[1]Sheet1'!$A$92:$M$176,4,FALSE)</f>
        <v>24</v>
      </c>
      <c r="F17" s="105">
        <f>VLOOKUP(A17,'[1]Sheet1'!$A$92:$M$176,5,FALSE)/100</f>
        <v>0.00042478627940317515</v>
      </c>
      <c r="G17" s="86">
        <f>VLOOKUP(A17,'[1]Sheet1'!$A$92:$M$176,6,FALSE)</f>
        <v>7</v>
      </c>
      <c r="H17" s="105">
        <f>VLOOKUP(A17,'[1]Sheet1'!$A$92:$M$176,7,FALSE)/100</f>
        <v>0.0005966587112171837</v>
      </c>
      <c r="I17" s="168">
        <f>VLOOKUP(A17,'[1]Sheet1'!$A$92:$M$176,8,FALSE)</f>
        <v>0</v>
      </c>
      <c r="J17" s="105">
        <f>VLOOKUP(A17,'[1]Sheet1'!$A$92:$M$176,9,FALSE)/100</f>
        <v>0</v>
      </c>
      <c r="K17" s="86">
        <f>VLOOKUP(A17,'[1]Sheet1'!$A$92:$M$176,10,FALSE)</f>
        <v>52</v>
      </c>
      <c r="L17" s="105">
        <f>VLOOKUP(A17,'[1]Sheet1'!$A$92:$M$176,11,FALSE)/100</f>
        <v>0.00043305184963107307</v>
      </c>
    </row>
    <row r="18" spans="1:12" ht="15">
      <c r="A18" s="22" t="s">
        <v>42</v>
      </c>
      <c r="B18" s="60" t="s">
        <v>43</v>
      </c>
      <c r="C18" s="86">
        <f>VLOOKUP(A18,'[1]Sheet1'!$A$92:$M$176,2,FALSE)</f>
        <v>22</v>
      </c>
      <c r="D18" s="105">
        <f>VLOOKUP(A18,'[1]Sheet1'!$A$92:$M$176,3,FALSE)/100</f>
        <v>0.00042479243097122996</v>
      </c>
      <c r="E18" s="86">
        <f>VLOOKUP(A18,'[1]Sheet1'!$A$92:$M$176,4,FALSE)</f>
        <v>25</v>
      </c>
      <c r="F18" s="105">
        <f>VLOOKUP(A18,'[1]Sheet1'!$A$92:$M$176,5,FALSE)/100</f>
        <v>0.0004424857077116409</v>
      </c>
      <c r="G18" s="86">
        <f>VLOOKUP(A18,'[1]Sheet1'!$A$92:$M$176,6,FALSE)</f>
        <v>4</v>
      </c>
      <c r="H18" s="105">
        <f>VLOOKUP(A18,'[1]Sheet1'!$A$92:$M$176,7,FALSE)/100</f>
        <v>0.00034094783498124785</v>
      </c>
      <c r="I18" s="168">
        <f>VLOOKUP(A18,'[1]Sheet1'!$A$92:$M$176,8,FALSE)</f>
        <v>0</v>
      </c>
      <c r="J18" s="105">
        <f>VLOOKUP(A18,'[1]Sheet1'!$A$92:$M$176,9,FALSE)/100</f>
        <v>0</v>
      </c>
      <c r="K18" s="86">
        <f>VLOOKUP(A18,'[1]Sheet1'!$A$92:$M$176,10,FALSE)</f>
        <v>51</v>
      </c>
      <c r="L18" s="105">
        <f>VLOOKUP(A18,'[1]Sheet1'!$A$92:$M$176,11,FALSE)/100</f>
        <v>0.0004247239294458602</v>
      </c>
    </row>
    <row r="19" spans="1:12" ht="28.5">
      <c r="A19" s="22" t="s">
        <v>44</v>
      </c>
      <c r="B19" s="60" t="s">
        <v>45</v>
      </c>
      <c r="C19" s="86">
        <f>VLOOKUP(A19,'[1]Sheet1'!$A$92:$M$176,2,FALSE)</f>
        <v>221</v>
      </c>
      <c r="D19" s="105">
        <f>VLOOKUP(A19,'[1]Sheet1'!$A$92:$M$176,3,FALSE)/100</f>
        <v>0.004267233056574628</v>
      </c>
      <c r="E19" s="86">
        <f>VLOOKUP(A19,'[1]Sheet1'!$A$92:$M$176,4,FALSE)</f>
        <v>344</v>
      </c>
      <c r="F19" s="105">
        <f>VLOOKUP(A19,'[1]Sheet1'!$A$92:$M$176,5,FALSE)/100</f>
        <v>0.006088603338112179</v>
      </c>
      <c r="G19" s="86">
        <f>VLOOKUP(A19,'[1]Sheet1'!$A$92:$M$176,6,FALSE)</f>
        <v>72</v>
      </c>
      <c r="H19" s="105">
        <f>VLOOKUP(A19,'[1]Sheet1'!$A$92:$M$176,7,FALSE)/100</f>
        <v>0.006137061029662462</v>
      </c>
      <c r="I19" s="168">
        <f>VLOOKUP(A19,'[1]Sheet1'!$A$92:$M$176,8,FALSE)</f>
        <v>1</v>
      </c>
      <c r="J19" s="105">
        <f>VLOOKUP(A19,'[1]Sheet1'!$A$92:$M$176,9,FALSE)/100</f>
        <v>0.017543859649122806</v>
      </c>
      <c r="K19" s="86">
        <f>VLOOKUP(A19,'[1]Sheet1'!$A$92:$M$176,10,FALSE)</f>
        <v>638</v>
      </c>
      <c r="L19" s="105">
        <f>VLOOKUP(A19,'[1]Sheet1'!$A$92:$M$176,11,FALSE)/100</f>
        <v>0.005313213078165859</v>
      </c>
    </row>
    <row r="20" spans="1:12" ht="15">
      <c r="A20" s="22" t="s">
        <v>46</v>
      </c>
      <c r="B20" s="61" t="s">
        <v>47</v>
      </c>
      <c r="C20" s="86">
        <f>VLOOKUP(A20,'[1]Sheet1'!$A$92:$M$176,2,FALSE)</f>
        <v>222</v>
      </c>
      <c r="D20" s="105">
        <f>VLOOKUP(A20,'[1]Sheet1'!$A$92:$M$176,3,FALSE)/100</f>
        <v>0.004286541803436957</v>
      </c>
      <c r="E20" s="86">
        <f>VLOOKUP(A20,'[1]Sheet1'!$A$92:$M$176,4,FALSE)</f>
        <v>195</v>
      </c>
      <c r="F20" s="105">
        <f>VLOOKUP(A20,'[1]Sheet1'!$A$92:$M$176,5,FALSE)/100</f>
        <v>0.0034513885201507997</v>
      </c>
      <c r="G20" s="86">
        <f>VLOOKUP(A20,'[1]Sheet1'!$A$92:$M$176,6,FALSE)</f>
        <v>52</v>
      </c>
      <c r="H20" s="105">
        <f>VLOOKUP(A20,'[1]Sheet1'!$A$92:$M$176,7,FALSE)/100</f>
        <v>0.004432321854756222</v>
      </c>
      <c r="I20" s="168">
        <f>VLOOKUP(A20,'[1]Sheet1'!$A$92:$M$176,8,FALSE)</f>
        <v>0</v>
      </c>
      <c r="J20" s="105">
        <f>VLOOKUP(A20,'[1]Sheet1'!$A$92:$M$176,9,FALSE)/100</f>
        <v>0</v>
      </c>
      <c r="K20" s="86">
        <f>VLOOKUP(A20,'[1]Sheet1'!$A$92:$M$176,10,FALSE)</f>
        <v>469</v>
      </c>
      <c r="L20" s="105">
        <f>VLOOKUP(A20,'[1]Sheet1'!$A$92:$M$176,11,FALSE)/100</f>
        <v>0.003905794566864871</v>
      </c>
    </row>
    <row r="21" spans="1:12" ht="15">
      <c r="A21" s="22" t="s">
        <v>48</v>
      </c>
      <c r="B21" s="60" t="s">
        <v>49</v>
      </c>
      <c r="C21" s="86">
        <f>VLOOKUP(A21,'[1]Sheet1'!$A$92:$M$176,2,FALSE)</f>
        <v>104</v>
      </c>
      <c r="D21" s="105">
        <f>VLOOKUP(A21,'[1]Sheet1'!$A$92:$M$176,3,FALSE)/100</f>
        <v>0.002008109673682178</v>
      </c>
      <c r="E21" s="86">
        <f>VLOOKUP(A21,'[1]Sheet1'!$A$92:$M$176,4,FALSE)</f>
        <v>186</v>
      </c>
      <c r="F21" s="105">
        <f>VLOOKUP(A21,'[1]Sheet1'!$A$92:$M$176,5,FALSE)/100</f>
        <v>0.003292093665374608</v>
      </c>
      <c r="G21" s="86">
        <f>VLOOKUP(A21,'[1]Sheet1'!$A$92:$M$176,6,FALSE)</f>
        <v>30</v>
      </c>
      <c r="H21" s="105">
        <f>VLOOKUP(A21,'[1]Sheet1'!$A$92:$M$176,7,FALSE)/100</f>
        <v>0.002557108762359359</v>
      </c>
      <c r="I21" s="168">
        <f>VLOOKUP(A21,'[1]Sheet1'!$A$92:$M$176,8,FALSE)</f>
        <v>0</v>
      </c>
      <c r="J21" s="105">
        <f>VLOOKUP(A21,'[1]Sheet1'!$A$92:$M$176,9,FALSE)/100</f>
        <v>0</v>
      </c>
      <c r="K21" s="86">
        <f>VLOOKUP(A21,'[1]Sheet1'!$A$92:$M$176,10,FALSE)</f>
        <v>320</v>
      </c>
      <c r="L21" s="105">
        <f>VLOOKUP(A21,'[1]Sheet1'!$A$92:$M$176,11,FALSE)/100</f>
        <v>0.0026649344592681425</v>
      </c>
    </row>
    <row r="22" spans="1:12" ht="15">
      <c r="A22" s="22" t="s">
        <v>50</v>
      </c>
      <c r="B22" s="60" t="s">
        <v>51</v>
      </c>
      <c r="C22" s="86">
        <f>VLOOKUP(A22,'[1]Sheet1'!$A$92:$M$176,2,FALSE)</f>
        <v>30</v>
      </c>
      <c r="D22" s="105">
        <f>VLOOKUP(A22,'[1]Sheet1'!$A$92:$M$176,3,FALSE)/100</f>
        <v>0.0005792624058698591</v>
      </c>
      <c r="E22" s="86">
        <f>VLOOKUP(A22,'[1]Sheet1'!$A$92:$M$176,4,FALSE)</f>
        <v>10</v>
      </c>
      <c r="F22" s="105">
        <f>VLOOKUP(A22,'[1]Sheet1'!$A$92:$M$176,5,FALSE)/100</f>
        <v>0.00017699428308465634</v>
      </c>
      <c r="G22" s="86">
        <f>VLOOKUP(A22,'[1]Sheet1'!$A$92:$M$176,6,FALSE)</f>
        <v>3</v>
      </c>
      <c r="H22" s="105">
        <f>VLOOKUP(A22,'[1]Sheet1'!$A$92:$M$176,7,FALSE)/100</f>
        <v>0.00025571087623593594</v>
      </c>
      <c r="I22" s="168">
        <f>VLOOKUP(A22,'[1]Sheet1'!$A$92:$M$176,8,FALSE)</f>
        <v>0</v>
      </c>
      <c r="J22" s="105">
        <f>VLOOKUP(A22,'[1]Sheet1'!$A$92:$M$176,9,FALSE)/100</f>
        <v>0</v>
      </c>
      <c r="K22" s="86">
        <f>VLOOKUP(A22,'[1]Sheet1'!$A$92:$M$176,10,FALSE)</f>
        <v>43</v>
      </c>
      <c r="L22" s="105">
        <f>VLOOKUP(A22,'[1]Sheet1'!$A$92:$M$176,11,FALSE)/100</f>
        <v>0.00035810056796415664</v>
      </c>
    </row>
    <row r="23" spans="1:12" ht="15">
      <c r="A23" s="22" t="s">
        <v>52</v>
      </c>
      <c r="B23" s="61" t="s">
        <v>53</v>
      </c>
      <c r="C23" s="86">
        <f>VLOOKUP(A23,'[1]Sheet1'!$A$92:$M$176,2,FALSE)</f>
        <v>543</v>
      </c>
      <c r="D23" s="105">
        <f>VLOOKUP(A23,'[1]Sheet1'!$A$92:$M$176,3,FALSE)/100</f>
        <v>0.01048464954624445</v>
      </c>
      <c r="E23" s="86">
        <f>VLOOKUP(A23,'[1]Sheet1'!$A$92:$M$176,4,FALSE)</f>
        <v>428</v>
      </c>
      <c r="F23" s="105">
        <f>VLOOKUP(A23,'[1]Sheet1'!$A$92:$M$176,5,FALSE)/100</f>
        <v>0.007575355316023292</v>
      </c>
      <c r="G23" s="86">
        <f>VLOOKUP(A23,'[1]Sheet1'!$A$92:$M$176,6,FALSE)</f>
        <v>110</v>
      </c>
      <c r="H23" s="105">
        <f>VLOOKUP(A23,'[1]Sheet1'!$A$92:$M$176,7,FALSE)/100</f>
        <v>0.009376065461984317</v>
      </c>
      <c r="I23" s="168">
        <f>VLOOKUP(A23,'[1]Sheet1'!$A$92:$M$176,8,FALSE)</f>
        <v>1</v>
      </c>
      <c r="J23" s="105">
        <f>VLOOKUP(A23,'[1]Sheet1'!$A$92:$M$176,9,FALSE)/100</f>
        <v>0.017543859649122806</v>
      </c>
      <c r="K23" s="86">
        <f>VLOOKUP(A23,'[1]Sheet1'!$A$92:$M$176,10,FALSE)</f>
        <v>1082</v>
      </c>
      <c r="L23" s="105">
        <f>VLOOKUP(A23,'[1]Sheet1'!$A$92:$M$176,11,FALSE)/100</f>
        <v>0.009010809640400406</v>
      </c>
    </row>
    <row r="24" spans="1:12" ht="15">
      <c r="A24" s="22" t="s">
        <v>54</v>
      </c>
      <c r="B24" s="60" t="s">
        <v>55</v>
      </c>
      <c r="C24" s="86">
        <f>VLOOKUP(A24,'[1]Sheet1'!$A$92:$M$176,2,FALSE)</f>
        <v>230</v>
      </c>
      <c r="D24" s="105">
        <f>VLOOKUP(A24,'[1]Sheet1'!$A$92:$M$176,3,FALSE)/100</f>
        <v>0.004441011778335586</v>
      </c>
      <c r="E24" s="86">
        <f>VLOOKUP(A24,'[1]Sheet1'!$A$92:$M$176,4,FALSE)</f>
        <v>194</v>
      </c>
      <c r="F24" s="105">
        <f>VLOOKUP(A24,'[1]Sheet1'!$A$92:$M$176,5,FALSE)/100</f>
        <v>0.0034336890918423334</v>
      </c>
      <c r="G24" s="86">
        <f>VLOOKUP(A24,'[1]Sheet1'!$A$92:$M$176,6,FALSE)</f>
        <v>30</v>
      </c>
      <c r="H24" s="105">
        <f>VLOOKUP(A24,'[1]Sheet1'!$A$92:$M$176,7,FALSE)/100</f>
        <v>0.002557108762359359</v>
      </c>
      <c r="I24" s="168">
        <f>VLOOKUP(A24,'[1]Sheet1'!$A$92:$M$176,8,FALSE)</f>
        <v>0</v>
      </c>
      <c r="J24" s="105">
        <f>VLOOKUP(A24,'[1]Sheet1'!$A$92:$M$176,9,FALSE)/100</f>
        <v>0</v>
      </c>
      <c r="K24" s="86">
        <f>VLOOKUP(A24,'[1]Sheet1'!$A$92:$M$176,10,FALSE)</f>
        <v>454</v>
      </c>
      <c r="L24" s="105">
        <f>VLOOKUP(A24,'[1]Sheet1'!$A$92:$M$176,11,FALSE)/100</f>
        <v>0.0037808757640866763</v>
      </c>
    </row>
    <row r="25" spans="1:12" ht="15">
      <c r="A25" s="22" t="s">
        <v>56</v>
      </c>
      <c r="B25" s="60" t="s">
        <v>57</v>
      </c>
      <c r="C25" s="86">
        <f>VLOOKUP(A25,'[1]Sheet1'!$A$92:$M$176,2,FALSE)</f>
        <v>321</v>
      </c>
      <c r="D25" s="105">
        <f>VLOOKUP(A25,'[1]Sheet1'!$A$92:$M$176,3,FALSE)/100</f>
        <v>0.006198107742807493</v>
      </c>
      <c r="E25" s="86">
        <f>VLOOKUP(A25,'[1]Sheet1'!$A$92:$M$176,4,FALSE)</f>
        <v>538</v>
      </c>
      <c r="F25" s="105">
        <f>VLOOKUP(A25,'[1]Sheet1'!$A$92:$M$176,5,FALSE)/100</f>
        <v>0.009522292429954513</v>
      </c>
      <c r="G25" s="86">
        <f>VLOOKUP(A25,'[1]Sheet1'!$A$92:$M$176,6,FALSE)</f>
        <v>86</v>
      </c>
      <c r="H25" s="105">
        <f>VLOOKUP(A25,'[1]Sheet1'!$A$92:$M$176,7,FALSE)/100</f>
        <v>0.007330378452096827</v>
      </c>
      <c r="I25" s="168">
        <f>VLOOKUP(A25,'[1]Sheet1'!$A$92:$M$176,8,FALSE)</f>
        <v>0</v>
      </c>
      <c r="J25" s="105">
        <f>VLOOKUP(A25,'[1]Sheet1'!$A$92:$M$176,9,FALSE)/100</f>
        <v>0</v>
      </c>
      <c r="K25" s="86">
        <f>VLOOKUP(A25,'[1]Sheet1'!$A$92:$M$176,10,FALSE)</f>
        <v>945</v>
      </c>
      <c r="L25" s="105">
        <f>VLOOKUP(A25,'[1]Sheet1'!$A$92:$M$176,11,FALSE)/100</f>
        <v>0.007869884575026232</v>
      </c>
    </row>
    <row r="26" spans="1:12" ht="15">
      <c r="A26" s="22" t="s">
        <v>58</v>
      </c>
      <c r="B26" s="60" t="s">
        <v>59</v>
      </c>
      <c r="C26" s="86">
        <f>VLOOKUP(A26,'[1]Sheet1'!$A$92:$M$176,2,FALSE)</f>
        <v>634</v>
      </c>
      <c r="D26" s="105">
        <f>VLOOKUP(A26,'[1]Sheet1'!$A$92:$M$176,3,FALSE)/100</f>
        <v>0.012241745510716355</v>
      </c>
      <c r="E26" s="86">
        <f>VLOOKUP(A26,'[1]Sheet1'!$A$92:$M$176,4,FALSE)</f>
        <v>738</v>
      </c>
      <c r="F26" s="105">
        <f>VLOOKUP(A26,'[1]Sheet1'!$A$92:$M$176,5,FALSE)/100</f>
        <v>0.01306217809164764</v>
      </c>
      <c r="G26" s="86">
        <f>VLOOKUP(A26,'[1]Sheet1'!$A$92:$M$176,6,FALSE)</f>
        <v>177</v>
      </c>
      <c r="H26" s="105">
        <f>VLOOKUP(A26,'[1]Sheet1'!$A$92:$M$176,7,FALSE)/100</f>
        <v>0.015086941697920218</v>
      </c>
      <c r="I26" s="168">
        <f>VLOOKUP(A26,'[1]Sheet1'!$A$92:$M$176,8,FALSE)</f>
        <v>1</v>
      </c>
      <c r="J26" s="105">
        <f>VLOOKUP(A26,'[1]Sheet1'!$A$92:$M$176,9,FALSE)/100</f>
        <v>0.017543859649122806</v>
      </c>
      <c r="K26" s="86">
        <f>VLOOKUP(A26,'[1]Sheet1'!$A$92:$M$176,10,FALSE)</f>
        <v>1550</v>
      </c>
      <c r="L26" s="105">
        <f>VLOOKUP(A26,'[1]Sheet1'!$A$92:$M$176,11,FALSE)/100</f>
        <v>0.012908276287080064</v>
      </c>
    </row>
    <row r="27" spans="1:12" ht="15">
      <c r="A27" s="22" t="s">
        <v>60</v>
      </c>
      <c r="B27" s="60" t="s">
        <v>61</v>
      </c>
      <c r="C27" s="86">
        <f>VLOOKUP(A27,'[1]Sheet1'!$A$92:$M$176,2,FALSE)</f>
        <v>621</v>
      </c>
      <c r="D27" s="105">
        <f>VLOOKUP(A27,'[1]Sheet1'!$A$92:$M$176,3,FALSE)/100</f>
        <v>0.011990731801506083</v>
      </c>
      <c r="E27" s="86">
        <f>VLOOKUP(A27,'[1]Sheet1'!$A$92:$M$176,4,FALSE)</f>
        <v>317</v>
      </c>
      <c r="F27" s="105">
        <f>VLOOKUP(A27,'[1]Sheet1'!$A$92:$M$176,5,FALSE)/100</f>
        <v>0.005610718773783606</v>
      </c>
      <c r="G27" s="86">
        <f>VLOOKUP(A27,'[1]Sheet1'!$A$92:$M$176,6,FALSE)</f>
        <v>100</v>
      </c>
      <c r="H27" s="105">
        <f>VLOOKUP(A27,'[1]Sheet1'!$A$92:$M$176,7,FALSE)/100</f>
        <v>0.008523695874531199</v>
      </c>
      <c r="I27" s="168">
        <f>VLOOKUP(A27,'[1]Sheet1'!$A$92:$M$176,8,FALSE)</f>
        <v>0</v>
      </c>
      <c r="J27" s="105">
        <f>VLOOKUP(A27,'[1]Sheet1'!$A$92:$M$176,9,FALSE)/100</f>
        <v>0</v>
      </c>
      <c r="K27" s="86">
        <f>VLOOKUP(A27,'[1]Sheet1'!$A$92:$M$176,10,FALSE)</f>
        <v>1038</v>
      </c>
      <c r="L27" s="105">
        <f>VLOOKUP(A27,'[1]Sheet1'!$A$92:$M$176,11,FALSE)/100</f>
        <v>0.008644381152251036</v>
      </c>
    </row>
    <row r="28" spans="1:12" ht="15">
      <c r="A28" s="22" t="s">
        <v>62</v>
      </c>
      <c r="B28" s="60" t="s">
        <v>63</v>
      </c>
      <c r="C28" s="86">
        <f>VLOOKUP(A28,'[1]Sheet1'!$A$92:$M$176,2,FALSE)</f>
        <v>1536</v>
      </c>
      <c r="D28" s="105">
        <f>VLOOKUP(A28,'[1]Sheet1'!$A$92:$M$176,3,FALSE)/100</f>
        <v>0.02965823518053678</v>
      </c>
      <c r="E28" s="86">
        <f>VLOOKUP(A28,'[1]Sheet1'!$A$92:$M$176,4,FALSE)</f>
        <v>1705</v>
      </c>
      <c r="F28" s="105">
        <f>VLOOKUP(A28,'[1]Sheet1'!$A$92:$M$176,5,FALSE)/100</f>
        <v>0.030177525265933914</v>
      </c>
      <c r="G28" s="86">
        <f>VLOOKUP(A28,'[1]Sheet1'!$A$92:$M$176,6,FALSE)</f>
        <v>374</v>
      </c>
      <c r="H28" s="105">
        <f>VLOOKUP(A28,'[1]Sheet1'!$A$92:$M$176,7,FALSE)/100</f>
        <v>0.031878622570746674</v>
      </c>
      <c r="I28" s="168">
        <f>VLOOKUP(A28,'[1]Sheet1'!$A$92:$M$176,8,FALSE)</f>
        <v>3</v>
      </c>
      <c r="J28" s="105">
        <f>VLOOKUP(A28,'[1]Sheet1'!$A$92:$M$176,9,FALSE)/100</f>
        <v>0.05263157894736842</v>
      </c>
      <c r="K28" s="86">
        <f>VLOOKUP(A28,'[1]Sheet1'!$A$92:$M$176,10,FALSE)</f>
        <v>3618</v>
      </c>
      <c r="L28" s="105">
        <f>VLOOKUP(A28,'[1]Sheet1'!$A$92:$M$176,11,FALSE)/100</f>
        <v>0.030130415230100436</v>
      </c>
    </row>
    <row r="29" spans="1:12" ht="15">
      <c r="A29" s="22" t="s">
        <v>64</v>
      </c>
      <c r="B29" s="60" t="s">
        <v>65</v>
      </c>
      <c r="C29" s="86">
        <f>VLOOKUP(A29,'[1]Sheet1'!$A$92:$M$176,2,FALSE)</f>
        <v>61</v>
      </c>
      <c r="D29" s="105">
        <f>VLOOKUP(A29,'[1]Sheet1'!$A$92:$M$176,3,FALSE)/100</f>
        <v>0.0011778335586020467</v>
      </c>
      <c r="E29" s="86">
        <f>VLOOKUP(A29,'[1]Sheet1'!$A$92:$M$176,4,FALSE)</f>
        <v>53</v>
      </c>
      <c r="F29" s="105">
        <f>VLOOKUP(A29,'[1]Sheet1'!$A$92:$M$176,5,FALSE)/100</f>
        <v>0.0009380697003486787</v>
      </c>
      <c r="G29" s="86">
        <f>VLOOKUP(A29,'[1]Sheet1'!$A$92:$M$176,6,FALSE)</f>
        <v>12</v>
      </c>
      <c r="H29" s="105">
        <f>VLOOKUP(A29,'[1]Sheet1'!$A$92:$M$176,7,FALSE)/100</f>
        <v>0.0010228435049437438</v>
      </c>
      <c r="I29" s="168">
        <f>VLOOKUP(A29,'[1]Sheet1'!$A$92:$M$176,8,FALSE)</f>
        <v>0</v>
      </c>
      <c r="J29" s="105">
        <f>VLOOKUP(A29,'[1]Sheet1'!$A$92:$M$176,9,FALSE)/100</f>
        <v>0</v>
      </c>
      <c r="K29" s="86">
        <f>VLOOKUP(A29,'[1]Sheet1'!$A$92:$M$176,10,FALSE)</f>
        <v>126</v>
      </c>
      <c r="L29" s="105">
        <f>VLOOKUP(A29,'[1]Sheet1'!$A$92:$M$176,11,FALSE)/100</f>
        <v>0.001049317943336831</v>
      </c>
    </row>
    <row r="30" spans="1:12" ht="15">
      <c r="A30" s="22" t="s">
        <v>66</v>
      </c>
      <c r="B30" s="60" t="s">
        <v>67</v>
      </c>
      <c r="C30" s="86">
        <f>VLOOKUP(A30,'[1]Sheet1'!$A$92:$M$176,2,FALSE)</f>
        <v>175</v>
      </c>
      <c r="D30" s="105">
        <f>VLOOKUP(A30,'[1]Sheet1'!$A$92:$M$176,3,FALSE)/100</f>
        <v>0.0033790307009075103</v>
      </c>
      <c r="E30" s="86">
        <f>VLOOKUP(A30,'[1]Sheet1'!$A$92:$M$176,4,FALSE)</f>
        <v>222</v>
      </c>
      <c r="F30" s="105">
        <f>VLOOKUP(A30,'[1]Sheet1'!$A$92:$M$176,5,FALSE)/100</f>
        <v>0.003929273084479371</v>
      </c>
      <c r="G30" s="86">
        <f>VLOOKUP(A30,'[1]Sheet1'!$A$92:$M$176,6,FALSE)</f>
        <v>49</v>
      </c>
      <c r="H30" s="105">
        <f>VLOOKUP(A30,'[1]Sheet1'!$A$92:$M$176,7,FALSE)/100</f>
        <v>0.004176610978520286</v>
      </c>
      <c r="I30" s="168">
        <f>VLOOKUP(A30,'[1]Sheet1'!$A$92:$M$176,8,FALSE)</f>
        <v>0</v>
      </c>
      <c r="J30" s="105">
        <f>VLOOKUP(A30,'[1]Sheet1'!$A$92:$M$176,9,FALSE)/100</f>
        <v>0</v>
      </c>
      <c r="K30" s="86">
        <f>VLOOKUP(A30,'[1]Sheet1'!$A$92:$M$176,10,FALSE)</f>
        <v>446</v>
      </c>
      <c r="L30" s="105">
        <f>VLOOKUP(A30,'[1]Sheet1'!$A$92:$M$176,11,FALSE)/100</f>
        <v>0.003714252402604973</v>
      </c>
    </row>
    <row r="31" spans="1:12" ht="15">
      <c r="A31" s="22" t="s">
        <v>68</v>
      </c>
      <c r="B31" s="61" t="s">
        <v>69</v>
      </c>
      <c r="C31" s="86">
        <f>VLOOKUP(A31,'[1]Sheet1'!$A$92:$M$176,2,FALSE)</f>
        <v>627</v>
      </c>
      <c r="D31" s="105">
        <f>VLOOKUP(A31,'[1]Sheet1'!$A$92:$M$176,3,FALSE)/100</f>
        <v>0.012106584282680055</v>
      </c>
      <c r="E31" s="86">
        <f>VLOOKUP(A31,'[1]Sheet1'!$A$92:$M$176,4,FALSE)</f>
        <v>791</v>
      </c>
      <c r="F31" s="105">
        <f>VLOOKUP(A31,'[1]Sheet1'!$A$92:$M$176,5,FALSE)/100</f>
        <v>0.014000247791996318</v>
      </c>
      <c r="G31" s="86">
        <f>VLOOKUP(A31,'[1]Sheet1'!$A$92:$M$176,6,FALSE)</f>
        <v>133</v>
      </c>
      <c r="H31" s="105">
        <f>VLOOKUP(A31,'[1]Sheet1'!$A$92:$M$176,7,FALSE)/100</f>
        <v>0.011336515513126491</v>
      </c>
      <c r="I31" s="168">
        <f>VLOOKUP(A31,'[1]Sheet1'!$A$92:$M$176,8,FALSE)</f>
        <v>0</v>
      </c>
      <c r="J31" s="105">
        <f>VLOOKUP(A31,'[1]Sheet1'!$A$92:$M$176,9,FALSE)/100</f>
        <v>0</v>
      </c>
      <c r="K31" s="86">
        <f>VLOOKUP(A31,'[1]Sheet1'!$A$92:$M$176,10,FALSE)</f>
        <v>1551</v>
      </c>
      <c r="L31" s="105">
        <f>VLOOKUP(A31,'[1]Sheet1'!$A$92:$M$176,11,FALSE)/100</f>
        <v>0.012916604207265281</v>
      </c>
    </row>
    <row r="32" spans="1:12" ht="15">
      <c r="A32" s="22" t="s">
        <v>70</v>
      </c>
      <c r="B32" s="62" t="s">
        <v>71</v>
      </c>
      <c r="C32" s="86">
        <f>VLOOKUP(A32,'[1]Sheet1'!$A$92:$M$176,2,FALSE)</f>
        <v>766</v>
      </c>
      <c r="D32" s="105">
        <f>VLOOKUP(A32,'[1]Sheet1'!$A$92:$M$176,3,FALSE)/100</f>
        <v>0.014790500096543735</v>
      </c>
      <c r="E32" s="86">
        <f>VLOOKUP(A32,'[1]Sheet1'!$A$92:$M$176,4,FALSE)</f>
        <v>593</v>
      </c>
      <c r="F32" s="105">
        <f>VLOOKUP(A32,'[1]Sheet1'!$A$92:$M$176,5,FALSE)/100</f>
        <v>0.010495760986920122</v>
      </c>
      <c r="G32" s="86">
        <f>VLOOKUP(A32,'[1]Sheet1'!$A$92:$M$176,6,FALSE)</f>
        <v>115</v>
      </c>
      <c r="H32" s="105">
        <f>VLOOKUP(A32,'[1]Sheet1'!$A$92:$M$176,7,FALSE)/100</f>
        <v>0.009802250255710876</v>
      </c>
      <c r="I32" s="168">
        <f>VLOOKUP(A32,'[1]Sheet1'!$A$92:$M$176,8,FALSE)</f>
        <v>0</v>
      </c>
      <c r="J32" s="105">
        <f>VLOOKUP(A32,'[1]Sheet1'!$A$92:$M$176,9,FALSE)/100</f>
        <v>0</v>
      </c>
      <c r="K32" s="86">
        <f>VLOOKUP(A32,'[1]Sheet1'!$A$92:$M$176,10,FALSE)</f>
        <v>1474</v>
      </c>
      <c r="L32" s="105">
        <f>VLOOKUP(A32,'[1]Sheet1'!$A$92:$M$176,11,FALSE)/100</f>
        <v>0.01227535435300388</v>
      </c>
    </row>
    <row r="33" spans="1:12" ht="15">
      <c r="A33" s="22" t="s">
        <v>72</v>
      </c>
      <c r="B33" s="60" t="s">
        <v>73</v>
      </c>
      <c r="C33" s="86">
        <f>VLOOKUP(A33,'[1]Sheet1'!$A$92:$M$176,2,FALSE)</f>
        <v>114</v>
      </c>
      <c r="D33" s="105">
        <f>VLOOKUP(A33,'[1]Sheet1'!$A$92:$M$176,3,FALSE)/100</f>
        <v>0.0022011971423054645</v>
      </c>
      <c r="E33" s="86">
        <f>VLOOKUP(A33,'[1]Sheet1'!$A$92:$M$176,4,FALSE)</f>
        <v>123</v>
      </c>
      <c r="F33" s="105">
        <f>VLOOKUP(A33,'[1]Sheet1'!$A$92:$M$176,5,FALSE)/100</f>
        <v>0.0021770296819412734</v>
      </c>
      <c r="G33" s="86">
        <f>VLOOKUP(A33,'[1]Sheet1'!$A$92:$M$176,6,FALSE)</f>
        <v>25</v>
      </c>
      <c r="H33" s="105">
        <f>VLOOKUP(A33,'[1]Sheet1'!$A$92:$M$176,7,FALSE)/100</f>
        <v>0.0021309239686327997</v>
      </c>
      <c r="I33" s="168">
        <f>VLOOKUP(A33,'[1]Sheet1'!$A$92:$M$176,8,FALSE)</f>
        <v>0</v>
      </c>
      <c r="J33" s="105">
        <f>VLOOKUP(A33,'[1]Sheet1'!$A$92:$M$176,9,FALSE)/100</f>
        <v>0</v>
      </c>
      <c r="K33" s="86">
        <f>VLOOKUP(A33,'[1]Sheet1'!$A$92:$M$176,10,FALSE)</f>
        <v>262</v>
      </c>
      <c r="L33" s="105">
        <f>VLOOKUP(A33,'[1]Sheet1'!$A$92:$M$176,11,FALSE)/100</f>
        <v>0.0021819150885257917</v>
      </c>
    </row>
    <row r="34" spans="1:12" ht="15">
      <c r="A34" s="22" t="s">
        <v>74</v>
      </c>
      <c r="B34" s="60" t="s">
        <v>75</v>
      </c>
      <c r="C34" s="86">
        <f>VLOOKUP(A34,'[1]Sheet1'!$A$92:$M$176,2,FALSE)</f>
        <v>198</v>
      </c>
      <c r="D34" s="105">
        <f>VLOOKUP(A34,'[1]Sheet1'!$A$92:$M$176,3,FALSE)/100</f>
        <v>0.0038231318787410695</v>
      </c>
      <c r="E34" s="86">
        <f>VLOOKUP(A34,'[1]Sheet1'!$A$92:$M$176,4,FALSE)</f>
        <v>319</v>
      </c>
      <c r="F34" s="105">
        <f>VLOOKUP(A34,'[1]Sheet1'!$A$92:$M$176,5,FALSE)/100</f>
        <v>0.005646117630400538</v>
      </c>
      <c r="G34" s="86">
        <f>VLOOKUP(A34,'[1]Sheet1'!$A$92:$M$176,6,FALSE)</f>
        <v>58</v>
      </c>
      <c r="H34" s="105">
        <f>VLOOKUP(A34,'[1]Sheet1'!$A$92:$M$176,7,FALSE)/100</f>
        <v>0.004943743607228094</v>
      </c>
      <c r="I34" s="168">
        <f>VLOOKUP(A34,'[1]Sheet1'!$A$92:$M$176,8,FALSE)</f>
        <v>0</v>
      </c>
      <c r="J34" s="105">
        <f>VLOOKUP(A34,'[1]Sheet1'!$A$92:$M$176,9,FALSE)/100</f>
        <v>0</v>
      </c>
      <c r="K34" s="86">
        <f>VLOOKUP(A34,'[1]Sheet1'!$A$92:$M$176,10,FALSE)</f>
        <v>575</v>
      </c>
      <c r="L34" s="105">
        <f>VLOOKUP(A34,'[1]Sheet1'!$A$92:$M$176,11,FALSE)/100</f>
        <v>0.004788554106497443</v>
      </c>
    </row>
    <row r="35" spans="1:12" ht="15">
      <c r="A35" s="22" t="s">
        <v>76</v>
      </c>
      <c r="B35" s="60" t="s">
        <v>77</v>
      </c>
      <c r="C35" s="86">
        <f>VLOOKUP(A35,'[1]Sheet1'!$A$92:$M$176,2,FALSE)</f>
        <v>87</v>
      </c>
      <c r="D35" s="105">
        <f>VLOOKUP(A35,'[1]Sheet1'!$A$92:$M$176,3,FALSE)/100</f>
        <v>0.0016798609770225918</v>
      </c>
      <c r="E35" s="86">
        <f>VLOOKUP(A35,'[1]Sheet1'!$A$92:$M$176,4,FALSE)</f>
        <v>82</v>
      </c>
      <c r="F35" s="105">
        <f>VLOOKUP(A35,'[1]Sheet1'!$A$92:$M$176,5,FALSE)/100</f>
        <v>0.0014513531212941822</v>
      </c>
      <c r="G35" s="86">
        <f>VLOOKUP(A35,'[1]Sheet1'!$A$92:$M$176,6,FALSE)</f>
        <v>12</v>
      </c>
      <c r="H35" s="105">
        <f>VLOOKUP(A35,'[1]Sheet1'!$A$92:$M$176,7,FALSE)/100</f>
        <v>0.0010228435049437438</v>
      </c>
      <c r="I35" s="168">
        <f>VLOOKUP(A35,'[1]Sheet1'!$A$92:$M$176,8,FALSE)</f>
        <v>0</v>
      </c>
      <c r="J35" s="105">
        <f>VLOOKUP(A35,'[1]Sheet1'!$A$92:$M$176,9,FALSE)/100</f>
        <v>0</v>
      </c>
      <c r="K35" s="86">
        <f>VLOOKUP(A35,'[1]Sheet1'!$A$92:$M$176,10,FALSE)</f>
        <v>181</v>
      </c>
      <c r="L35" s="105">
        <f>VLOOKUP(A35,'[1]Sheet1'!$A$92:$M$176,11,FALSE)/100</f>
        <v>0.001507353553523543</v>
      </c>
    </row>
    <row r="36" spans="1:12" ht="15">
      <c r="A36" s="22" t="s">
        <v>78</v>
      </c>
      <c r="B36" s="60" t="s">
        <v>79</v>
      </c>
      <c r="C36" s="86">
        <f>VLOOKUP(A36,'[1]Sheet1'!$A$92:$M$176,2,FALSE)</f>
        <v>349</v>
      </c>
      <c r="D36" s="105">
        <f>VLOOKUP(A36,'[1]Sheet1'!$A$92:$M$176,3,FALSE)/100</f>
        <v>0.006738752654952694</v>
      </c>
      <c r="E36" s="86">
        <f>VLOOKUP(A36,'[1]Sheet1'!$A$92:$M$176,4,FALSE)</f>
        <v>314</v>
      </c>
      <c r="F36" s="105">
        <f>VLOOKUP(A36,'[1]Sheet1'!$A$92:$M$176,5,FALSE)/100</f>
        <v>0.00555762048885821</v>
      </c>
      <c r="G36" s="86">
        <f>VLOOKUP(A36,'[1]Sheet1'!$A$92:$M$176,6,FALSE)</f>
        <v>71</v>
      </c>
      <c r="H36" s="105">
        <f>VLOOKUP(A36,'[1]Sheet1'!$A$92:$M$176,7,FALSE)/100</f>
        <v>0.00605182407091715</v>
      </c>
      <c r="I36" s="168">
        <f>VLOOKUP(A36,'[1]Sheet1'!$A$92:$M$176,8,FALSE)</f>
        <v>2</v>
      </c>
      <c r="J36" s="105">
        <f>VLOOKUP(A36,'[1]Sheet1'!$A$92:$M$176,9,FALSE)/100</f>
        <v>0.03508771929824561</v>
      </c>
      <c r="K36" s="86">
        <f>VLOOKUP(A36,'[1]Sheet1'!$A$92:$M$176,10,FALSE)</f>
        <v>736</v>
      </c>
      <c r="L36" s="105">
        <f>VLOOKUP(A36,'[1]Sheet1'!$A$92:$M$176,11,FALSE)/100</f>
        <v>0.0061293492563167275</v>
      </c>
    </row>
    <row r="37" spans="1:12" ht="15">
      <c r="A37" s="22" t="s">
        <v>80</v>
      </c>
      <c r="B37" s="60" t="s">
        <v>81</v>
      </c>
      <c r="C37" s="86">
        <f>VLOOKUP(A37,'[1]Sheet1'!$A$92:$M$176,2,FALSE)</f>
        <v>170</v>
      </c>
      <c r="D37" s="105">
        <f>VLOOKUP(A37,'[1]Sheet1'!$A$92:$M$176,3,FALSE)/100</f>
        <v>0.003282486966595868</v>
      </c>
      <c r="E37" s="86">
        <f>VLOOKUP(A37,'[1]Sheet1'!$A$92:$M$176,4,FALSE)</f>
        <v>91</v>
      </c>
      <c r="F37" s="105">
        <f>VLOOKUP(A37,'[1]Sheet1'!$A$92:$M$176,5,FALSE)/100</f>
        <v>0.001610647976070373</v>
      </c>
      <c r="G37" s="86">
        <f>VLOOKUP(A37,'[1]Sheet1'!$A$92:$M$176,6,FALSE)</f>
        <v>19</v>
      </c>
      <c r="H37" s="105">
        <f>VLOOKUP(A37,'[1]Sheet1'!$A$92:$M$176,7,FALSE)/100</f>
        <v>0.0016195022161609274</v>
      </c>
      <c r="I37" s="168">
        <f>VLOOKUP(A37,'[1]Sheet1'!$A$92:$M$176,8,FALSE)</f>
        <v>0</v>
      </c>
      <c r="J37" s="105">
        <f>VLOOKUP(A37,'[1]Sheet1'!$A$92:$M$176,9,FALSE)/100</f>
        <v>0</v>
      </c>
      <c r="K37" s="86">
        <f>VLOOKUP(A37,'[1]Sheet1'!$A$92:$M$176,10,FALSE)</f>
        <v>280</v>
      </c>
      <c r="L37" s="105">
        <f>VLOOKUP(A37,'[1]Sheet1'!$A$92:$M$176,11,FALSE)/100</f>
        <v>0.0023318176518596252</v>
      </c>
    </row>
    <row r="38" spans="1:12" ht="15">
      <c r="A38" s="22" t="s">
        <v>82</v>
      </c>
      <c r="B38" s="60" t="s">
        <v>83</v>
      </c>
      <c r="C38" s="86">
        <f>VLOOKUP(A38,'[1]Sheet1'!$A$92:$M$176,2,FALSE)</f>
        <v>2</v>
      </c>
      <c r="D38" s="105">
        <f>VLOOKUP(A38,'[1]Sheet1'!$A$92:$M$176,3,FALSE)/100</f>
        <v>3.861749372465727E-05</v>
      </c>
      <c r="E38" s="86">
        <f>VLOOKUP(A38,'[1]Sheet1'!$A$92:$M$176,4,FALSE)</f>
        <v>0</v>
      </c>
      <c r="F38" s="105">
        <f>VLOOKUP(A38,'[1]Sheet1'!$A$92:$M$176,5,FALSE)/100</f>
        <v>0</v>
      </c>
      <c r="G38" s="86">
        <f>VLOOKUP(A38,'[1]Sheet1'!$A$92:$M$176,6,FALSE)</f>
        <v>0</v>
      </c>
      <c r="H38" s="105">
        <f>VLOOKUP(A38,'[1]Sheet1'!$A$92:$M$176,7,FALSE)/100</f>
        <v>0</v>
      </c>
      <c r="I38" s="168">
        <f>VLOOKUP(A38,'[1]Sheet1'!$A$92:$M$176,8,FALSE)</f>
        <v>0</v>
      </c>
      <c r="J38" s="105">
        <f>VLOOKUP(A38,'[1]Sheet1'!$A$92:$M$176,9,FALSE)/100</f>
        <v>0</v>
      </c>
      <c r="K38" s="86">
        <f>VLOOKUP(A38,'[1]Sheet1'!$A$92:$M$176,10,FALSE)</f>
        <v>2</v>
      </c>
      <c r="L38" s="105">
        <f>VLOOKUP(A38,'[1]Sheet1'!$A$92:$M$176,11,FALSE)/100</f>
        <v>1.665584037042589E-05</v>
      </c>
    </row>
    <row r="39" spans="1:12" ht="15">
      <c r="A39" s="22" t="s">
        <v>84</v>
      </c>
      <c r="B39" s="60" t="s">
        <v>85</v>
      </c>
      <c r="C39" s="86">
        <f>VLOOKUP(A39,'[1]Sheet1'!$A$92:$M$176,2,FALSE)</f>
        <v>46</v>
      </c>
      <c r="D39" s="105">
        <f>VLOOKUP(A39,'[1]Sheet1'!$A$92:$M$176,3,FALSE)/100</f>
        <v>0.0008882023556671171</v>
      </c>
      <c r="E39" s="86">
        <f>VLOOKUP(A39,'[1]Sheet1'!$A$92:$M$176,4,FALSE)</f>
        <v>42</v>
      </c>
      <c r="F39" s="105">
        <f>VLOOKUP(A39,'[1]Sheet1'!$A$92:$M$176,5,FALSE)/100</f>
        <v>0.0007433759889555568</v>
      </c>
      <c r="G39" s="86">
        <f>VLOOKUP(A39,'[1]Sheet1'!$A$92:$M$176,6,FALSE)</f>
        <v>6</v>
      </c>
      <c r="H39" s="105">
        <f>VLOOKUP(A39,'[1]Sheet1'!$A$92:$M$176,7,FALSE)/100</f>
        <v>0.0005114217524718719</v>
      </c>
      <c r="I39" s="168">
        <f>VLOOKUP(A39,'[1]Sheet1'!$A$92:$M$176,8,FALSE)</f>
        <v>0</v>
      </c>
      <c r="J39" s="105">
        <f>VLOOKUP(A39,'[1]Sheet1'!$A$92:$M$176,9,FALSE)/100</f>
        <v>0</v>
      </c>
      <c r="K39" s="86">
        <f>VLOOKUP(A39,'[1]Sheet1'!$A$92:$M$176,10,FALSE)</f>
        <v>94</v>
      </c>
      <c r="L39" s="105">
        <f>VLOOKUP(A39,'[1]Sheet1'!$A$92:$M$176,11,FALSE)/100</f>
        <v>0.0007828244974100168</v>
      </c>
    </row>
    <row r="40" spans="1:12" ht="15">
      <c r="A40" s="22" t="s">
        <v>86</v>
      </c>
      <c r="B40" s="60" t="s">
        <v>87</v>
      </c>
      <c r="C40" s="86">
        <f>VLOOKUP(A40,'[1]Sheet1'!$A$92:$M$176,2,FALSE)</f>
        <v>299</v>
      </c>
      <c r="D40" s="105">
        <f>VLOOKUP(A40,'[1]Sheet1'!$A$92:$M$176,3,FALSE)/100</f>
        <v>0.005773315311836263</v>
      </c>
      <c r="E40" s="86">
        <f>VLOOKUP(A40,'[1]Sheet1'!$A$92:$M$176,4,FALSE)</f>
        <v>326</v>
      </c>
      <c r="F40" s="105">
        <f>VLOOKUP(A40,'[1]Sheet1'!$A$92:$M$176,5,FALSE)/100</f>
        <v>0.005770013628559797</v>
      </c>
      <c r="G40" s="86">
        <f>VLOOKUP(A40,'[1]Sheet1'!$A$92:$M$176,6,FALSE)</f>
        <v>89</v>
      </c>
      <c r="H40" s="105">
        <f>VLOOKUP(A40,'[1]Sheet1'!$A$92:$M$176,7,FALSE)/100</f>
        <v>0.007586089328332765</v>
      </c>
      <c r="I40" s="168">
        <f>VLOOKUP(A40,'[1]Sheet1'!$A$92:$M$176,8,FALSE)</f>
        <v>0</v>
      </c>
      <c r="J40" s="105">
        <f>VLOOKUP(A40,'[1]Sheet1'!$A$92:$M$176,9,FALSE)/100</f>
        <v>0</v>
      </c>
      <c r="K40" s="86">
        <f>VLOOKUP(A40,'[1]Sheet1'!$A$92:$M$176,10,FALSE)</f>
        <v>714</v>
      </c>
      <c r="L40" s="105">
        <f>VLOOKUP(A40,'[1]Sheet1'!$A$92:$M$176,11,FALSE)/100</f>
        <v>0.005946135012242042</v>
      </c>
    </row>
    <row r="41" spans="1:12" ht="15">
      <c r="A41" s="22" t="s">
        <v>88</v>
      </c>
      <c r="B41" s="60" t="s">
        <v>89</v>
      </c>
      <c r="C41" s="86">
        <f>VLOOKUP(A41,'[1]Sheet1'!$A$92:$M$176,2,FALSE)</f>
        <v>47</v>
      </c>
      <c r="D41" s="105">
        <f>VLOOKUP(A41,'[1]Sheet1'!$A$92:$M$176,3,FALSE)/100</f>
        <v>0.0009075111025294458</v>
      </c>
      <c r="E41" s="86">
        <f>VLOOKUP(A41,'[1]Sheet1'!$A$92:$M$176,4,FALSE)</f>
        <v>29</v>
      </c>
      <c r="F41" s="105">
        <f>VLOOKUP(A41,'[1]Sheet1'!$A$92:$M$176,5,FALSE)/100</f>
        <v>0.0005132834209455035</v>
      </c>
      <c r="G41" s="86">
        <f>VLOOKUP(A41,'[1]Sheet1'!$A$92:$M$176,6,FALSE)</f>
        <v>8</v>
      </c>
      <c r="H41" s="105">
        <f>VLOOKUP(A41,'[1]Sheet1'!$A$92:$M$176,7,FALSE)/100</f>
        <v>0.0006818956699624957</v>
      </c>
      <c r="I41" s="168">
        <f>VLOOKUP(A41,'[1]Sheet1'!$A$92:$M$176,8,FALSE)</f>
        <v>0</v>
      </c>
      <c r="J41" s="105">
        <f>VLOOKUP(A41,'[1]Sheet1'!$A$92:$M$176,9,FALSE)/100</f>
        <v>0</v>
      </c>
      <c r="K41" s="86">
        <f>VLOOKUP(A41,'[1]Sheet1'!$A$92:$M$176,10,FALSE)</f>
        <v>84</v>
      </c>
      <c r="L41" s="105">
        <f>VLOOKUP(A41,'[1]Sheet1'!$A$92:$M$176,11,FALSE)/100</f>
        <v>0.0006995452955578874</v>
      </c>
    </row>
    <row r="42" spans="1:12" ht="15">
      <c r="A42" s="22" t="s">
        <v>90</v>
      </c>
      <c r="B42" s="61" t="s">
        <v>91</v>
      </c>
      <c r="C42" s="86">
        <f>VLOOKUP(A42,'[1]Sheet1'!$A$92:$M$176,2,FALSE)</f>
        <v>1113</v>
      </c>
      <c r="D42" s="105">
        <f>VLOOKUP(A42,'[1]Sheet1'!$A$92:$M$176,3,FALSE)/100</f>
        <v>0.02149063525777177</v>
      </c>
      <c r="E42" s="86">
        <f>VLOOKUP(A42,'[1]Sheet1'!$A$92:$M$176,4,FALSE)</f>
        <v>1833</v>
      </c>
      <c r="F42" s="105">
        <f>VLOOKUP(A42,'[1]Sheet1'!$A$92:$M$176,5,FALSE)/100</f>
        <v>0.032443052089417515</v>
      </c>
      <c r="G42" s="86">
        <f>VLOOKUP(A42,'[1]Sheet1'!$A$92:$M$176,6,FALSE)</f>
        <v>516</v>
      </c>
      <c r="H42" s="105">
        <f>VLOOKUP(A42,'[1]Sheet1'!$A$92:$M$176,7,FALSE)/100</f>
        <v>0.04398227071258098</v>
      </c>
      <c r="I42" s="168">
        <f>VLOOKUP(A42,'[1]Sheet1'!$A$92:$M$176,8,FALSE)</f>
        <v>5</v>
      </c>
      <c r="J42" s="105">
        <f>VLOOKUP(A42,'[1]Sheet1'!$A$92:$M$176,9,FALSE)/100</f>
        <v>0.08771929824561403</v>
      </c>
      <c r="K42" s="86">
        <f>VLOOKUP(A42,'[1]Sheet1'!$A$92:$M$176,10,FALSE)</f>
        <v>3467</v>
      </c>
      <c r="L42" s="105">
        <f>VLOOKUP(A42,'[1]Sheet1'!$A$92:$M$176,11,FALSE)/100</f>
        <v>0.02887289928213328</v>
      </c>
    </row>
    <row r="43" spans="1:12" ht="15">
      <c r="A43" s="22" t="s">
        <v>92</v>
      </c>
      <c r="B43" s="60" t="s">
        <v>93</v>
      </c>
      <c r="C43" s="86">
        <f>VLOOKUP(A43,'[1]Sheet1'!$A$92:$M$176,2,FALSE)</f>
        <v>732</v>
      </c>
      <c r="D43" s="105">
        <f>VLOOKUP(A43,'[1]Sheet1'!$A$92:$M$176,3,FALSE)/100</f>
        <v>0.014134002703224562</v>
      </c>
      <c r="E43" s="86">
        <f>VLOOKUP(A43,'[1]Sheet1'!$A$92:$M$176,4,FALSE)</f>
        <v>877</v>
      </c>
      <c r="F43" s="105">
        <f>VLOOKUP(A43,'[1]Sheet1'!$A$92:$M$176,5,FALSE)/100</f>
        <v>0.015522398626524363</v>
      </c>
      <c r="G43" s="86">
        <f>VLOOKUP(A43,'[1]Sheet1'!$A$92:$M$176,6,FALSE)</f>
        <v>259</v>
      </c>
      <c r="H43" s="105">
        <f>VLOOKUP(A43,'[1]Sheet1'!$A$92:$M$176,7,FALSE)/100</f>
        <v>0.0220763723150358</v>
      </c>
      <c r="I43" s="168">
        <f>VLOOKUP(A43,'[1]Sheet1'!$A$92:$M$176,8,FALSE)</f>
        <v>2</v>
      </c>
      <c r="J43" s="105">
        <f>VLOOKUP(A43,'[1]Sheet1'!$A$92:$M$176,9,FALSE)/100</f>
        <v>0.03508771929824561</v>
      </c>
      <c r="K43" s="86">
        <f>VLOOKUP(A43,'[1]Sheet1'!$A$92:$M$176,10,FALSE)</f>
        <v>1870</v>
      </c>
      <c r="L43" s="105">
        <f>VLOOKUP(A43,'[1]Sheet1'!$A$92:$M$176,11,FALSE)/100</f>
        <v>0.015573210746348208</v>
      </c>
    </row>
    <row r="44" spans="1:12" ht="15">
      <c r="A44" s="22" t="s">
        <v>94</v>
      </c>
      <c r="B44" s="60" t="s">
        <v>95</v>
      </c>
      <c r="C44" s="86">
        <f>VLOOKUP(A44,'[1]Sheet1'!$A$92:$M$176,2,FALSE)</f>
        <v>2696</v>
      </c>
      <c r="D44" s="105">
        <f>VLOOKUP(A44,'[1]Sheet1'!$A$92:$M$176,3,FALSE)/100</f>
        <v>0.052056381540838</v>
      </c>
      <c r="E44" s="86">
        <f>VLOOKUP(A44,'[1]Sheet1'!$A$92:$M$176,4,FALSE)</f>
        <v>4213</v>
      </c>
      <c r="F44" s="105">
        <f>VLOOKUP(A44,'[1]Sheet1'!$A$92:$M$176,5,FALSE)/100</f>
        <v>0.07456769146356573</v>
      </c>
      <c r="G44" s="86">
        <f>VLOOKUP(A44,'[1]Sheet1'!$A$92:$M$176,6,FALSE)</f>
        <v>1201</v>
      </c>
      <c r="H44" s="105">
        <f>VLOOKUP(A44,'[1]Sheet1'!$A$92:$M$176,7,FALSE)/100</f>
        <v>0.10236958745311968</v>
      </c>
      <c r="I44" s="168">
        <f>VLOOKUP(A44,'[1]Sheet1'!$A$92:$M$176,8,FALSE)</f>
        <v>2</v>
      </c>
      <c r="J44" s="105">
        <f>VLOOKUP(A44,'[1]Sheet1'!$A$92:$M$176,9,FALSE)/100</f>
        <v>0.03508771929824561</v>
      </c>
      <c r="K44" s="86">
        <f>VLOOKUP(A44,'[1]Sheet1'!$A$92:$M$176,10,FALSE)</f>
        <v>8112</v>
      </c>
      <c r="L44" s="105">
        <f>VLOOKUP(A44,'[1]Sheet1'!$A$92:$M$176,11,FALSE)/100</f>
        <v>0.0675560885424474</v>
      </c>
    </row>
    <row r="45" spans="1:12" ht="15">
      <c r="A45" s="22" t="s">
        <v>96</v>
      </c>
      <c r="B45" s="61" t="s">
        <v>97</v>
      </c>
      <c r="C45" s="86">
        <f>VLOOKUP(A45,'[1]Sheet1'!$A$92:$M$176,2,FALSE)</f>
        <v>860</v>
      </c>
      <c r="D45" s="105">
        <f>VLOOKUP(A45,'[1]Sheet1'!$A$92:$M$176,3,FALSE)/100</f>
        <v>0.016605522301602626</v>
      </c>
      <c r="E45" s="86">
        <f>VLOOKUP(A45,'[1]Sheet1'!$A$92:$M$176,4,FALSE)</f>
        <v>1069</v>
      </c>
      <c r="F45" s="105">
        <f>VLOOKUP(A45,'[1]Sheet1'!$A$92:$M$176,5,FALSE)/100</f>
        <v>0.018920688861749767</v>
      </c>
      <c r="G45" s="86">
        <f>VLOOKUP(A45,'[1]Sheet1'!$A$92:$M$176,6,FALSE)</f>
        <v>212</v>
      </c>
      <c r="H45" s="105">
        <f>VLOOKUP(A45,'[1]Sheet1'!$A$92:$M$176,7,FALSE)/100</f>
        <v>0.018070235254006136</v>
      </c>
      <c r="I45" s="168">
        <f>VLOOKUP(A45,'[1]Sheet1'!$A$92:$M$176,8,FALSE)</f>
        <v>2</v>
      </c>
      <c r="J45" s="105">
        <f>VLOOKUP(A45,'[1]Sheet1'!$A$92:$M$176,9,FALSE)/100</f>
        <v>0.03508771929824561</v>
      </c>
      <c r="K45" s="86">
        <f>VLOOKUP(A45,'[1]Sheet1'!$A$92:$M$176,10,FALSE)</f>
        <v>2143</v>
      </c>
      <c r="L45" s="105">
        <f>VLOOKUP(A45,'[1]Sheet1'!$A$92:$M$176,11,FALSE)/100</f>
        <v>0.017846732956911342</v>
      </c>
    </row>
    <row r="46" spans="1:12" ht="15">
      <c r="A46" s="22" t="s">
        <v>98</v>
      </c>
      <c r="B46" s="61" t="s">
        <v>99</v>
      </c>
      <c r="C46" s="86">
        <f>VLOOKUP(A46,'[1]Sheet1'!$A$92:$M$176,2,FALSE)</f>
        <v>1976</v>
      </c>
      <c r="D46" s="105">
        <f>VLOOKUP(A46,'[1]Sheet1'!$A$92:$M$176,3,FALSE)/100</f>
        <v>0.03815408379996138</v>
      </c>
      <c r="E46" s="86">
        <f>VLOOKUP(A46,'[1]Sheet1'!$A$92:$M$176,4,FALSE)</f>
        <v>2491</v>
      </c>
      <c r="F46" s="105">
        <f>VLOOKUP(A46,'[1]Sheet1'!$A$92:$M$176,5,FALSE)/100</f>
        <v>0.0440892759163879</v>
      </c>
      <c r="G46" s="86">
        <f>VLOOKUP(A46,'[1]Sheet1'!$A$92:$M$176,6,FALSE)</f>
        <v>579</v>
      </c>
      <c r="H46" s="105">
        <f>VLOOKUP(A46,'[1]Sheet1'!$A$92:$M$176,7,FALSE)/100</f>
        <v>0.04935219911353563</v>
      </c>
      <c r="I46" s="168">
        <f>VLOOKUP(A46,'[1]Sheet1'!$A$92:$M$176,8,FALSE)</f>
        <v>6</v>
      </c>
      <c r="J46" s="105">
        <f>VLOOKUP(A46,'[1]Sheet1'!$A$92:$M$176,9,FALSE)/100</f>
        <v>0.10526315789473684</v>
      </c>
      <c r="K46" s="86">
        <f>VLOOKUP(A46,'[1]Sheet1'!$A$92:$M$176,10,FALSE)</f>
        <v>5052</v>
      </c>
      <c r="L46" s="105">
        <f>VLOOKUP(A46,'[1]Sheet1'!$A$92:$M$176,11,FALSE)/100</f>
        <v>0.042072652775695794</v>
      </c>
    </row>
    <row r="47" spans="1:12" ht="15">
      <c r="A47" s="22" t="s">
        <v>100</v>
      </c>
      <c r="B47" s="61" t="s">
        <v>101</v>
      </c>
      <c r="C47" s="86">
        <f>VLOOKUP(A47,'[1]Sheet1'!$A$92:$M$176,2,FALSE)</f>
        <v>3427</v>
      </c>
      <c r="D47" s="105">
        <f>VLOOKUP(A47,'[1]Sheet1'!$A$92:$M$176,3,FALSE)/100</f>
        <v>0.06617107549720024</v>
      </c>
      <c r="E47" s="86">
        <f>VLOOKUP(A47,'[1]Sheet1'!$A$92:$M$176,4,FALSE)</f>
        <v>4113</v>
      </c>
      <c r="F47" s="105">
        <f>VLOOKUP(A47,'[1]Sheet1'!$A$92:$M$176,5,FALSE)/100</f>
        <v>0.07279774863271916</v>
      </c>
      <c r="G47" s="86">
        <f>VLOOKUP(A47,'[1]Sheet1'!$A$92:$M$176,6,FALSE)</f>
        <v>782</v>
      </c>
      <c r="H47" s="105">
        <f>VLOOKUP(A47,'[1]Sheet1'!$A$92:$M$176,7,FALSE)/100</f>
        <v>0.06665530173883395</v>
      </c>
      <c r="I47" s="168">
        <f>VLOOKUP(A47,'[1]Sheet1'!$A$92:$M$176,8,FALSE)</f>
        <v>1</v>
      </c>
      <c r="J47" s="105">
        <f>VLOOKUP(A47,'[1]Sheet1'!$A$92:$M$176,9,FALSE)/100</f>
        <v>0.017543859649122806</v>
      </c>
      <c r="K47" s="86">
        <f>VLOOKUP(A47,'[1]Sheet1'!$A$92:$M$176,10,FALSE)</f>
        <v>8323</v>
      </c>
      <c r="L47" s="105">
        <f>VLOOKUP(A47,'[1]Sheet1'!$A$92:$M$176,11,FALSE)/100</f>
        <v>0.06931327970152734</v>
      </c>
    </row>
    <row r="48" spans="1:12" ht="15">
      <c r="A48" s="22" t="s">
        <v>102</v>
      </c>
      <c r="B48" s="60" t="s">
        <v>103</v>
      </c>
      <c r="C48" s="86">
        <f>VLOOKUP(A48,'[1]Sheet1'!$A$92:$M$176,2,FALSE)</f>
        <v>1544</v>
      </c>
      <c r="D48" s="105">
        <f>VLOOKUP(A48,'[1]Sheet1'!$A$92:$M$176,3,FALSE)/100</f>
        <v>0.02981270515543541</v>
      </c>
      <c r="E48" s="86">
        <f>VLOOKUP(A48,'[1]Sheet1'!$A$92:$M$176,4,FALSE)</f>
        <v>2663</v>
      </c>
      <c r="F48" s="105">
        <f>VLOOKUP(A48,'[1]Sheet1'!$A$92:$M$176,5,FALSE)/100</f>
        <v>0.04713357758544399</v>
      </c>
      <c r="G48" s="86">
        <f>VLOOKUP(A48,'[1]Sheet1'!$A$92:$M$176,6,FALSE)</f>
        <v>849</v>
      </c>
      <c r="H48" s="105">
        <f>VLOOKUP(A48,'[1]Sheet1'!$A$92:$M$176,7,FALSE)/100</f>
        <v>0.07236617797476987</v>
      </c>
      <c r="I48" s="168">
        <f>VLOOKUP(A48,'[1]Sheet1'!$A$92:$M$176,8,FALSE)</f>
        <v>7</v>
      </c>
      <c r="J48" s="105">
        <f>VLOOKUP(A48,'[1]Sheet1'!$A$92:$M$176,9,FALSE)/100</f>
        <v>0.12280701754385964</v>
      </c>
      <c r="K48" s="86">
        <f>VLOOKUP(A48,'[1]Sheet1'!$A$92:$M$176,10,FALSE)</f>
        <v>5063</v>
      </c>
      <c r="L48" s="105">
        <f>VLOOKUP(A48,'[1]Sheet1'!$A$92:$M$176,11,FALSE)/100</f>
        <v>0.04216425989773314</v>
      </c>
    </row>
    <row r="49" spans="1:12" ht="15">
      <c r="A49" s="22" t="s">
        <v>104</v>
      </c>
      <c r="B49" s="60" t="s">
        <v>105</v>
      </c>
      <c r="C49" s="86">
        <f>VLOOKUP(A49,'[1]Sheet1'!$A$92:$M$176,2,FALSE)</f>
        <v>16</v>
      </c>
      <c r="D49" s="105">
        <f>VLOOKUP(A49,'[1]Sheet1'!$A$92:$M$176,3,FALSE)/100</f>
        <v>0.00030893994979725814</v>
      </c>
      <c r="E49" s="86">
        <f>VLOOKUP(A49,'[1]Sheet1'!$A$92:$M$176,4,FALSE)</f>
        <v>34</v>
      </c>
      <c r="F49" s="105">
        <f>VLOOKUP(A49,'[1]Sheet1'!$A$92:$M$176,5,FALSE)/100</f>
        <v>0.0006017805624878316</v>
      </c>
      <c r="G49" s="86">
        <f>VLOOKUP(A49,'[1]Sheet1'!$A$92:$M$176,6,FALSE)</f>
        <v>10</v>
      </c>
      <c r="H49" s="105">
        <f>VLOOKUP(A49,'[1]Sheet1'!$A$92:$M$176,7,FALSE)/100</f>
        <v>0.0008523695874531195</v>
      </c>
      <c r="I49" s="168">
        <f>VLOOKUP(A49,'[1]Sheet1'!$A$92:$M$176,8,FALSE)</f>
        <v>0</v>
      </c>
      <c r="J49" s="105">
        <f>VLOOKUP(A49,'[1]Sheet1'!$A$92:$M$176,9,FALSE)/100</f>
        <v>0</v>
      </c>
      <c r="K49" s="86">
        <f>VLOOKUP(A49,'[1]Sheet1'!$A$92:$M$176,10,FALSE)</f>
        <v>60</v>
      </c>
      <c r="L49" s="105">
        <f>VLOOKUP(A49,'[1]Sheet1'!$A$92:$M$176,11,FALSE)/100</f>
        <v>0.0004996752111127768</v>
      </c>
    </row>
    <row r="50" spans="1:12" ht="15">
      <c r="A50" s="22" t="s">
        <v>106</v>
      </c>
      <c r="B50" s="60" t="s">
        <v>107</v>
      </c>
      <c r="C50" s="86">
        <f>VLOOKUP(A50,'[1]Sheet1'!$A$92:$M$176,2,FALSE)</f>
        <v>61</v>
      </c>
      <c r="D50" s="105">
        <f>VLOOKUP(A50,'[1]Sheet1'!$A$92:$M$176,3,FALSE)/100</f>
        <v>0.0011778335586020467</v>
      </c>
      <c r="E50" s="86">
        <f>VLOOKUP(A50,'[1]Sheet1'!$A$92:$M$176,4,FALSE)</f>
        <v>67</v>
      </c>
      <c r="F50" s="105">
        <f>VLOOKUP(A50,'[1]Sheet1'!$A$92:$M$176,5,FALSE)/100</f>
        <v>0.0011858616966671977</v>
      </c>
      <c r="G50" s="86">
        <f>VLOOKUP(A50,'[1]Sheet1'!$A$92:$M$176,6,FALSE)</f>
        <v>24</v>
      </c>
      <c r="H50" s="105">
        <f>VLOOKUP(A50,'[1]Sheet1'!$A$92:$M$176,7,FALSE)/100</f>
        <v>0.0020456870098874876</v>
      </c>
      <c r="I50" s="168">
        <f>VLOOKUP(A50,'[1]Sheet1'!$A$92:$M$176,8,FALSE)</f>
        <v>0</v>
      </c>
      <c r="J50" s="105">
        <f>VLOOKUP(A50,'[1]Sheet1'!$A$92:$M$176,9,FALSE)/100</f>
        <v>0</v>
      </c>
      <c r="K50" s="86">
        <f>VLOOKUP(A50,'[1]Sheet1'!$A$92:$M$176,10,FALSE)</f>
        <v>152</v>
      </c>
      <c r="L50" s="105">
        <f>VLOOKUP(A50,'[1]Sheet1'!$A$92:$M$176,11,FALSE)/100</f>
        <v>0.0012658438681523677</v>
      </c>
    </row>
    <row r="51" spans="1:12" ht="15">
      <c r="A51" s="22" t="s">
        <v>108</v>
      </c>
      <c r="B51" s="60" t="s">
        <v>109</v>
      </c>
      <c r="C51" s="86">
        <f>VLOOKUP(A51,'[1]Sheet1'!$A$92:$M$176,2,FALSE)</f>
        <v>1639</v>
      </c>
      <c r="D51" s="105">
        <f>VLOOKUP(A51,'[1]Sheet1'!$A$92:$M$176,3,FALSE)/100</f>
        <v>0.031647036107356634</v>
      </c>
      <c r="E51" s="86">
        <f>VLOOKUP(A51,'[1]Sheet1'!$A$92:$M$176,4,FALSE)</f>
        <v>2580</v>
      </c>
      <c r="F51" s="105">
        <f>VLOOKUP(A51,'[1]Sheet1'!$A$92:$M$176,5,FALSE)/100</f>
        <v>0.04566452503584134</v>
      </c>
      <c r="G51" s="86">
        <f>VLOOKUP(A51,'[1]Sheet1'!$A$92:$M$176,6,FALSE)</f>
        <v>518</v>
      </c>
      <c r="H51" s="105">
        <f>VLOOKUP(A51,'[1]Sheet1'!$A$92:$M$176,7,FALSE)/100</f>
        <v>0.0441527446300716</v>
      </c>
      <c r="I51" s="168">
        <f>VLOOKUP(A51,'[1]Sheet1'!$A$92:$M$176,8,FALSE)</f>
        <v>2</v>
      </c>
      <c r="J51" s="105">
        <f>VLOOKUP(A51,'[1]Sheet1'!$A$92:$M$176,9,FALSE)/100</f>
        <v>0.03508771929824561</v>
      </c>
      <c r="K51" s="86">
        <f>VLOOKUP(A51,'[1]Sheet1'!$A$92:$M$176,10,FALSE)</f>
        <v>4739</v>
      </c>
      <c r="L51" s="105">
        <f>VLOOKUP(A51,'[1]Sheet1'!$A$92:$M$176,11,FALSE)/100</f>
        <v>0.03946601375772415</v>
      </c>
    </row>
    <row r="52" spans="1:12" ht="15">
      <c r="A52" s="22" t="s">
        <v>110</v>
      </c>
      <c r="B52" s="60" t="s">
        <v>111</v>
      </c>
      <c r="C52" s="86">
        <f>VLOOKUP(A52,'[1]Sheet1'!$A$92:$M$176,2,FALSE)</f>
        <v>702</v>
      </c>
      <c r="D52" s="105">
        <f>VLOOKUP(A52,'[1]Sheet1'!$A$92:$M$176,3,FALSE)/100</f>
        <v>0.0135547402973547</v>
      </c>
      <c r="E52" s="86">
        <f>VLOOKUP(A52,'[1]Sheet1'!$A$92:$M$176,4,FALSE)</f>
        <v>446</v>
      </c>
      <c r="F52" s="105">
        <f>VLOOKUP(A52,'[1]Sheet1'!$A$92:$M$176,5,FALSE)/100</f>
        <v>0.007893945025575675</v>
      </c>
      <c r="G52" s="86">
        <f>VLOOKUP(A52,'[1]Sheet1'!$A$92:$M$176,6,FALSE)</f>
        <v>147</v>
      </c>
      <c r="H52" s="105">
        <f>VLOOKUP(A52,'[1]Sheet1'!$A$92:$M$176,7,FALSE)/100</f>
        <v>0.012529832935560859</v>
      </c>
      <c r="I52" s="168">
        <f>VLOOKUP(A52,'[1]Sheet1'!$A$92:$M$176,8,FALSE)</f>
        <v>1</v>
      </c>
      <c r="J52" s="105">
        <f>VLOOKUP(A52,'[1]Sheet1'!$A$92:$M$176,9,FALSE)/100</f>
        <v>0.017543859649122806</v>
      </c>
      <c r="K52" s="86">
        <f>VLOOKUP(A52,'[1]Sheet1'!$A$92:$M$176,10,FALSE)</f>
        <v>1296</v>
      </c>
      <c r="L52" s="105">
        <f>VLOOKUP(A52,'[1]Sheet1'!$A$92:$M$176,11,FALSE)/100</f>
        <v>0.010792984560035976</v>
      </c>
    </row>
    <row r="53" spans="1:12" ht="15">
      <c r="A53" s="22" t="s">
        <v>112</v>
      </c>
      <c r="B53" s="60" t="s">
        <v>113</v>
      </c>
      <c r="C53" s="86">
        <f>VLOOKUP(A53,'[1]Sheet1'!$A$92:$M$176,2,FALSE)</f>
        <v>357</v>
      </c>
      <c r="D53" s="105">
        <f>VLOOKUP(A53,'[1]Sheet1'!$A$92:$M$176,3,FALSE)/100</f>
        <v>0.006893222629851323</v>
      </c>
      <c r="E53" s="86">
        <f>VLOOKUP(A53,'[1]Sheet1'!$A$92:$M$176,4,FALSE)</f>
        <v>378</v>
      </c>
      <c r="F53" s="105">
        <f>VLOOKUP(A53,'[1]Sheet1'!$A$92:$M$176,5,FALSE)/100</f>
        <v>0.006690383900600011</v>
      </c>
      <c r="G53" s="86">
        <f>VLOOKUP(A53,'[1]Sheet1'!$A$92:$M$176,6,FALSE)</f>
        <v>77</v>
      </c>
      <c r="H53" s="105">
        <f>VLOOKUP(A53,'[1]Sheet1'!$A$92:$M$176,7,FALSE)/100</f>
        <v>0.006563245823389022</v>
      </c>
      <c r="I53" s="168">
        <f>VLOOKUP(A53,'[1]Sheet1'!$A$92:$M$176,8,FALSE)</f>
        <v>0</v>
      </c>
      <c r="J53" s="105">
        <f>VLOOKUP(A53,'[1]Sheet1'!$A$92:$M$176,9,FALSE)/100</f>
        <v>0</v>
      </c>
      <c r="K53" s="86">
        <f>VLOOKUP(A53,'[1]Sheet1'!$A$92:$M$176,10,FALSE)</f>
        <v>812</v>
      </c>
      <c r="L53" s="105">
        <f>VLOOKUP(A53,'[1]Sheet1'!$A$92:$M$176,11,FALSE)/100</f>
        <v>0.006762271190392911</v>
      </c>
    </row>
    <row r="54" spans="1:12" ht="15">
      <c r="A54" s="22" t="s">
        <v>114</v>
      </c>
      <c r="B54" s="60" t="s">
        <v>115</v>
      </c>
      <c r="C54" s="86">
        <f>VLOOKUP(A54,'[1]Sheet1'!$A$92:$M$176,2,FALSE)</f>
        <v>1248</v>
      </c>
      <c r="D54" s="105">
        <f>VLOOKUP(A54,'[1]Sheet1'!$A$92:$M$176,3,FALSE)/100</f>
        <v>0.02409731608418614</v>
      </c>
      <c r="E54" s="86">
        <f>VLOOKUP(A54,'[1]Sheet1'!$A$92:$M$176,4,FALSE)</f>
        <v>1154</v>
      </c>
      <c r="F54" s="105">
        <f>VLOOKUP(A54,'[1]Sheet1'!$A$92:$M$176,5,FALSE)/100</f>
        <v>0.020425140267969346</v>
      </c>
      <c r="G54" s="86">
        <f>VLOOKUP(A54,'[1]Sheet1'!$A$92:$M$176,6,FALSE)</f>
        <v>260</v>
      </c>
      <c r="H54" s="105">
        <f>VLOOKUP(A54,'[1]Sheet1'!$A$92:$M$176,7,FALSE)/100</f>
        <v>0.02216160927378111</v>
      </c>
      <c r="I54" s="168">
        <f>VLOOKUP(A54,'[1]Sheet1'!$A$92:$M$176,8,FALSE)</f>
        <v>1</v>
      </c>
      <c r="J54" s="105">
        <f>VLOOKUP(A54,'[1]Sheet1'!$A$92:$M$176,9,FALSE)/100</f>
        <v>0.017543859649122806</v>
      </c>
      <c r="K54" s="86">
        <f>VLOOKUP(A54,'[1]Sheet1'!$A$92:$M$176,10,FALSE)</f>
        <v>2663</v>
      </c>
      <c r="L54" s="105">
        <f>VLOOKUP(A54,'[1]Sheet1'!$A$92:$M$176,11,FALSE)/100</f>
        <v>0.022177251453222073</v>
      </c>
    </row>
    <row r="55" spans="1:12" ht="15">
      <c r="A55" s="22" t="s">
        <v>116</v>
      </c>
      <c r="B55" s="60" t="s">
        <v>117</v>
      </c>
      <c r="C55" s="86">
        <f>VLOOKUP(A55,'[1]Sheet1'!$A$92:$M$176,2,FALSE)</f>
        <v>26</v>
      </c>
      <c r="D55" s="105">
        <f>VLOOKUP(A55,'[1]Sheet1'!$A$92:$M$176,3,FALSE)/100</f>
        <v>0.0005020274184205445</v>
      </c>
      <c r="E55" s="86">
        <f>VLOOKUP(A55,'[1]Sheet1'!$A$92:$M$176,4,FALSE)</f>
        <v>31</v>
      </c>
      <c r="F55" s="105">
        <f>VLOOKUP(A55,'[1]Sheet1'!$A$92:$M$176,5,FALSE)/100</f>
        <v>0.0005486822775624347</v>
      </c>
      <c r="G55" s="86">
        <f>VLOOKUP(A55,'[1]Sheet1'!$A$92:$M$176,6,FALSE)</f>
        <v>9</v>
      </c>
      <c r="H55" s="105">
        <f>VLOOKUP(A55,'[1]Sheet1'!$A$92:$M$176,7,FALSE)/100</f>
        <v>0.0007671326287078077</v>
      </c>
      <c r="I55" s="168">
        <f>VLOOKUP(A55,'[1]Sheet1'!$A$92:$M$176,8,FALSE)</f>
        <v>0</v>
      </c>
      <c r="J55" s="105">
        <f>VLOOKUP(A55,'[1]Sheet1'!$A$92:$M$176,9,FALSE)/100</f>
        <v>0</v>
      </c>
      <c r="K55" s="86">
        <f>VLOOKUP(A55,'[1]Sheet1'!$A$92:$M$176,10,FALSE)</f>
        <v>66</v>
      </c>
      <c r="L55" s="105">
        <f>VLOOKUP(A55,'[1]Sheet1'!$A$92:$M$176,11,FALSE)/100</f>
        <v>0.0005496427322240543</v>
      </c>
    </row>
    <row r="56" spans="1:12" ht="28.5">
      <c r="A56" s="22" t="s">
        <v>118</v>
      </c>
      <c r="B56" s="60" t="s">
        <v>119</v>
      </c>
      <c r="C56" s="86">
        <f>VLOOKUP(A56,'[1]Sheet1'!$A$92:$M$176,2,FALSE)</f>
        <v>44</v>
      </c>
      <c r="D56" s="105">
        <f>VLOOKUP(A56,'[1]Sheet1'!$A$92:$M$176,3,FALSE)/100</f>
        <v>0.0008495848619424599</v>
      </c>
      <c r="E56" s="86">
        <f>VLOOKUP(A56,'[1]Sheet1'!$A$92:$M$176,4,FALSE)</f>
        <v>41</v>
      </c>
      <c r="F56" s="105">
        <f>VLOOKUP(A56,'[1]Sheet1'!$A$92:$M$176,5,FALSE)/100</f>
        <v>0.0007256765606470911</v>
      </c>
      <c r="G56" s="86">
        <f>VLOOKUP(A56,'[1]Sheet1'!$A$92:$M$176,6,FALSE)</f>
        <v>5</v>
      </c>
      <c r="H56" s="105">
        <f>VLOOKUP(A56,'[1]Sheet1'!$A$92:$M$176,7,FALSE)/100</f>
        <v>0.00042618479372655976</v>
      </c>
      <c r="I56" s="168">
        <f>VLOOKUP(A56,'[1]Sheet1'!$A$92:$M$176,8,FALSE)</f>
        <v>0</v>
      </c>
      <c r="J56" s="105">
        <f>VLOOKUP(A56,'[1]Sheet1'!$A$92:$M$176,9,FALSE)/100</f>
        <v>0</v>
      </c>
      <c r="K56" s="86">
        <f>VLOOKUP(A56,'[1]Sheet1'!$A$92:$M$176,10,FALSE)</f>
        <v>90</v>
      </c>
      <c r="L56" s="105">
        <f>VLOOKUP(A56,'[1]Sheet1'!$A$92:$M$176,11,FALSE)/100</f>
        <v>0.000749512816669165</v>
      </c>
    </row>
    <row r="57" spans="1:12" ht="15">
      <c r="A57" s="22" t="s">
        <v>120</v>
      </c>
      <c r="B57" s="61" t="s">
        <v>121</v>
      </c>
      <c r="C57" s="86">
        <f>VLOOKUP(A57,'[1]Sheet1'!$A$92:$M$176,2,FALSE)</f>
        <v>16</v>
      </c>
      <c r="D57" s="105">
        <f>VLOOKUP(A57,'[1]Sheet1'!$A$92:$M$176,3,FALSE)/100</f>
        <v>0.00030893994979725814</v>
      </c>
      <c r="E57" s="86">
        <f>VLOOKUP(A57,'[1]Sheet1'!$A$92:$M$176,4,FALSE)</f>
        <v>8</v>
      </c>
      <c r="F57" s="105">
        <f>VLOOKUP(A57,'[1]Sheet1'!$A$92:$M$176,5,FALSE)/100</f>
        <v>0.0001415954264677251</v>
      </c>
      <c r="G57" s="86">
        <f>VLOOKUP(A57,'[1]Sheet1'!$A$92:$M$176,6,FALSE)</f>
        <v>2</v>
      </c>
      <c r="H57" s="105">
        <f>VLOOKUP(A57,'[1]Sheet1'!$A$92:$M$176,7,FALSE)/100</f>
        <v>0.00017047391749062393</v>
      </c>
      <c r="I57" s="168">
        <f>VLOOKUP(A57,'[1]Sheet1'!$A$92:$M$176,8,FALSE)</f>
        <v>0</v>
      </c>
      <c r="J57" s="105">
        <f>VLOOKUP(A57,'[1]Sheet1'!$A$92:$M$176,9,FALSE)/100</f>
        <v>0</v>
      </c>
      <c r="K57" s="86">
        <f>VLOOKUP(A57,'[1]Sheet1'!$A$92:$M$176,10,FALSE)</f>
        <v>26</v>
      </c>
      <c r="L57" s="105">
        <f>VLOOKUP(A57,'[1]Sheet1'!$A$92:$M$176,11,FALSE)/100</f>
        <v>0.00021652592481553653</v>
      </c>
    </row>
    <row r="58" spans="1:12" ht="15">
      <c r="A58" s="22" t="s">
        <v>122</v>
      </c>
      <c r="B58" s="60" t="s">
        <v>123</v>
      </c>
      <c r="C58" s="86">
        <f>VLOOKUP(A58,'[1]Sheet1'!$A$92:$M$176,2,FALSE)</f>
        <v>68</v>
      </c>
      <c r="D58" s="105">
        <f>VLOOKUP(A58,'[1]Sheet1'!$A$92:$M$176,3,FALSE)/100</f>
        <v>0.001312994786638347</v>
      </c>
      <c r="E58" s="86">
        <f>VLOOKUP(A58,'[1]Sheet1'!$A$92:$M$176,4,FALSE)</f>
        <v>82</v>
      </c>
      <c r="F58" s="105">
        <f>VLOOKUP(A58,'[1]Sheet1'!$A$92:$M$176,5,FALSE)/100</f>
        <v>0.0014513531212941822</v>
      </c>
      <c r="G58" s="86">
        <f>VLOOKUP(A58,'[1]Sheet1'!$A$92:$M$176,6,FALSE)</f>
        <v>10</v>
      </c>
      <c r="H58" s="105">
        <f>VLOOKUP(A58,'[1]Sheet1'!$A$92:$M$176,7,FALSE)/100</f>
        <v>0.0008523695874531195</v>
      </c>
      <c r="I58" s="168">
        <f>VLOOKUP(A58,'[1]Sheet1'!$A$92:$M$176,8,FALSE)</f>
        <v>0</v>
      </c>
      <c r="J58" s="105">
        <f>VLOOKUP(A58,'[1]Sheet1'!$A$92:$M$176,9,FALSE)/100</f>
        <v>0</v>
      </c>
      <c r="K58" s="86">
        <f>VLOOKUP(A58,'[1]Sheet1'!$A$92:$M$176,10,FALSE)</f>
        <v>160</v>
      </c>
      <c r="L58" s="105">
        <f>VLOOKUP(A58,'[1]Sheet1'!$A$92:$M$176,11,FALSE)/100</f>
        <v>0.0013324672296340712</v>
      </c>
    </row>
    <row r="59" spans="1:12" ht="15">
      <c r="A59" s="22" t="s">
        <v>124</v>
      </c>
      <c r="B59" s="60" t="s">
        <v>125</v>
      </c>
      <c r="C59" s="86">
        <f>VLOOKUP(A59,'[1]Sheet1'!$A$92:$M$176,2,FALSE)</f>
        <v>184</v>
      </c>
      <c r="D59" s="105">
        <f>VLOOKUP(A59,'[1]Sheet1'!$A$92:$M$176,3,FALSE)/100</f>
        <v>0.0035528094226684685</v>
      </c>
      <c r="E59" s="86">
        <f>VLOOKUP(A59,'[1]Sheet1'!$A$92:$M$176,4,FALSE)</f>
        <v>110</v>
      </c>
      <c r="F59" s="105">
        <f>VLOOKUP(A59,'[1]Sheet1'!$A$92:$M$176,5,FALSE)/100</f>
        <v>0.0019469371139312203</v>
      </c>
      <c r="G59" s="86">
        <f>VLOOKUP(A59,'[1]Sheet1'!$A$92:$M$176,6,FALSE)</f>
        <v>37</v>
      </c>
      <c r="H59" s="105">
        <f>VLOOKUP(A59,'[1]Sheet1'!$A$92:$M$176,7,FALSE)/100</f>
        <v>0.0031537674735765426</v>
      </c>
      <c r="I59" s="168">
        <f>VLOOKUP(A59,'[1]Sheet1'!$A$92:$M$176,8,FALSE)</f>
        <v>0</v>
      </c>
      <c r="J59" s="105">
        <f>VLOOKUP(A59,'[1]Sheet1'!$A$92:$M$176,9,FALSE)/100</f>
        <v>0</v>
      </c>
      <c r="K59" s="86">
        <f>VLOOKUP(A59,'[1]Sheet1'!$A$92:$M$176,10,FALSE)</f>
        <v>331</v>
      </c>
      <c r="L59" s="105">
        <f>VLOOKUP(A59,'[1]Sheet1'!$A$92:$M$176,11,FALSE)/100</f>
        <v>0.0027565415813054846</v>
      </c>
    </row>
    <row r="60" spans="1:12" ht="15">
      <c r="A60" s="22" t="s">
        <v>126</v>
      </c>
      <c r="B60" s="60" t="s">
        <v>127</v>
      </c>
      <c r="C60" s="86">
        <f>VLOOKUP(A60,'[1]Sheet1'!$A$92:$M$176,2,FALSE)</f>
        <v>18</v>
      </c>
      <c r="D60" s="105">
        <f>VLOOKUP(A60,'[1]Sheet1'!$A$92:$M$176,3,FALSE)/100</f>
        <v>0.00034755744352191545</v>
      </c>
      <c r="E60" s="86">
        <f>VLOOKUP(A60,'[1]Sheet1'!$A$92:$M$176,4,FALSE)</f>
        <v>26</v>
      </c>
      <c r="F60" s="105">
        <f>VLOOKUP(A60,'[1]Sheet1'!$A$92:$M$176,5,FALSE)/100</f>
        <v>0.00046018513602010653</v>
      </c>
      <c r="G60" s="86">
        <f>VLOOKUP(A60,'[1]Sheet1'!$A$92:$M$176,6,FALSE)</f>
        <v>9</v>
      </c>
      <c r="H60" s="105">
        <f>VLOOKUP(A60,'[1]Sheet1'!$A$92:$M$176,7,FALSE)/100</f>
        <v>0.0007671326287078077</v>
      </c>
      <c r="I60" s="168">
        <f>VLOOKUP(A60,'[1]Sheet1'!$A$92:$M$176,8,FALSE)</f>
        <v>0</v>
      </c>
      <c r="J60" s="105">
        <f>VLOOKUP(A60,'[1]Sheet1'!$A$92:$M$176,9,FALSE)/100</f>
        <v>0</v>
      </c>
      <c r="K60" s="86">
        <f>VLOOKUP(A60,'[1]Sheet1'!$A$92:$M$176,10,FALSE)</f>
        <v>53</v>
      </c>
      <c r="L60" s="105">
        <f>VLOOKUP(A60,'[1]Sheet1'!$A$92:$M$176,11,FALSE)/100</f>
        <v>0.00044137976981628607</v>
      </c>
    </row>
    <row r="61" spans="1:12" ht="15">
      <c r="A61" s="22" t="s">
        <v>128</v>
      </c>
      <c r="B61" s="61" t="s">
        <v>129</v>
      </c>
      <c r="C61" s="86">
        <f>VLOOKUP(A61,'[1]Sheet1'!$A$92:$M$176,2,FALSE)</f>
        <v>249</v>
      </c>
      <c r="D61" s="105">
        <f>VLOOKUP(A61,'[1]Sheet1'!$A$92:$M$176,3,FALSE)/100</f>
        <v>0.004807877968719831</v>
      </c>
      <c r="E61" s="86">
        <f>VLOOKUP(A61,'[1]Sheet1'!$A$92:$M$176,4,FALSE)</f>
        <v>129</v>
      </c>
      <c r="F61" s="105">
        <f>VLOOKUP(A61,'[1]Sheet1'!$A$92:$M$176,5,FALSE)/100</f>
        <v>0.002283226251792067</v>
      </c>
      <c r="G61" s="86">
        <f>VLOOKUP(A61,'[1]Sheet1'!$A$92:$M$176,6,FALSE)</f>
        <v>49</v>
      </c>
      <c r="H61" s="105">
        <f>VLOOKUP(A61,'[1]Sheet1'!$A$92:$M$176,7,FALSE)/100</f>
        <v>0.004176610978520286</v>
      </c>
      <c r="I61" s="168">
        <f>VLOOKUP(A61,'[1]Sheet1'!$A$92:$M$176,8,FALSE)</f>
        <v>0</v>
      </c>
      <c r="J61" s="105">
        <f>VLOOKUP(A61,'[1]Sheet1'!$A$92:$M$176,9,FALSE)/100</f>
        <v>0</v>
      </c>
      <c r="K61" s="86">
        <f>VLOOKUP(A61,'[1]Sheet1'!$A$92:$M$176,10,FALSE)</f>
        <v>427</v>
      </c>
      <c r="L61" s="105">
        <f>VLOOKUP(A61,'[1]Sheet1'!$A$92:$M$176,11,FALSE)/100</f>
        <v>0.0035560219190859275</v>
      </c>
    </row>
    <row r="62" spans="1:12" ht="28.5">
      <c r="A62" s="22" t="s">
        <v>130</v>
      </c>
      <c r="B62" s="61" t="s">
        <v>131</v>
      </c>
      <c r="C62" s="86">
        <f>VLOOKUP(A62,'[1]Sheet1'!$A$92:$M$176,2,FALSE)</f>
        <v>59</v>
      </c>
      <c r="D62" s="105">
        <f>VLOOKUP(A62,'[1]Sheet1'!$A$92:$M$176,3,FALSE)/100</f>
        <v>0.0011392160648773895</v>
      </c>
      <c r="E62" s="86">
        <f>VLOOKUP(A62,'[1]Sheet1'!$A$92:$M$176,4,FALSE)</f>
        <v>33</v>
      </c>
      <c r="F62" s="105">
        <f>VLOOKUP(A62,'[1]Sheet1'!$A$92:$M$176,5,FALSE)/100</f>
        <v>0.000584081134179366</v>
      </c>
      <c r="G62" s="86">
        <f>VLOOKUP(A62,'[1]Sheet1'!$A$92:$M$176,6,FALSE)</f>
        <v>7</v>
      </c>
      <c r="H62" s="105">
        <f>VLOOKUP(A62,'[1]Sheet1'!$A$92:$M$176,7,FALSE)/100</f>
        <v>0.0005966587112171837</v>
      </c>
      <c r="I62" s="168">
        <f>VLOOKUP(A62,'[1]Sheet1'!$A$92:$M$176,8,FALSE)</f>
        <v>0</v>
      </c>
      <c r="J62" s="105">
        <f>VLOOKUP(A62,'[1]Sheet1'!$A$92:$M$176,9,FALSE)/100</f>
        <v>0</v>
      </c>
      <c r="K62" s="86">
        <f>VLOOKUP(A62,'[1]Sheet1'!$A$92:$M$176,10,FALSE)</f>
        <v>99</v>
      </c>
      <c r="L62" s="105">
        <f>VLOOKUP(A62,'[1]Sheet1'!$A$92:$M$176,11,FALSE)/100</f>
        <v>0.0008244640983360815</v>
      </c>
    </row>
    <row r="63" spans="1:12" ht="15">
      <c r="A63" s="22" t="s">
        <v>132</v>
      </c>
      <c r="B63" s="61" t="s">
        <v>133</v>
      </c>
      <c r="C63" s="86">
        <f>VLOOKUP(A63,'[1]Sheet1'!$A$92:$M$176,2,FALSE)</f>
        <v>67</v>
      </c>
      <c r="D63" s="105">
        <f>VLOOKUP(A63,'[1]Sheet1'!$A$92:$M$176,3,FALSE)/100</f>
        <v>0.0012936860397760187</v>
      </c>
      <c r="E63" s="86">
        <f>VLOOKUP(A63,'[1]Sheet1'!$A$92:$M$176,4,FALSE)</f>
        <v>38</v>
      </c>
      <c r="F63" s="105">
        <f>VLOOKUP(A63,'[1]Sheet1'!$A$92:$M$176,5,FALSE)/100</f>
        <v>0.0006725782757216942</v>
      </c>
      <c r="G63" s="86">
        <f>VLOOKUP(A63,'[1]Sheet1'!$A$92:$M$176,6,FALSE)</f>
        <v>13</v>
      </c>
      <c r="H63" s="105">
        <f>VLOOKUP(A63,'[1]Sheet1'!$A$92:$M$176,7,FALSE)/100</f>
        <v>0.0011080804636890555</v>
      </c>
      <c r="I63" s="168">
        <f>VLOOKUP(A63,'[1]Sheet1'!$A$92:$M$176,8,FALSE)</f>
        <v>0</v>
      </c>
      <c r="J63" s="105">
        <f>VLOOKUP(A63,'[1]Sheet1'!$A$92:$M$176,9,FALSE)/100</f>
        <v>0</v>
      </c>
      <c r="K63" s="86">
        <f>VLOOKUP(A63,'[1]Sheet1'!$A$92:$M$176,10,FALSE)</f>
        <v>118</v>
      </c>
      <c r="L63" s="105">
        <f>VLOOKUP(A63,'[1]Sheet1'!$A$92:$M$176,11,FALSE)/100</f>
        <v>0.0009826945818551275</v>
      </c>
    </row>
    <row r="64" spans="1:12" ht="15">
      <c r="A64" s="22" t="s">
        <v>134</v>
      </c>
      <c r="B64" s="61" t="s">
        <v>135</v>
      </c>
      <c r="C64" s="86">
        <f>VLOOKUP(A64,'[1]Sheet1'!$A$92:$M$176,2,FALSE)</f>
        <v>172</v>
      </c>
      <c r="D64" s="105">
        <f>VLOOKUP(A64,'[1]Sheet1'!$A$92:$M$176,3,FALSE)/100</f>
        <v>0.0033211044603205253</v>
      </c>
      <c r="E64" s="86">
        <f>VLOOKUP(A64,'[1]Sheet1'!$A$92:$M$176,4,FALSE)</f>
        <v>227</v>
      </c>
      <c r="F64" s="105">
        <f>VLOOKUP(A64,'[1]Sheet1'!$A$92:$M$176,5,FALSE)/100</f>
        <v>0.004017770226021699</v>
      </c>
      <c r="G64" s="86">
        <f>VLOOKUP(A64,'[1]Sheet1'!$A$92:$M$176,6,FALSE)</f>
        <v>60</v>
      </c>
      <c r="H64" s="105">
        <f>VLOOKUP(A64,'[1]Sheet1'!$A$92:$M$176,7,FALSE)/100</f>
        <v>0.005114217524718718</v>
      </c>
      <c r="I64" s="168">
        <f>VLOOKUP(A64,'[1]Sheet1'!$A$92:$M$176,8,FALSE)</f>
        <v>0</v>
      </c>
      <c r="J64" s="105">
        <f>VLOOKUP(A64,'[1]Sheet1'!$A$92:$M$176,9,FALSE)/100</f>
        <v>0</v>
      </c>
      <c r="K64" s="86">
        <f>VLOOKUP(A64,'[1]Sheet1'!$A$92:$M$176,10,FALSE)</f>
        <v>459</v>
      </c>
      <c r="L64" s="105">
        <f>VLOOKUP(A64,'[1]Sheet1'!$A$92:$M$176,11,FALSE)/100</f>
        <v>0.003822515365012742</v>
      </c>
    </row>
    <row r="65" spans="1:12" ht="15">
      <c r="A65" s="22" t="s">
        <v>136</v>
      </c>
      <c r="B65" s="61" t="s">
        <v>137</v>
      </c>
      <c r="C65" s="86">
        <f>VLOOKUP(A65,'[1]Sheet1'!$A$92:$M$176,2,FALSE)</f>
        <v>80</v>
      </c>
      <c r="D65" s="105">
        <f>VLOOKUP(A65,'[1]Sheet1'!$A$92:$M$176,3,FALSE)/100</f>
        <v>0.0015446997489862906</v>
      </c>
      <c r="E65" s="86">
        <f>VLOOKUP(A65,'[1]Sheet1'!$A$92:$M$176,4,FALSE)</f>
        <v>46</v>
      </c>
      <c r="F65" s="105">
        <f>VLOOKUP(A65,'[1]Sheet1'!$A$92:$M$176,5,FALSE)/100</f>
        <v>0.0008141737021894194</v>
      </c>
      <c r="G65" s="86">
        <f>VLOOKUP(A65,'[1]Sheet1'!$A$92:$M$176,6,FALSE)</f>
        <v>25</v>
      </c>
      <c r="H65" s="105">
        <f>VLOOKUP(A65,'[1]Sheet1'!$A$92:$M$176,7,FALSE)/100</f>
        <v>0.0021309239686327997</v>
      </c>
      <c r="I65" s="168">
        <f>VLOOKUP(A65,'[1]Sheet1'!$A$92:$M$176,8,FALSE)</f>
        <v>0</v>
      </c>
      <c r="J65" s="105">
        <f>VLOOKUP(A65,'[1]Sheet1'!$A$92:$M$176,9,FALSE)/100</f>
        <v>0</v>
      </c>
      <c r="K65" s="86">
        <f>VLOOKUP(A65,'[1]Sheet1'!$A$92:$M$176,10,FALSE)</f>
        <v>151</v>
      </c>
      <c r="L65" s="105">
        <f>VLOOKUP(A65,'[1]Sheet1'!$A$92:$M$176,11,FALSE)/100</f>
        <v>0.0012575159479671547</v>
      </c>
    </row>
    <row r="66" spans="1:12" ht="15">
      <c r="A66" s="22" t="s">
        <v>138</v>
      </c>
      <c r="B66" s="60" t="s">
        <v>139</v>
      </c>
      <c r="C66" s="86">
        <f>VLOOKUP(A66,'[1]Sheet1'!$A$92:$M$176,2,FALSE)</f>
        <v>163</v>
      </c>
      <c r="D66" s="105">
        <f>VLOOKUP(A66,'[1]Sheet1'!$A$92:$M$176,3,FALSE)/100</f>
        <v>0.0031473257385595675</v>
      </c>
      <c r="E66" s="86">
        <f>VLOOKUP(A66,'[1]Sheet1'!$A$92:$M$176,4,FALSE)</f>
        <v>123</v>
      </c>
      <c r="F66" s="105">
        <f>VLOOKUP(A66,'[1]Sheet1'!$A$92:$M$176,5,FALSE)/100</f>
        <v>0.0021770296819412734</v>
      </c>
      <c r="G66" s="86">
        <f>VLOOKUP(A66,'[1]Sheet1'!$A$92:$M$176,6,FALSE)</f>
        <v>41</v>
      </c>
      <c r="H66" s="105">
        <f>VLOOKUP(A66,'[1]Sheet1'!$A$92:$M$176,7,FALSE)/100</f>
        <v>0.003494715308557791</v>
      </c>
      <c r="I66" s="168">
        <f>VLOOKUP(A66,'[1]Sheet1'!$A$92:$M$176,8,FALSE)</f>
        <v>0</v>
      </c>
      <c r="J66" s="105">
        <f>VLOOKUP(A66,'[1]Sheet1'!$A$92:$M$176,9,FALSE)/100</f>
        <v>0</v>
      </c>
      <c r="K66" s="86">
        <f>VLOOKUP(A66,'[1]Sheet1'!$A$92:$M$176,10,FALSE)</f>
        <v>327</v>
      </c>
      <c r="L66" s="105">
        <f>VLOOKUP(A66,'[1]Sheet1'!$A$92:$M$176,11,FALSE)/100</f>
        <v>0.002723229900564633</v>
      </c>
    </row>
    <row r="67" spans="1:12" ht="15">
      <c r="A67" s="22" t="s">
        <v>140</v>
      </c>
      <c r="B67" s="61" t="s">
        <v>141</v>
      </c>
      <c r="C67" s="86">
        <f>VLOOKUP(A67,'[1]Sheet1'!$A$92:$M$176,2,FALSE)</f>
        <v>342</v>
      </c>
      <c r="D67" s="105">
        <f>VLOOKUP(A67,'[1]Sheet1'!$A$92:$M$176,3,FALSE)/100</f>
        <v>0.006603591426916392</v>
      </c>
      <c r="E67" s="86">
        <f>VLOOKUP(A67,'[1]Sheet1'!$A$92:$M$176,4,FALSE)</f>
        <v>268</v>
      </c>
      <c r="F67" s="105">
        <f>VLOOKUP(A67,'[1]Sheet1'!$A$92:$M$176,5,FALSE)/100</f>
        <v>0.004743446786668791</v>
      </c>
      <c r="G67" s="86">
        <f>VLOOKUP(A67,'[1]Sheet1'!$A$92:$M$176,6,FALSE)</f>
        <v>54</v>
      </c>
      <c r="H67" s="105">
        <f>VLOOKUP(A67,'[1]Sheet1'!$A$92:$M$176,7,FALSE)/100</f>
        <v>0.004602795772246846</v>
      </c>
      <c r="I67" s="168">
        <f>VLOOKUP(A67,'[1]Sheet1'!$A$92:$M$176,8,FALSE)</f>
        <v>0</v>
      </c>
      <c r="J67" s="105">
        <f>VLOOKUP(A67,'[1]Sheet1'!$A$92:$M$176,9,FALSE)/100</f>
        <v>0</v>
      </c>
      <c r="K67" s="86">
        <f>VLOOKUP(A67,'[1]Sheet1'!$A$92:$M$176,10,FALSE)</f>
        <v>664</v>
      </c>
      <c r="L67" s="105">
        <f>VLOOKUP(A67,'[1]Sheet1'!$A$92:$M$176,11,FALSE)/100</f>
        <v>0.005529739002981395</v>
      </c>
    </row>
    <row r="68" spans="1:12" ht="15">
      <c r="A68" s="22" t="s">
        <v>142</v>
      </c>
      <c r="B68" s="60" t="s">
        <v>143</v>
      </c>
      <c r="C68" s="86">
        <f>VLOOKUP(A68,'[1]Sheet1'!$A$92:$M$176,2,FALSE)</f>
        <v>136</v>
      </c>
      <c r="D68" s="105">
        <f>VLOOKUP(A68,'[1]Sheet1'!$A$92:$M$176,3,FALSE)/100</f>
        <v>0.002625989573276694</v>
      </c>
      <c r="E68" s="86">
        <f>VLOOKUP(A68,'[1]Sheet1'!$A$92:$M$176,4,FALSE)</f>
        <v>63</v>
      </c>
      <c r="F68" s="105">
        <f>VLOOKUP(A68,'[1]Sheet1'!$A$92:$M$176,5,FALSE)/100</f>
        <v>0.001115063983433335</v>
      </c>
      <c r="G68" s="86">
        <f>VLOOKUP(A68,'[1]Sheet1'!$A$92:$M$176,6,FALSE)</f>
        <v>10</v>
      </c>
      <c r="H68" s="105">
        <f>VLOOKUP(A68,'[1]Sheet1'!$A$92:$M$176,7,FALSE)/100</f>
        <v>0.0008523695874531195</v>
      </c>
      <c r="I68" s="168">
        <f>VLOOKUP(A68,'[1]Sheet1'!$A$92:$M$176,8,FALSE)</f>
        <v>0</v>
      </c>
      <c r="J68" s="105">
        <f>VLOOKUP(A68,'[1]Sheet1'!$A$92:$M$176,9,FALSE)/100</f>
        <v>0</v>
      </c>
      <c r="K68" s="86">
        <f>VLOOKUP(A68,'[1]Sheet1'!$A$92:$M$176,10,FALSE)</f>
        <v>209</v>
      </c>
      <c r="L68" s="105">
        <f>VLOOKUP(A68,'[1]Sheet1'!$A$92:$M$176,11,FALSE)/100</f>
        <v>0.0017405353187095055</v>
      </c>
    </row>
    <row r="69" spans="1:12" ht="15">
      <c r="A69" s="22" t="s">
        <v>144</v>
      </c>
      <c r="B69" s="60" t="s">
        <v>145</v>
      </c>
      <c r="C69" s="86">
        <f>VLOOKUP(A69,'[1]Sheet1'!$A$92:$M$176,2,FALSE)</f>
        <v>97</v>
      </c>
      <c r="D69" s="105">
        <f>VLOOKUP(A69,'[1]Sheet1'!$A$92:$M$176,3,FALSE)/100</f>
        <v>0.0018729484456458776</v>
      </c>
      <c r="E69" s="86">
        <f>VLOOKUP(A69,'[1]Sheet1'!$A$92:$M$176,4,FALSE)</f>
        <v>61</v>
      </c>
      <c r="F69" s="105">
        <f>VLOOKUP(A69,'[1]Sheet1'!$A$92:$M$176,5,FALSE)/100</f>
        <v>0.001079665126816404</v>
      </c>
      <c r="G69" s="86">
        <f>VLOOKUP(A69,'[1]Sheet1'!$A$92:$M$176,6,FALSE)</f>
        <v>18</v>
      </c>
      <c r="H69" s="105">
        <f>VLOOKUP(A69,'[1]Sheet1'!$A$92:$M$176,7,FALSE)/100</f>
        <v>0.0015342652574156155</v>
      </c>
      <c r="I69" s="168">
        <f>VLOOKUP(A69,'[1]Sheet1'!$A$92:$M$176,8,FALSE)</f>
        <v>0</v>
      </c>
      <c r="J69" s="105">
        <f>VLOOKUP(A69,'[1]Sheet1'!$A$92:$M$176,9,FALSE)/100</f>
        <v>0</v>
      </c>
      <c r="K69" s="86">
        <f>VLOOKUP(A69,'[1]Sheet1'!$A$92:$M$176,10,FALSE)</f>
        <v>176</v>
      </c>
      <c r="L69" s="105">
        <f>VLOOKUP(A69,'[1]Sheet1'!$A$92:$M$176,11,FALSE)/100</f>
        <v>0.0014657139525974783</v>
      </c>
    </row>
    <row r="70" spans="1:12" ht="15">
      <c r="A70" s="22" t="s">
        <v>146</v>
      </c>
      <c r="B70" s="61" t="s">
        <v>147</v>
      </c>
      <c r="C70" s="86">
        <f>VLOOKUP(A70,'[1]Sheet1'!$A$92:$M$176,2,FALSE)</f>
        <v>47</v>
      </c>
      <c r="D70" s="105">
        <f>VLOOKUP(A70,'[1]Sheet1'!$A$92:$M$176,3,FALSE)/100</f>
        <v>0.0009075111025294458</v>
      </c>
      <c r="E70" s="86">
        <f>VLOOKUP(A70,'[1]Sheet1'!$A$92:$M$176,4,FALSE)</f>
        <v>33</v>
      </c>
      <c r="F70" s="105">
        <f>VLOOKUP(A70,'[1]Sheet1'!$A$92:$M$176,5,FALSE)/100</f>
        <v>0.000584081134179366</v>
      </c>
      <c r="G70" s="86">
        <f>VLOOKUP(A70,'[1]Sheet1'!$A$92:$M$176,6,FALSE)</f>
        <v>10</v>
      </c>
      <c r="H70" s="105">
        <f>VLOOKUP(A70,'[1]Sheet1'!$A$92:$M$176,7,FALSE)/100</f>
        <v>0.0008523695874531195</v>
      </c>
      <c r="I70" s="168">
        <f>VLOOKUP(A70,'[1]Sheet1'!$A$92:$M$176,8,FALSE)</f>
        <v>0</v>
      </c>
      <c r="J70" s="105">
        <f>VLOOKUP(A70,'[1]Sheet1'!$A$92:$M$176,9,FALSE)/100</f>
        <v>0</v>
      </c>
      <c r="K70" s="86">
        <f>VLOOKUP(A70,'[1]Sheet1'!$A$92:$M$176,10,FALSE)</f>
        <v>90</v>
      </c>
      <c r="L70" s="105">
        <f>VLOOKUP(A70,'[1]Sheet1'!$A$92:$M$176,11,FALSE)/100</f>
        <v>0.000749512816669165</v>
      </c>
    </row>
    <row r="71" spans="1:12" ht="15">
      <c r="A71" s="22" t="s">
        <v>148</v>
      </c>
      <c r="B71" s="60" t="s">
        <v>149</v>
      </c>
      <c r="C71" s="86">
        <f>VLOOKUP(A71,'[1]Sheet1'!$A$92:$M$176,2,FALSE)</f>
        <v>32</v>
      </c>
      <c r="D71" s="105">
        <f>VLOOKUP(A71,'[1]Sheet1'!$A$92:$M$176,3,FALSE)/100</f>
        <v>0.0006178798995945163</v>
      </c>
      <c r="E71" s="86">
        <f>VLOOKUP(A71,'[1]Sheet1'!$A$92:$M$176,4,FALSE)</f>
        <v>15</v>
      </c>
      <c r="F71" s="105">
        <f>VLOOKUP(A71,'[1]Sheet1'!$A$92:$M$176,5,FALSE)/100</f>
        <v>0.0002654914246269845</v>
      </c>
      <c r="G71" s="86">
        <f>VLOOKUP(A71,'[1]Sheet1'!$A$92:$M$176,6,FALSE)</f>
        <v>0</v>
      </c>
      <c r="H71" s="105">
        <f>VLOOKUP(A71,'[1]Sheet1'!$A$92:$M$176,7,FALSE)/100</f>
        <v>0</v>
      </c>
      <c r="I71" s="168">
        <f>VLOOKUP(A71,'[1]Sheet1'!$A$92:$M$176,8,FALSE)</f>
        <v>0</v>
      </c>
      <c r="J71" s="105">
        <f>VLOOKUP(A71,'[1]Sheet1'!$A$92:$M$176,9,FALSE)/100</f>
        <v>0</v>
      </c>
      <c r="K71" s="86">
        <f>VLOOKUP(A71,'[1]Sheet1'!$A$92:$M$176,10,FALSE)</f>
        <v>47</v>
      </c>
      <c r="L71" s="105">
        <f>VLOOKUP(A71,'[1]Sheet1'!$A$92:$M$176,11,FALSE)/100</f>
        <v>0.0003914122487050084</v>
      </c>
    </row>
    <row r="72" spans="1:12" ht="15">
      <c r="A72" s="22" t="s">
        <v>150</v>
      </c>
      <c r="B72" s="60" t="s">
        <v>206</v>
      </c>
      <c r="C72" s="86">
        <f>VLOOKUP(A72,'[1]Sheet1'!$A$92:$M$176,2,FALSE)</f>
        <v>139</v>
      </c>
      <c r="D72" s="105">
        <f>VLOOKUP(A72,'[1]Sheet1'!$A$92:$M$176,3,FALSE)/100</f>
        <v>0.0026839158138636803</v>
      </c>
      <c r="E72" s="86">
        <f>VLOOKUP(A72,'[1]Sheet1'!$A$92:$M$176,4,FALSE)</f>
        <v>223</v>
      </c>
      <c r="F72" s="105">
        <f>VLOOKUP(A72,'[1]Sheet1'!$A$92:$M$176,5,FALSE)/100</f>
        <v>0.003946972512787837</v>
      </c>
      <c r="G72" s="86">
        <f>VLOOKUP(A72,'[1]Sheet1'!$A$92:$M$176,6,FALSE)</f>
        <v>43</v>
      </c>
      <c r="H72" s="105">
        <f>VLOOKUP(A72,'[1]Sheet1'!$A$92:$M$176,7,FALSE)/100</f>
        <v>0.0036651892260484136</v>
      </c>
      <c r="I72" s="168">
        <f>VLOOKUP(A72,'[1]Sheet1'!$A$92:$M$176,8,FALSE)</f>
        <v>0</v>
      </c>
      <c r="J72" s="105">
        <f>VLOOKUP(A72,'[1]Sheet1'!$A$92:$M$176,9,FALSE)/100</f>
        <v>0</v>
      </c>
      <c r="K72" s="86">
        <f>VLOOKUP(A72,'[1]Sheet1'!$A$92:$M$176,10,FALSE)</f>
        <v>405</v>
      </c>
      <c r="L72" s="105">
        <f>VLOOKUP(A72,'[1]Sheet1'!$A$92:$M$176,11,FALSE)/100</f>
        <v>0.003372807675011243</v>
      </c>
    </row>
    <row r="73" spans="1:12" ht="15">
      <c r="A73" s="22" t="s">
        <v>151</v>
      </c>
      <c r="B73" s="60" t="s">
        <v>152</v>
      </c>
      <c r="C73" s="86">
        <f>VLOOKUP(A73,'[1]Sheet1'!$A$92:$M$176,2,FALSE)</f>
        <v>4986</v>
      </c>
      <c r="D73" s="105">
        <f>VLOOKUP(A73,'[1]Sheet1'!$A$92:$M$176,3,FALSE)/100</f>
        <v>0.09627341185557058</v>
      </c>
      <c r="E73" s="86">
        <f>VLOOKUP(A73,'[1]Sheet1'!$A$92:$M$176,4,FALSE)</f>
        <v>7766</v>
      </c>
      <c r="F73" s="105">
        <f>VLOOKUP(A73,'[1]Sheet1'!$A$92:$M$176,5,FALSE)/100</f>
        <v>0.13745376024354414</v>
      </c>
      <c r="G73" s="86">
        <f>VLOOKUP(A73,'[1]Sheet1'!$A$92:$M$176,6,FALSE)</f>
        <v>1024</v>
      </c>
      <c r="H73" s="105">
        <f>VLOOKUP(A73,'[1]Sheet1'!$A$92:$M$176,7,FALSE)/100</f>
        <v>0.08728264575519945</v>
      </c>
      <c r="I73" s="168">
        <f>VLOOKUP(A73,'[1]Sheet1'!$A$92:$M$176,8,FALSE)</f>
        <v>10</v>
      </c>
      <c r="J73" s="105">
        <f>VLOOKUP(A73,'[1]Sheet1'!$A$92:$M$176,9,FALSE)/100</f>
        <v>0.17543859649122806</v>
      </c>
      <c r="K73" s="86">
        <f>VLOOKUP(A73,'[1]Sheet1'!$A$92:$M$176,10,FALSE)</f>
        <v>13786</v>
      </c>
      <c r="L73" s="105">
        <f>VLOOKUP(A73,'[1]Sheet1'!$A$92:$M$176,11,FALSE)/100</f>
        <v>0.11480870767334565</v>
      </c>
    </row>
    <row r="74" spans="1:12" ht="15">
      <c r="A74" s="22" t="s">
        <v>153</v>
      </c>
      <c r="B74" s="60" t="s">
        <v>154</v>
      </c>
      <c r="C74" s="86">
        <f>VLOOKUP(A74,'[1]Sheet1'!$A$92:$M$176,2,FALSE)</f>
        <v>29</v>
      </c>
      <c r="D74" s="105">
        <f>VLOOKUP(A74,'[1]Sheet1'!$A$92:$M$176,3,FALSE)/100</f>
        <v>0.0005599536590075304</v>
      </c>
      <c r="E74" s="86">
        <f>VLOOKUP(A74,'[1]Sheet1'!$A$92:$M$176,4,FALSE)</f>
        <v>30</v>
      </c>
      <c r="F74" s="105">
        <f>VLOOKUP(A74,'[1]Sheet1'!$A$92:$M$176,5,FALSE)/100</f>
        <v>0.000530982849253969</v>
      </c>
      <c r="G74" s="86">
        <f>VLOOKUP(A74,'[1]Sheet1'!$A$92:$M$176,6,FALSE)</f>
        <v>4</v>
      </c>
      <c r="H74" s="105">
        <f>VLOOKUP(A74,'[1]Sheet1'!$A$92:$M$176,7,FALSE)/100</f>
        <v>0.00034094783498124785</v>
      </c>
      <c r="I74" s="168">
        <f>VLOOKUP(A74,'[1]Sheet1'!$A$92:$M$176,8,FALSE)</f>
        <v>0</v>
      </c>
      <c r="J74" s="105">
        <f>VLOOKUP(A74,'[1]Sheet1'!$A$92:$M$176,9,FALSE)/100</f>
        <v>0</v>
      </c>
      <c r="K74" s="86">
        <f>VLOOKUP(A74,'[1]Sheet1'!$A$92:$M$176,10,FALSE)</f>
        <v>63</v>
      </c>
      <c r="L74" s="105">
        <f>VLOOKUP(A74,'[1]Sheet1'!$A$92:$M$176,11,FALSE)/100</f>
        <v>0.0005246589716684155</v>
      </c>
    </row>
    <row r="75" spans="1:12" ht="15">
      <c r="A75" s="22" t="s">
        <v>155</v>
      </c>
      <c r="B75" s="61" t="s">
        <v>156</v>
      </c>
      <c r="C75" s="86">
        <f>VLOOKUP(A75,'[1]Sheet1'!$A$92:$M$176,2,FALSE)</f>
        <v>241</v>
      </c>
      <c r="D75" s="105">
        <f>VLOOKUP(A75,'[1]Sheet1'!$A$92:$M$176,3,FALSE)/100</f>
        <v>0.004653407993821201</v>
      </c>
      <c r="E75" s="86">
        <f>VLOOKUP(A75,'[1]Sheet1'!$A$92:$M$176,4,FALSE)</f>
        <v>395</v>
      </c>
      <c r="F75" s="105">
        <f>VLOOKUP(A75,'[1]Sheet1'!$A$92:$M$176,5,FALSE)/100</f>
        <v>0.006991274181843926</v>
      </c>
      <c r="G75" s="86">
        <f>VLOOKUP(A75,'[1]Sheet1'!$A$92:$M$176,6,FALSE)</f>
        <v>117</v>
      </c>
      <c r="H75" s="105">
        <f>VLOOKUP(A75,'[1]Sheet1'!$A$92:$M$176,7,FALSE)/100</f>
        <v>0.0099727241732015</v>
      </c>
      <c r="I75" s="168">
        <f>VLOOKUP(A75,'[1]Sheet1'!$A$92:$M$176,8,FALSE)</f>
        <v>0</v>
      </c>
      <c r="J75" s="105">
        <f>VLOOKUP(A75,'[1]Sheet1'!$A$92:$M$176,9,FALSE)/100</f>
        <v>0</v>
      </c>
      <c r="K75" s="86">
        <f>VLOOKUP(A75,'[1]Sheet1'!$A$92:$M$176,10,FALSE)</f>
        <v>753</v>
      </c>
      <c r="L75" s="105">
        <f>VLOOKUP(A75,'[1]Sheet1'!$A$92:$M$176,11,FALSE)/100</f>
        <v>0.006270923899465347</v>
      </c>
    </row>
    <row r="76" spans="1:12" ht="15">
      <c r="A76" s="22" t="s">
        <v>157</v>
      </c>
      <c r="B76" s="60" t="s">
        <v>158</v>
      </c>
      <c r="C76" s="86">
        <f>VLOOKUP(A76,'[1]Sheet1'!$A$92:$M$176,2,FALSE)</f>
        <v>1698</v>
      </c>
      <c r="D76" s="105">
        <f>VLOOKUP(A76,'[1]Sheet1'!$A$92:$M$176,3,FALSE)/100</f>
        <v>0.03278625217223402</v>
      </c>
      <c r="E76" s="86">
        <f>VLOOKUP(A76,'[1]Sheet1'!$A$92:$M$176,4,FALSE)</f>
        <v>3104</v>
      </c>
      <c r="F76" s="105">
        <f>VLOOKUP(A76,'[1]Sheet1'!$A$92:$M$176,5,FALSE)/100</f>
        <v>0.054939025469477334</v>
      </c>
      <c r="G76" s="86">
        <f>VLOOKUP(A76,'[1]Sheet1'!$A$92:$M$176,6,FALSE)</f>
        <v>640</v>
      </c>
      <c r="H76" s="105">
        <f>VLOOKUP(A76,'[1]Sheet1'!$A$92:$M$176,7,FALSE)/100</f>
        <v>0.05455165359699965</v>
      </c>
      <c r="I76" s="168">
        <f>VLOOKUP(A76,'[1]Sheet1'!$A$92:$M$176,8,FALSE)</f>
        <v>5</v>
      </c>
      <c r="J76" s="105">
        <f>VLOOKUP(A76,'[1]Sheet1'!$A$92:$M$176,9,FALSE)/100</f>
        <v>0.08771929824561403</v>
      </c>
      <c r="K76" s="86">
        <f>VLOOKUP(A76,'[1]Sheet1'!$A$92:$M$176,10,FALSE)</f>
        <v>5447</v>
      </c>
      <c r="L76" s="105">
        <f>VLOOKUP(A76,'[1]Sheet1'!$A$92:$M$176,11,FALSE)/100</f>
        <v>0.04536218124885491</v>
      </c>
    </row>
    <row r="77" spans="1:12" ht="15">
      <c r="A77" s="22" t="s">
        <v>159</v>
      </c>
      <c r="B77" s="61" t="s">
        <v>160</v>
      </c>
      <c r="C77" s="86">
        <f>VLOOKUP(A77,'[1]Sheet1'!$A$92:$M$176,2,FALSE)</f>
        <v>156</v>
      </c>
      <c r="D77" s="105">
        <f>VLOOKUP(A77,'[1]Sheet1'!$A$92:$M$176,3,FALSE)/100</f>
        <v>0.0030121645105232677</v>
      </c>
      <c r="E77" s="86">
        <f>VLOOKUP(A77,'[1]Sheet1'!$A$92:$M$176,4,FALSE)</f>
        <v>130</v>
      </c>
      <c r="F77" s="105">
        <f>VLOOKUP(A77,'[1]Sheet1'!$A$92:$M$176,5,FALSE)/100</f>
        <v>0.002300925680100533</v>
      </c>
      <c r="G77" s="86">
        <f>VLOOKUP(A77,'[1]Sheet1'!$A$92:$M$176,6,FALSE)</f>
        <v>38</v>
      </c>
      <c r="H77" s="105">
        <f>VLOOKUP(A77,'[1]Sheet1'!$A$92:$M$176,7,FALSE)/100</f>
        <v>0.0032390044323218547</v>
      </c>
      <c r="I77" s="168">
        <f>VLOOKUP(A77,'[1]Sheet1'!$A$92:$M$176,8,FALSE)</f>
        <v>0</v>
      </c>
      <c r="J77" s="105">
        <f>VLOOKUP(A77,'[1]Sheet1'!$A$92:$M$176,9,FALSE)/100</f>
        <v>0</v>
      </c>
      <c r="K77" s="86">
        <f>VLOOKUP(A77,'[1]Sheet1'!$A$92:$M$176,10,FALSE)</f>
        <v>324</v>
      </c>
      <c r="L77" s="105">
        <f>VLOOKUP(A77,'[1]Sheet1'!$A$92:$M$176,11,FALSE)/100</f>
        <v>0.002698246140008994</v>
      </c>
    </row>
    <row r="78" spans="1:12" ht="15">
      <c r="A78" s="22" t="s">
        <v>161</v>
      </c>
      <c r="B78" s="60" t="s">
        <v>162</v>
      </c>
      <c r="C78" s="86">
        <f>VLOOKUP(A78,'[1]Sheet1'!$A$92:$M$176,2,FALSE)</f>
        <v>84</v>
      </c>
      <c r="D78" s="105">
        <f>VLOOKUP(A78,'[1]Sheet1'!$A$92:$M$176,3,FALSE)/100</f>
        <v>0.0016219347364356054</v>
      </c>
      <c r="E78" s="86">
        <f>VLOOKUP(A78,'[1]Sheet1'!$A$92:$M$176,4,FALSE)</f>
        <v>82</v>
      </c>
      <c r="F78" s="105">
        <f>VLOOKUP(A78,'[1]Sheet1'!$A$92:$M$176,5,FALSE)/100</f>
        <v>0.0014513531212941822</v>
      </c>
      <c r="G78" s="86">
        <f>VLOOKUP(A78,'[1]Sheet1'!$A$92:$M$176,6,FALSE)</f>
        <v>23</v>
      </c>
      <c r="H78" s="105">
        <f>VLOOKUP(A78,'[1]Sheet1'!$A$92:$M$176,7,FALSE)/100</f>
        <v>0.0019604500511421754</v>
      </c>
      <c r="I78" s="168">
        <f>VLOOKUP(A78,'[1]Sheet1'!$A$92:$M$176,8,FALSE)</f>
        <v>0</v>
      </c>
      <c r="J78" s="105">
        <f>VLOOKUP(A78,'[1]Sheet1'!$A$92:$M$176,9,FALSE)/100</f>
        <v>0</v>
      </c>
      <c r="K78" s="86">
        <f>VLOOKUP(A78,'[1]Sheet1'!$A$92:$M$176,10,FALSE)</f>
        <v>189</v>
      </c>
      <c r="L78" s="105">
        <f>VLOOKUP(A78,'[1]Sheet1'!$A$92:$M$176,11,FALSE)/100</f>
        <v>0.0015739769150052466</v>
      </c>
    </row>
    <row r="79" spans="1:12" ht="15">
      <c r="A79" s="22" t="s">
        <v>163</v>
      </c>
      <c r="B79" s="60" t="s">
        <v>164</v>
      </c>
      <c r="C79" s="86">
        <f>VLOOKUP(A79,'[1]Sheet1'!$A$92:$M$176,2,FALSE)</f>
        <v>1350</v>
      </c>
      <c r="D79" s="105">
        <f>VLOOKUP(A79,'[1]Sheet1'!$A$92:$M$176,3,FALSE)/100</f>
        <v>0.02606680826414366</v>
      </c>
      <c r="E79" s="86">
        <f>VLOOKUP(A79,'[1]Sheet1'!$A$92:$M$176,4,FALSE)</f>
        <v>455</v>
      </c>
      <c r="F79" s="105">
        <f>VLOOKUP(A79,'[1]Sheet1'!$A$92:$M$176,5,FALSE)/100</f>
        <v>0.008053239880351865</v>
      </c>
      <c r="G79" s="86">
        <f>VLOOKUP(A79,'[1]Sheet1'!$A$92:$M$176,6,FALSE)</f>
        <v>100</v>
      </c>
      <c r="H79" s="105">
        <f>VLOOKUP(A79,'[1]Sheet1'!$A$92:$M$176,7,FALSE)/100</f>
        <v>0.008523695874531199</v>
      </c>
      <c r="I79" s="168">
        <f>VLOOKUP(A79,'[1]Sheet1'!$A$92:$M$176,8,FALSE)</f>
        <v>0</v>
      </c>
      <c r="J79" s="105">
        <f>VLOOKUP(A79,'[1]Sheet1'!$A$92:$M$176,9,FALSE)/100</f>
        <v>0</v>
      </c>
      <c r="K79" s="86">
        <f>VLOOKUP(A79,'[1]Sheet1'!$A$92:$M$176,10,FALSE)</f>
        <v>1905</v>
      </c>
      <c r="L79" s="105">
        <f>VLOOKUP(A79,'[1]Sheet1'!$A$92:$M$176,11,FALSE)/100</f>
        <v>0.01586468795283066</v>
      </c>
    </row>
    <row r="80" spans="1:12" ht="15">
      <c r="A80" s="22" t="s">
        <v>165</v>
      </c>
      <c r="B80" s="60" t="s">
        <v>166</v>
      </c>
      <c r="C80" s="86">
        <f>VLOOKUP(A80,'[1]Sheet1'!$A$92:$M$176,2,FALSE)</f>
        <v>7383</v>
      </c>
      <c r="D80" s="105">
        <f>VLOOKUP(A80,'[1]Sheet1'!$A$92:$M$176,3,FALSE)/100</f>
        <v>0.1425564780845723</v>
      </c>
      <c r="E80" s="86">
        <f>VLOOKUP(A80,'[1]Sheet1'!$A$92:$M$176,4,FALSE)</f>
        <v>2537</v>
      </c>
      <c r="F80" s="105">
        <f>VLOOKUP(A80,'[1]Sheet1'!$A$92:$M$176,5,FALSE)/100</f>
        <v>0.04490344961857731</v>
      </c>
      <c r="G80" s="86">
        <f>VLOOKUP(A80,'[1]Sheet1'!$A$92:$M$176,6,FALSE)</f>
        <v>392</v>
      </c>
      <c r="H80" s="105">
        <f>VLOOKUP(A80,'[1]Sheet1'!$A$92:$M$176,7,FALSE)/100</f>
        <v>0.03341288782816229</v>
      </c>
      <c r="I80" s="168">
        <f>VLOOKUP(A80,'[1]Sheet1'!$A$92:$M$176,8,FALSE)</f>
        <v>0</v>
      </c>
      <c r="J80" s="105">
        <f>VLOOKUP(A80,'[1]Sheet1'!$A$92:$M$176,9,FALSE)/100</f>
        <v>0</v>
      </c>
      <c r="K80" s="86">
        <f>VLOOKUP(A80,'[1]Sheet1'!$A$92:$M$176,10,FALSE)</f>
        <v>10312</v>
      </c>
      <c r="L80" s="105">
        <f>VLOOKUP(A80,'[1]Sheet1'!$A$92:$M$176,11,FALSE)/100</f>
        <v>0.0858775129499159</v>
      </c>
    </row>
    <row r="81" spans="1:12" ht="15">
      <c r="A81" s="22" t="s">
        <v>167</v>
      </c>
      <c r="B81" s="61" t="s">
        <v>168</v>
      </c>
      <c r="C81" s="86">
        <f>VLOOKUP(A81,'[1]Sheet1'!$A$92:$M$176,2,FALSE)</f>
        <v>2781</v>
      </c>
      <c r="D81" s="105">
        <f>VLOOKUP(A81,'[1]Sheet1'!$A$92:$M$176,3,FALSE)/100</f>
        <v>0.05369762502413594</v>
      </c>
      <c r="E81" s="86">
        <f>VLOOKUP(A81,'[1]Sheet1'!$A$92:$M$176,4,FALSE)</f>
        <v>2395</v>
      </c>
      <c r="F81" s="105">
        <f>VLOOKUP(A81,'[1]Sheet1'!$A$92:$M$176,5,FALSE)/100</f>
        <v>0.0423901307987752</v>
      </c>
      <c r="G81" s="86">
        <f>VLOOKUP(A81,'[1]Sheet1'!$A$92:$M$176,6,FALSE)</f>
        <v>375</v>
      </c>
      <c r="H81" s="105">
        <f>VLOOKUP(A81,'[1]Sheet1'!$A$92:$M$176,7,FALSE)/100</f>
        <v>0.03196385952949198</v>
      </c>
      <c r="I81" s="168">
        <f>VLOOKUP(A81,'[1]Sheet1'!$A$92:$M$176,8,FALSE)</f>
        <v>0</v>
      </c>
      <c r="J81" s="105">
        <f>VLOOKUP(A81,'[1]Sheet1'!$A$92:$M$176,9,FALSE)/100</f>
        <v>0</v>
      </c>
      <c r="K81" s="86">
        <f>VLOOKUP(A81,'[1]Sheet1'!$A$92:$M$176,10,FALSE)</f>
        <v>5551</v>
      </c>
      <c r="L81" s="105">
        <f>VLOOKUP(A81,'[1]Sheet1'!$A$92:$M$176,11,FALSE)/100</f>
        <v>0.04622828494811706</v>
      </c>
    </row>
    <row r="82" spans="1:12" ht="15">
      <c r="A82" s="22" t="s">
        <v>169</v>
      </c>
      <c r="B82" s="60" t="s">
        <v>170</v>
      </c>
      <c r="C82" s="86">
        <f>VLOOKUP(A82,'[1]Sheet1'!$A$92:$M$176,2,FALSE)</f>
        <v>2308</v>
      </c>
      <c r="D82" s="105">
        <f>VLOOKUP(A82,'[1]Sheet1'!$A$92:$M$176,3,FALSE)/100</f>
        <v>0.04456458775825449</v>
      </c>
      <c r="E82" s="86">
        <f>VLOOKUP(A82,'[1]Sheet1'!$A$92:$M$176,4,FALSE)</f>
        <v>3726</v>
      </c>
      <c r="F82" s="105">
        <f>VLOOKUP(A82,'[1]Sheet1'!$A$92:$M$176,5,FALSE)/100</f>
        <v>0.06594806987734296</v>
      </c>
      <c r="G82" s="86">
        <f>VLOOKUP(A82,'[1]Sheet1'!$A$92:$M$176,6,FALSE)</f>
        <v>449</v>
      </c>
      <c r="H82" s="105">
        <f>VLOOKUP(A82,'[1]Sheet1'!$A$92:$M$176,7,FALSE)/100</f>
        <v>0.03827139447664507</v>
      </c>
      <c r="I82" s="168">
        <f>VLOOKUP(A82,'[1]Sheet1'!$A$92:$M$176,8,FALSE)</f>
        <v>0</v>
      </c>
      <c r="J82" s="105">
        <f>VLOOKUP(A82,'[1]Sheet1'!$A$92:$M$176,9,FALSE)/100</f>
        <v>0</v>
      </c>
      <c r="K82" s="86">
        <f>VLOOKUP(A82,'[1]Sheet1'!$A$92:$M$176,10,FALSE)</f>
        <v>6483</v>
      </c>
      <c r="L82" s="105">
        <f>VLOOKUP(A82,'[1]Sheet1'!$A$92:$M$176,11,FALSE)/100</f>
        <v>0.05398990656073553</v>
      </c>
    </row>
    <row r="83" spans="1:12" ht="15">
      <c r="A83" s="22" t="s">
        <v>171</v>
      </c>
      <c r="B83" s="60" t="s">
        <v>172</v>
      </c>
      <c r="C83" s="86">
        <f>VLOOKUP(A83,'[1]Sheet1'!$A$92:$M$176,2,FALSE)</f>
        <v>180</v>
      </c>
      <c r="D83" s="105">
        <f>VLOOKUP(A83,'[1]Sheet1'!$A$92:$M$176,3,FALSE)/100</f>
        <v>0.003475574435219154</v>
      </c>
      <c r="E83" s="86">
        <f>VLOOKUP(A83,'[1]Sheet1'!$A$92:$M$176,4,FALSE)</f>
        <v>112</v>
      </c>
      <c r="F83" s="105">
        <f>VLOOKUP(A83,'[1]Sheet1'!$A$92:$M$176,5,FALSE)/100</f>
        <v>0.0019823359705481514</v>
      </c>
      <c r="G83" s="86">
        <f>VLOOKUP(A83,'[1]Sheet1'!$A$92:$M$176,6,FALSE)</f>
        <v>36</v>
      </c>
      <c r="H83" s="105">
        <f>VLOOKUP(A83,'[1]Sheet1'!$A$92:$M$176,7,FALSE)/100</f>
        <v>0.003068530514831231</v>
      </c>
      <c r="I83" s="168">
        <f>VLOOKUP(A83,'[1]Sheet1'!$A$92:$M$176,8,FALSE)</f>
        <v>0</v>
      </c>
      <c r="J83" s="105">
        <f>VLOOKUP(A83,'[1]Sheet1'!$A$92:$M$176,9,FALSE)/100</f>
        <v>0</v>
      </c>
      <c r="K83" s="86">
        <f>VLOOKUP(A83,'[1]Sheet1'!$A$92:$M$176,10,FALSE)</f>
        <v>328</v>
      </c>
      <c r="L83" s="105">
        <f>VLOOKUP(A83,'[1]Sheet1'!$A$92:$M$176,11,FALSE)/100</f>
        <v>0.002731557820749846</v>
      </c>
    </row>
    <row r="84" spans="1:12" ht="15">
      <c r="A84" s="22" t="s">
        <v>173</v>
      </c>
      <c r="B84" s="60" t="s">
        <v>174</v>
      </c>
      <c r="C84" s="86">
        <f>VLOOKUP(A84,'[1]Sheet1'!$A$92:$M$176,2,FALSE)</f>
        <v>83</v>
      </c>
      <c r="D84" s="105">
        <f>VLOOKUP(A84,'[1]Sheet1'!$A$92:$M$176,3,FALSE)/100</f>
        <v>0.0016026259895732767</v>
      </c>
      <c r="E84" s="86">
        <f>VLOOKUP(A84,'[1]Sheet1'!$A$92:$M$176,4,FALSE)</f>
        <v>112</v>
      </c>
      <c r="F84" s="105">
        <f>VLOOKUP(A84,'[1]Sheet1'!$A$92:$M$176,5,FALSE)/100</f>
        <v>0.0019823359705481514</v>
      </c>
      <c r="G84" s="86">
        <f>VLOOKUP(A84,'[1]Sheet1'!$A$92:$M$176,6,FALSE)</f>
        <v>17</v>
      </c>
      <c r="H84" s="105">
        <f>VLOOKUP(A84,'[1]Sheet1'!$A$92:$M$176,7,FALSE)/100</f>
        <v>0.0014490282986703035</v>
      </c>
      <c r="I84" s="168">
        <f>VLOOKUP(A84,'[1]Sheet1'!$A$92:$M$176,8,FALSE)</f>
        <v>0</v>
      </c>
      <c r="J84" s="105">
        <f>VLOOKUP(A84,'[1]Sheet1'!$A$92:$M$176,9,FALSE)/100</f>
        <v>0</v>
      </c>
      <c r="K84" s="86">
        <f>VLOOKUP(A84,'[1]Sheet1'!$A$92:$M$176,10,FALSE)</f>
        <v>212</v>
      </c>
      <c r="L84" s="105">
        <f>VLOOKUP(A84,'[1]Sheet1'!$A$92:$M$176,11,FALSE)/100</f>
        <v>0.0017655190792651443</v>
      </c>
    </row>
    <row r="85" spans="1:12" ht="15">
      <c r="A85" s="22" t="s">
        <v>175</v>
      </c>
      <c r="B85" s="61" t="s">
        <v>176</v>
      </c>
      <c r="C85" s="86">
        <f>VLOOKUP(A85,'[1]Sheet1'!$A$92:$M$176,2,FALSE)</f>
        <v>12</v>
      </c>
      <c r="D85" s="105">
        <f>VLOOKUP(A85,'[1]Sheet1'!$A$92:$M$176,3,FALSE)/100</f>
        <v>0.0002317049623479436</v>
      </c>
      <c r="E85" s="86">
        <f>VLOOKUP(A85,'[1]Sheet1'!$A$92:$M$176,4,FALSE)</f>
        <v>16</v>
      </c>
      <c r="F85" s="105">
        <f>VLOOKUP(A85,'[1]Sheet1'!$A$92:$M$176,5,FALSE)/100</f>
        <v>0.0002831908529354502</v>
      </c>
      <c r="G85" s="86">
        <f>VLOOKUP(A85,'[1]Sheet1'!$A$92:$M$176,6,FALSE)</f>
        <v>4</v>
      </c>
      <c r="H85" s="105">
        <f>VLOOKUP(A85,'[1]Sheet1'!$A$92:$M$176,7,FALSE)/100</f>
        <v>0.00034094783498124785</v>
      </c>
      <c r="I85" s="168">
        <f>VLOOKUP(A85,'[1]Sheet1'!$A$92:$M$176,8,FALSE)</f>
        <v>0</v>
      </c>
      <c r="J85" s="105">
        <f>VLOOKUP(A85,'[1]Sheet1'!$A$92:$M$176,9,FALSE)/100</f>
        <v>0</v>
      </c>
      <c r="K85" s="86">
        <f>VLOOKUP(A85,'[1]Sheet1'!$A$92:$M$176,10,FALSE)</f>
        <v>32</v>
      </c>
      <c r="L85" s="105">
        <f>VLOOKUP(A85,'[1]Sheet1'!$A$92:$M$176,11,FALSE)/100</f>
        <v>0.0002664934459268142</v>
      </c>
    </row>
    <row r="86" spans="1:12" ht="15">
      <c r="A86" s="22" t="s">
        <v>177</v>
      </c>
      <c r="B86" s="61" t="s">
        <v>178</v>
      </c>
      <c r="C86" s="86">
        <f>VLOOKUP(A86,'[1]Sheet1'!$A$92:$M$176,2,FALSE)</f>
        <v>707</v>
      </c>
      <c r="D86" s="105">
        <f>VLOOKUP(A86,'[1]Sheet1'!$A$92:$M$176,3,FALSE)/100</f>
        <v>0.013651284031666345</v>
      </c>
      <c r="E86" s="86">
        <f>VLOOKUP(A86,'[1]Sheet1'!$A$92:$M$176,4,FALSE)</f>
        <v>272</v>
      </c>
      <c r="F86" s="105">
        <f>VLOOKUP(A86,'[1]Sheet1'!$A$92:$M$176,5,FALSE)/100</f>
        <v>0.004814244499902653</v>
      </c>
      <c r="G86" s="86">
        <f>VLOOKUP(A86,'[1]Sheet1'!$A$92:$M$176,6,FALSE)</f>
        <v>142</v>
      </c>
      <c r="H86" s="105">
        <f>VLOOKUP(A86,'[1]Sheet1'!$A$92:$M$176,7,FALSE)/100</f>
        <v>0.0121036481418343</v>
      </c>
      <c r="I86" s="168">
        <f>VLOOKUP(A86,'[1]Sheet1'!$A$92:$M$176,8,FALSE)</f>
        <v>1</v>
      </c>
      <c r="J86" s="105">
        <f>VLOOKUP(A86,'[1]Sheet1'!$A$92:$M$176,9,FALSE)/100</f>
        <v>0.017543859649122806</v>
      </c>
      <c r="K86" s="86">
        <f>VLOOKUP(A86,'[1]Sheet1'!$A$92:$M$176,10,FALSE)</f>
        <v>1122</v>
      </c>
      <c r="L86" s="105">
        <f>VLOOKUP(A86,'[1]Sheet1'!$A$92:$M$176,11,FALSE)/100</f>
        <v>0.009343926447808924</v>
      </c>
    </row>
    <row r="87" spans="1:12" ht="15">
      <c r="A87" s="22" t="s">
        <v>179</v>
      </c>
      <c r="B87" s="61" t="s">
        <v>180</v>
      </c>
      <c r="C87" s="86">
        <f>VLOOKUP(A87,'[1]Sheet1'!$A$92:$M$176,2,FALSE)</f>
        <v>293</v>
      </c>
      <c r="D87" s="105">
        <f>VLOOKUP(A87,'[1]Sheet1'!$A$92:$M$176,3,FALSE)/100</f>
        <v>0.00565746283066229</v>
      </c>
      <c r="E87" s="86">
        <f>VLOOKUP(A87,'[1]Sheet1'!$A$92:$M$176,4,FALSE)</f>
        <v>197</v>
      </c>
      <c r="F87" s="105">
        <f>VLOOKUP(A87,'[1]Sheet1'!$A$92:$M$176,5,FALSE)/100</f>
        <v>0.0034867873767677306</v>
      </c>
      <c r="G87" s="86">
        <f>VLOOKUP(A87,'[1]Sheet1'!$A$92:$M$176,6,FALSE)</f>
        <v>51</v>
      </c>
      <c r="H87" s="105">
        <f>VLOOKUP(A87,'[1]Sheet1'!$A$92:$M$176,7,FALSE)/100</f>
        <v>0.004347084896010911</v>
      </c>
      <c r="I87" s="168">
        <f>VLOOKUP(A87,'[1]Sheet1'!$A$92:$M$176,8,FALSE)</f>
        <v>0</v>
      </c>
      <c r="J87" s="105">
        <f>VLOOKUP(A87,'[1]Sheet1'!$A$92:$M$176,9,FALSE)/100</f>
        <v>0</v>
      </c>
      <c r="K87" s="86">
        <f>VLOOKUP(A87,'[1]Sheet1'!$A$92:$M$176,10,FALSE)</f>
        <v>541</v>
      </c>
      <c r="L87" s="105">
        <f>VLOOKUP(A87,'[1]Sheet1'!$A$92:$M$176,11,FALSE)/100</f>
        <v>0.004505404820200203</v>
      </c>
    </row>
    <row r="88" spans="1:12" ht="15">
      <c r="A88" s="22" t="s">
        <v>181</v>
      </c>
      <c r="B88" s="61" t="s">
        <v>182</v>
      </c>
      <c r="C88" s="86">
        <f>VLOOKUP(A88,'[1]Sheet1'!$A$92:$M$176,2,FALSE)</f>
        <v>29</v>
      </c>
      <c r="D88" s="105">
        <f>VLOOKUP(A88,'[1]Sheet1'!$A$92:$M$176,3,FALSE)/100</f>
        <v>0.0005599536590075304</v>
      </c>
      <c r="E88" s="86">
        <f>VLOOKUP(A88,'[1]Sheet1'!$A$92:$M$176,4,FALSE)</f>
        <v>38</v>
      </c>
      <c r="F88" s="105">
        <f>VLOOKUP(A88,'[1]Sheet1'!$A$92:$M$176,5,FALSE)/100</f>
        <v>0.0006725782757216942</v>
      </c>
      <c r="G88" s="86">
        <f>VLOOKUP(A88,'[1]Sheet1'!$A$92:$M$176,6,FALSE)</f>
        <v>10</v>
      </c>
      <c r="H88" s="105">
        <f>VLOOKUP(A88,'[1]Sheet1'!$A$92:$M$176,7,FALSE)/100</f>
        <v>0.0008523695874531195</v>
      </c>
      <c r="I88" s="168">
        <f>VLOOKUP(A88,'[1]Sheet1'!$A$92:$M$176,8,FALSE)</f>
        <v>0</v>
      </c>
      <c r="J88" s="105">
        <f>VLOOKUP(A88,'[1]Sheet1'!$A$92:$M$176,9,FALSE)/100</f>
        <v>0</v>
      </c>
      <c r="K88" s="86">
        <f>VLOOKUP(A88,'[1]Sheet1'!$A$92:$M$176,10,FALSE)</f>
        <v>77</v>
      </c>
      <c r="L88" s="105">
        <f>VLOOKUP(A88,'[1]Sheet1'!$A$92:$M$176,11,FALSE)/100</f>
        <v>0.0006412498542613967</v>
      </c>
    </row>
    <row r="89" spans="1:12" ht="15">
      <c r="A89" s="22" t="s">
        <v>183</v>
      </c>
      <c r="B89" s="60" t="s">
        <v>184</v>
      </c>
      <c r="C89" s="86">
        <f>VLOOKUP(A89,'[1]Sheet1'!$A$92:$M$176,2,FALSE)</f>
        <v>159</v>
      </c>
      <c r="D89" s="105">
        <f>VLOOKUP(A89,'[1]Sheet1'!$A$92:$M$176,3,FALSE)/100</f>
        <v>0.003070090751110253</v>
      </c>
      <c r="E89" s="86">
        <f>VLOOKUP(A89,'[1]Sheet1'!$A$92:$M$176,4,FALSE)</f>
        <v>233</v>
      </c>
      <c r="F89" s="105">
        <f>VLOOKUP(A89,'[1]Sheet1'!$A$92:$M$176,5,FALSE)/100</f>
        <v>0.0041239667958724935</v>
      </c>
      <c r="G89" s="86">
        <f>VLOOKUP(A89,'[1]Sheet1'!$A$92:$M$176,6,FALSE)</f>
        <v>52</v>
      </c>
      <c r="H89" s="105">
        <f>VLOOKUP(A89,'[1]Sheet1'!$A$92:$M$176,7,FALSE)/100</f>
        <v>0.004432321854756222</v>
      </c>
      <c r="I89" s="168">
        <f>VLOOKUP(A89,'[1]Sheet1'!$A$92:$M$176,8,FALSE)</f>
        <v>0</v>
      </c>
      <c r="J89" s="105">
        <f>VLOOKUP(A89,'[1]Sheet1'!$A$92:$M$176,9,FALSE)/100</f>
        <v>0</v>
      </c>
      <c r="K89" s="86">
        <f>VLOOKUP(A89,'[1]Sheet1'!$A$92:$M$176,10,FALSE)</f>
        <v>444</v>
      </c>
      <c r="L89" s="105">
        <f>VLOOKUP(A89,'[1]Sheet1'!$A$92:$M$176,11,FALSE)/100</f>
        <v>0.0036975965622345476</v>
      </c>
    </row>
    <row r="90" spans="1:12" ht="15">
      <c r="A90" s="22" t="s">
        <v>185</v>
      </c>
      <c r="B90" s="60" t="s">
        <v>186</v>
      </c>
      <c r="C90" s="86">
        <f>VLOOKUP(A90,'[1]Sheet1'!$A$92:$M$176,2,FALSE)</f>
        <v>7</v>
      </c>
      <c r="D90" s="105">
        <f>VLOOKUP(A90,'[1]Sheet1'!$A$92:$M$176,3,FALSE)/100</f>
        <v>0.00013516122803630044</v>
      </c>
      <c r="E90" s="86">
        <f>VLOOKUP(A90,'[1]Sheet1'!$A$92:$M$176,4,FALSE)</f>
        <v>4</v>
      </c>
      <c r="F90" s="105">
        <f>VLOOKUP(A90,'[1]Sheet1'!$A$92:$M$176,5,FALSE)/100</f>
        <v>7.079771323386255E-05</v>
      </c>
      <c r="G90" s="86">
        <f>VLOOKUP(A90,'[1]Sheet1'!$A$92:$M$176,6,FALSE)</f>
        <v>7</v>
      </c>
      <c r="H90" s="105">
        <f>VLOOKUP(A90,'[1]Sheet1'!$A$92:$M$176,7,FALSE)/100</f>
        <v>0.0005966587112171837</v>
      </c>
      <c r="I90" s="168">
        <f>VLOOKUP(A90,'[1]Sheet1'!$A$92:$M$176,8,FALSE)</f>
        <v>0</v>
      </c>
      <c r="J90" s="105">
        <f>VLOOKUP(A90,'[1]Sheet1'!$A$92:$M$176,9,FALSE)/100</f>
        <v>0</v>
      </c>
      <c r="K90" s="86">
        <f>VLOOKUP(A90,'[1]Sheet1'!$A$92:$M$176,10,FALSE)</f>
        <v>18</v>
      </c>
      <c r="L90" s="105">
        <f>VLOOKUP(A90,'[1]Sheet1'!$A$92:$M$176,11,FALSE)/100</f>
        <v>0.00014990256333383302</v>
      </c>
    </row>
    <row r="91" spans="1:13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0</v>
      </c>
      <c r="H91" s="105">
        <v>0</v>
      </c>
      <c r="I91" s="168">
        <v>0</v>
      </c>
      <c r="J91" s="105">
        <v>0</v>
      </c>
      <c r="K91" s="86">
        <v>0</v>
      </c>
      <c r="L91" s="105">
        <v>0</v>
      </c>
      <c r="M91" s="175"/>
    </row>
    <row r="92" spans="1:12" ht="15">
      <c r="A92" s="22" t="s">
        <v>189</v>
      </c>
      <c r="B92" s="61" t="s">
        <v>190</v>
      </c>
      <c r="C92" s="86">
        <f>VLOOKUP(A92,'[1]Sheet1'!$A$92:$M$176,2,FALSE)</f>
        <v>15</v>
      </c>
      <c r="D92" s="105">
        <f>VLOOKUP(A92,'[1]Sheet1'!$A$92:$M$176,3,FALSE)/100</f>
        <v>0.00028963120293492954</v>
      </c>
      <c r="E92" s="86">
        <f>VLOOKUP(A92,'[1]Sheet1'!$A$92:$M$176,4,FALSE)</f>
        <v>12</v>
      </c>
      <c r="F92" s="105">
        <f>VLOOKUP(A92,'[1]Sheet1'!$A$92:$M$176,5,FALSE)/100</f>
        <v>0.00021239313970158758</v>
      </c>
      <c r="G92" s="86">
        <f>VLOOKUP(A92,'[1]Sheet1'!$A$92:$M$176,6,FALSE)</f>
        <v>5</v>
      </c>
      <c r="H92" s="105">
        <f>VLOOKUP(A92,'[1]Sheet1'!$A$92:$M$176,7,FALSE)/100</f>
        <v>0.00042618479372655976</v>
      </c>
      <c r="I92" s="168">
        <f>VLOOKUP(A92,'[1]Sheet1'!$A$92:$M$176,8,FALSE)</f>
        <v>0</v>
      </c>
      <c r="J92" s="105">
        <f>VLOOKUP(A92,'[1]Sheet1'!$A$92:$M$176,9,FALSE)/100</f>
        <v>0</v>
      </c>
      <c r="K92" s="86">
        <f>VLOOKUP(A92,'[1]Sheet1'!$A$92:$M$176,10,FALSE)</f>
        <v>32</v>
      </c>
      <c r="L92" s="105">
        <f>VLOOKUP(A92,'[1]Sheet1'!$A$92:$M$176,11,FALSE)/100</f>
        <v>0.0002664934459268142</v>
      </c>
    </row>
    <row r="93" spans="1:12" ht="15.75" thickBot="1">
      <c r="A93" s="181" t="s">
        <v>191</v>
      </c>
      <c r="B93" s="182"/>
      <c r="C93" s="108">
        <f>VLOOKUP(A93,'[1]Sheet1'!$A$92:$M$176,2,FALSE)</f>
        <v>987</v>
      </c>
      <c r="D93" s="110">
        <f>VLOOKUP(A93,'[1]Sheet1'!$A$92:$M$176,3,FALSE)/100</f>
        <v>0.019057733153118362</v>
      </c>
      <c r="E93" s="108">
        <f>VLOOKUP(A93,'[1]Sheet1'!$A$92:$M$176,4,FALSE)</f>
        <v>438</v>
      </c>
      <c r="F93" s="110">
        <f>VLOOKUP(A93,'[1]Sheet1'!$A$92:$M$176,5,FALSE)/100</f>
        <v>0.0077523495991079485</v>
      </c>
      <c r="G93" s="108">
        <f>VLOOKUP(A93,'[1]Sheet1'!$A$92:$M$176,6,FALSE)</f>
        <v>86</v>
      </c>
      <c r="H93" s="110">
        <f>VLOOKUP(A93,'[1]Sheet1'!$A$92:$M$176,7,FALSE)/100</f>
        <v>0.007330378452096827</v>
      </c>
      <c r="I93" s="170">
        <f>VLOOKUP(A93,'[1]Sheet1'!$A$92:$M$176,8,FALSE)</f>
        <v>1</v>
      </c>
      <c r="J93" s="110">
        <f>VLOOKUP(A93,'[1]Sheet1'!$A$92:$M$176,9,FALSE)/100</f>
        <v>0.017543859649122806</v>
      </c>
      <c r="K93" s="108">
        <f>VLOOKUP(A93,'[1]Sheet1'!$A$92:$M$176,10,FALSE)</f>
        <v>1512</v>
      </c>
      <c r="L93" s="110">
        <f>VLOOKUP(A93,'[1]Sheet1'!$A$92:$M$176,11,FALSE)/100</f>
        <v>0.012591815320041973</v>
      </c>
    </row>
    <row r="94" spans="1:12" ht="15.75" thickBot="1">
      <c r="A94" s="183" t="s">
        <v>192</v>
      </c>
      <c r="B94" s="184"/>
      <c r="C94" s="94">
        <f>SUM(C5:C93)</f>
        <v>51790</v>
      </c>
      <c r="D94" s="115">
        <f aca="true" t="shared" si="0" ref="D94:L94">SUM(D5:D93)</f>
        <v>0.9999999999999996</v>
      </c>
      <c r="E94" s="94">
        <f t="shared" si="0"/>
        <v>56499</v>
      </c>
      <c r="F94" s="115">
        <f t="shared" si="0"/>
        <v>1.0000000000000004</v>
      </c>
      <c r="G94" s="94">
        <f t="shared" si="0"/>
        <v>11732</v>
      </c>
      <c r="H94" s="115">
        <f t="shared" si="0"/>
        <v>1</v>
      </c>
      <c r="I94" s="174">
        <f t="shared" si="0"/>
        <v>57</v>
      </c>
      <c r="J94" s="115">
        <f t="shared" si="0"/>
        <v>1</v>
      </c>
      <c r="K94" s="94">
        <f t="shared" si="0"/>
        <v>120078</v>
      </c>
      <c r="L94" s="115">
        <f t="shared" si="0"/>
        <v>0.9999999999999999</v>
      </c>
    </row>
    <row r="95" spans="1:12" ht="15">
      <c r="A95" s="5"/>
      <c r="B95" s="6"/>
      <c r="C95" s="7"/>
      <c r="D95" s="8"/>
      <c r="E95" s="7"/>
      <c r="F95" s="8"/>
      <c r="G95" s="7"/>
      <c r="H95" s="8"/>
      <c r="I95" s="7"/>
      <c r="J95" s="8"/>
      <c r="K95" s="5"/>
      <c r="L95" s="6"/>
    </row>
    <row r="96" ht="15">
      <c r="K96" s="176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98" customWidth="1"/>
    <col min="2" max="2" width="108.28125" style="98" bestFit="1" customWidth="1"/>
    <col min="3" max="4" width="10.421875" style="98" customWidth="1"/>
    <col min="5" max="5" width="9.57421875" style="98" customWidth="1"/>
    <col min="6" max="12" width="10.421875" style="98" customWidth="1"/>
    <col min="13" max="16384" width="9.140625" style="98" customWidth="1"/>
  </cols>
  <sheetData>
    <row r="1" spans="1:12" ht="24.75" customHeight="1" thickBot="1" thickTop="1">
      <c r="A1" s="185" t="s">
        <v>223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8"/>
    </row>
    <row r="2" spans="1:12" ht="24.75" customHeight="1" thickBot="1" thickTop="1">
      <c r="A2" s="189" t="s">
        <v>11</v>
      </c>
      <c r="B2" s="192" t="s">
        <v>12</v>
      </c>
      <c r="C2" s="203" t="s">
        <v>193</v>
      </c>
      <c r="D2" s="204"/>
      <c r="E2" s="204"/>
      <c r="F2" s="204"/>
      <c r="G2" s="204"/>
      <c r="H2" s="204"/>
      <c r="I2" s="204"/>
      <c r="J2" s="205"/>
      <c r="K2" s="189" t="s">
        <v>194</v>
      </c>
      <c r="L2" s="192"/>
    </row>
    <row r="3" spans="1:12" ht="24.75" customHeight="1">
      <c r="A3" s="190"/>
      <c r="B3" s="193"/>
      <c r="C3" s="177" t="s">
        <v>195</v>
      </c>
      <c r="D3" s="178"/>
      <c r="E3" s="179" t="s">
        <v>196</v>
      </c>
      <c r="F3" s="180"/>
      <c r="G3" s="179" t="s">
        <v>197</v>
      </c>
      <c r="H3" s="180"/>
      <c r="I3" s="200" t="s">
        <v>198</v>
      </c>
      <c r="J3" s="201"/>
      <c r="K3" s="190"/>
      <c r="L3" s="193"/>
    </row>
    <row r="4" spans="1:12" ht="24.75" customHeight="1" thickBot="1">
      <c r="A4" s="206"/>
      <c r="B4" s="207"/>
      <c r="C4" s="11" t="s">
        <v>14</v>
      </c>
      <c r="D4" s="12" t="s">
        <v>15</v>
      </c>
      <c r="E4" s="9" t="s">
        <v>14</v>
      </c>
      <c r="F4" s="10" t="s">
        <v>15</v>
      </c>
      <c r="G4" s="9" t="s">
        <v>14</v>
      </c>
      <c r="H4" s="10" t="s">
        <v>15</v>
      </c>
      <c r="I4" s="11" t="s">
        <v>14</v>
      </c>
      <c r="J4" s="12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82">
        <f>VLOOKUP(A5,'[1]Sheet1'!$A$92:$M$176,2,FALSE)</f>
        <v>274</v>
      </c>
      <c r="D5" s="99">
        <f>VLOOKUP(A5,'[1]Sheet1'!$A$92:$M$176,3,FALSE)/100</f>
        <v>0.005290596640278046</v>
      </c>
      <c r="E5" s="82">
        <f>VLOOKUP(A5,'[1]Sheet1'!$A$92:$M$176,4,FALSE)</f>
        <v>276</v>
      </c>
      <c r="F5" s="100">
        <f>VLOOKUP(A5,'[1]Sheet1'!$A$92:$M$176,5,FALSE)/100</f>
        <v>0.004885042213136515</v>
      </c>
      <c r="G5" s="82">
        <f>VLOOKUP(A5,'[1]Sheet1'!$A$92:$M$176,6,FALSE)</f>
        <v>108</v>
      </c>
      <c r="H5" s="100">
        <f>VLOOKUP(A5,'[1]Sheet1'!$A$92:$M$176,7,FALSE)/100</f>
        <v>0.009205591544493692</v>
      </c>
      <c r="I5" s="166">
        <f>VLOOKUP(A5,'[1]Sheet1'!$A$92:$M$176,8,FALSE)</f>
        <v>1</v>
      </c>
      <c r="J5" s="167">
        <f>VLOOKUP(A5,'[1]Sheet1'!$A$92:$M$176,9,FALSE)/100</f>
        <v>0.017543859649122806</v>
      </c>
      <c r="K5" s="82">
        <f>VLOOKUP(A5,'[1]Sheet1'!$A$92:$M$176,10,FALSE)</f>
        <v>659</v>
      </c>
      <c r="L5" s="167">
        <f>VLOOKUP(A5,'[1]Sheet1'!$A$92:$M$176,11,FALSE)/100</f>
        <v>0.005488099402055331</v>
      </c>
    </row>
    <row r="6" spans="1:12" ht="15">
      <c r="A6" s="22" t="s">
        <v>18</v>
      </c>
      <c r="B6" s="60" t="s">
        <v>19</v>
      </c>
      <c r="C6" s="86">
        <f>VLOOKUP(A6,'[1]Sheet1'!$A$92:$M$176,2,FALSE)</f>
        <v>12</v>
      </c>
      <c r="D6" s="104">
        <f>VLOOKUP(A6,'[1]Sheet1'!$A$92:$M$176,3,FALSE)/100</f>
        <v>0.0002317049623479436</v>
      </c>
      <c r="E6" s="86">
        <f>VLOOKUP(A6,'[1]Sheet1'!$A$92:$M$176,4,FALSE)</f>
        <v>27</v>
      </c>
      <c r="F6" s="105">
        <f>VLOOKUP(A6,'[1]Sheet1'!$A$92:$M$176,5,FALSE)/100</f>
        <v>0.0004778845643285721</v>
      </c>
      <c r="G6" s="86">
        <f>VLOOKUP(A6,'[1]Sheet1'!$A$92:$M$176,6,FALSE)</f>
        <v>10</v>
      </c>
      <c r="H6" s="105">
        <f>VLOOKUP(A6,'[1]Sheet1'!$A$92:$M$176,7,FALSE)/100</f>
        <v>0.0008523695874531195</v>
      </c>
      <c r="I6" s="168">
        <f>VLOOKUP(A6,'[1]Sheet1'!$A$92:$M$176,8,FALSE)</f>
        <v>0</v>
      </c>
      <c r="J6" s="169">
        <f>VLOOKUP(A6,'[1]Sheet1'!$A$92:$M$176,9,FALSE)/100</f>
        <v>0</v>
      </c>
      <c r="K6" s="86">
        <f>VLOOKUP(A6,'[1]Sheet1'!$A$92:$M$176,10,FALSE)</f>
        <v>49</v>
      </c>
      <c r="L6" s="169">
        <f>VLOOKUP(A6,'[1]Sheet1'!$A$92:$M$176,11,FALSE)/100</f>
        <v>0.0004080680890754343</v>
      </c>
    </row>
    <row r="7" spans="1:12" ht="15">
      <c r="A7" s="22" t="s">
        <v>20</v>
      </c>
      <c r="B7" s="60" t="s">
        <v>21</v>
      </c>
      <c r="C7" s="86">
        <f>VLOOKUP(A7,'[1]Sheet1'!$A$92:$M$176,2,FALSE)</f>
        <v>15</v>
      </c>
      <c r="D7" s="104">
        <f>VLOOKUP(A7,'[1]Sheet1'!$A$92:$M$176,3,FALSE)/100</f>
        <v>0.00028963120293492954</v>
      </c>
      <c r="E7" s="86">
        <f>VLOOKUP(A7,'[1]Sheet1'!$A$92:$M$176,4,FALSE)</f>
        <v>3</v>
      </c>
      <c r="F7" s="105">
        <f>VLOOKUP(A7,'[1]Sheet1'!$A$92:$M$176,5,FALSE)/100</f>
        <v>5.3098284925396894E-05</v>
      </c>
      <c r="G7" s="86">
        <f>VLOOKUP(A7,'[1]Sheet1'!$A$92:$M$176,6,FALSE)</f>
        <v>0</v>
      </c>
      <c r="H7" s="105">
        <f>VLOOKUP(A7,'[1]Sheet1'!$A$92:$M$176,7,FALSE)/100</f>
        <v>0</v>
      </c>
      <c r="I7" s="168">
        <f>VLOOKUP(A7,'[1]Sheet1'!$A$92:$M$176,8,FALSE)</f>
        <v>0</v>
      </c>
      <c r="J7" s="169">
        <f>VLOOKUP(A7,'[1]Sheet1'!$A$92:$M$176,9,FALSE)/100</f>
        <v>0</v>
      </c>
      <c r="K7" s="86">
        <f>VLOOKUP(A7,'[1]Sheet1'!$A$92:$M$176,10,FALSE)</f>
        <v>18</v>
      </c>
      <c r="L7" s="169">
        <f>VLOOKUP(A7,'[1]Sheet1'!$A$92:$M$176,11,FALSE)/100</f>
        <v>0.00014990256333383302</v>
      </c>
    </row>
    <row r="8" spans="1:12" ht="15">
      <c r="A8" s="22" t="s">
        <v>22</v>
      </c>
      <c r="B8" s="60" t="s">
        <v>23</v>
      </c>
      <c r="C8" s="86">
        <v>0</v>
      </c>
      <c r="D8" s="104">
        <v>0</v>
      </c>
      <c r="E8" s="86">
        <v>0</v>
      </c>
      <c r="F8" s="105">
        <v>0</v>
      </c>
      <c r="G8" s="86">
        <v>0</v>
      </c>
      <c r="H8" s="105">
        <v>0</v>
      </c>
      <c r="I8" s="168">
        <v>0</v>
      </c>
      <c r="J8" s="169">
        <v>0</v>
      </c>
      <c r="K8" s="86">
        <v>0</v>
      </c>
      <c r="L8" s="169">
        <v>0</v>
      </c>
    </row>
    <row r="9" spans="1:12" ht="15">
      <c r="A9" s="22" t="s">
        <v>24</v>
      </c>
      <c r="B9" s="61" t="s">
        <v>25</v>
      </c>
      <c r="C9" s="86">
        <v>0</v>
      </c>
      <c r="D9" s="104">
        <v>0</v>
      </c>
      <c r="E9" s="86">
        <v>0</v>
      </c>
      <c r="F9" s="105">
        <v>0</v>
      </c>
      <c r="G9" s="86">
        <v>0</v>
      </c>
      <c r="H9" s="105">
        <v>0</v>
      </c>
      <c r="I9" s="168">
        <v>0</v>
      </c>
      <c r="J9" s="169">
        <v>0</v>
      </c>
      <c r="K9" s="86">
        <v>0</v>
      </c>
      <c r="L9" s="169">
        <v>0</v>
      </c>
    </row>
    <row r="10" spans="1:12" ht="15">
      <c r="A10" s="22" t="s">
        <v>26</v>
      </c>
      <c r="B10" s="60" t="s">
        <v>27</v>
      </c>
      <c r="C10" s="86">
        <v>0</v>
      </c>
      <c r="D10" s="104">
        <v>0</v>
      </c>
      <c r="E10" s="86">
        <v>0</v>
      </c>
      <c r="F10" s="105">
        <v>0</v>
      </c>
      <c r="G10" s="86">
        <v>0</v>
      </c>
      <c r="H10" s="105">
        <v>0</v>
      </c>
      <c r="I10" s="168">
        <v>0</v>
      </c>
      <c r="J10" s="169">
        <v>0</v>
      </c>
      <c r="K10" s="86">
        <v>0</v>
      </c>
      <c r="L10" s="169">
        <v>0</v>
      </c>
    </row>
    <row r="11" spans="1:12" ht="15">
      <c r="A11" s="22" t="s">
        <v>28</v>
      </c>
      <c r="B11" s="60" t="s">
        <v>29</v>
      </c>
      <c r="C11" s="86">
        <f>VLOOKUP(A11,'[1]Sheet1'!$A$92:$M$176,2,FALSE)</f>
        <v>41</v>
      </c>
      <c r="D11" s="104">
        <f>VLOOKUP(A11,'[1]Sheet1'!$A$92:$M$176,3,FALSE)/100</f>
        <v>0.000791658621355474</v>
      </c>
      <c r="E11" s="86">
        <f>VLOOKUP(A11,'[1]Sheet1'!$A$92:$M$176,4,FALSE)</f>
        <v>71</v>
      </c>
      <c r="F11" s="105">
        <f>VLOOKUP(A11,'[1]Sheet1'!$A$92:$M$176,5,FALSE)/100</f>
        <v>0.0012566594099010604</v>
      </c>
      <c r="G11" s="86">
        <f>VLOOKUP(A11,'[1]Sheet1'!$A$92:$M$176,6,FALSE)</f>
        <v>18</v>
      </c>
      <c r="H11" s="105">
        <f>VLOOKUP(A11,'[1]Sheet1'!$A$92:$M$176,7,FALSE)/100</f>
        <v>0.0015342652574156155</v>
      </c>
      <c r="I11" s="168">
        <f>VLOOKUP(A11,'[1]Sheet1'!$A$92:$M$176,8,FALSE)</f>
        <v>0</v>
      </c>
      <c r="J11" s="169">
        <f>VLOOKUP(A11,'[1]Sheet1'!$A$92:$M$176,9,FALSE)/100</f>
        <v>0</v>
      </c>
      <c r="K11" s="86">
        <f>VLOOKUP(A11,'[1]Sheet1'!$A$92:$M$176,10,FALSE)</f>
        <v>130</v>
      </c>
      <c r="L11" s="169">
        <f>VLOOKUP(A11,'[1]Sheet1'!$A$92:$M$176,11,FALSE)/100</f>
        <v>0.0010826296240776829</v>
      </c>
    </row>
    <row r="12" spans="1:12" ht="15">
      <c r="A12" s="22" t="s">
        <v>30</v>
      </c>
      <c r="B12" s="60" t="s">
        <v>31</v>
      </c>
      <c r="C12" s="86">
        <f>VLOOKUP(A12,'[1]Sheet1'!$A$92:$M$176,2,FALSE)</f>
        <v>1</v>
      </c>
      <c r="D12" s="104">
        <f>VLOOKUP(A12,'[1]Sheet1'!$A$92:$M$176,3,FALSE)/100</f>
        <v>1.9308746862328634E-05</v>
      </c>
      <c r="E12" s="86">
        <f>VLOOKUP(A12,'[1]Sheet1'!$A$92:$M$176,4,FALSE)</f>
        <v>1</v>
      </c>
      <c r="F12" s="105">
        <f>VLOOKUP(A12,'[1]Sheet1'!$A$92:$M$176,5,FALSE)/100</f>
        <v>1.7699428308465637E-05</v>
      </c>
      <c r="G12" s="86">
        <f>VLOOKUP(A12,'[1]Sheet1'!$A$92:$M$176,6,FALSE)</f>
        <v>2</v>
      </c>
      <c r="H12" s="105">
        <f>VLOOKUP(A12,'[1]Sheet1'!$A$92:$M$176,7,FALSE)/100</f>
        <v>0.00017047391749062393</v>
      </c>
      <c r="I12" s="168">
        <f>VLOOKUP(A12,'[1]Sheet1'!$A$92:$M$176,8,FALSE)</f>
        <v>0</v>
      </c>
      <c r="J12" s="169">
        <f>VLOOKUP(A12,'[1]Sheet1'!$A$92:$M$176,9,FALSE)/100</f>
        <v>0</v>
      </c>
      <c r="K12" s="86">
        <f>VLOOKUP(A12,'[1]Sheet1'!$A$92:$M$176,10,FALSE)</f>
        <v>4</v>
      </c>
      <c r="L12" s="169">
        <f>VLOOKUP(A12,'[1]Sheet1'!$A$92:$M$176,11,FALSE)/100</f>
        <v>3.331168074085178E-05</v>
      </c>
    </row>
    <row r="13" spans="1:12" ht="15">
      <c r="A13" s="22" t="s">
        <v>32</v>
      </c>
      <c r="B13" s="61" t="s">
        <v>33</v>
      </c>
      <c r="C13" s="86">
        <f>VLOOKUP(A13,'[1]Sheet1'!$A$92:$M$176,2,FALSE)</f>
        <v>1642</v>
      </c>
      <c r="D13" s="104">
        <f>VLOOKUP(A13,'[1]Sheet1'!$A$92:$M$176,3,FALSE)/100</f>
        <v>0.03170496234794362</v>
      </c>
      <c r="E13" s="86">
        <f>VLOOKUP(A13,'[1]Sheet1'!$A$92:$M$176,4,FALSE)</f>
        <v>2271</v>
      </c>
      <c r="F13" s="105">
        <f>VLOOKUP(A13,'[1]Sheet1'!$A$92:$M$176,5,FALSE)/100</f>
        <v>0.04019540168852545</v>
      </c>
      <c r="G13" s="86">
        <f>VLOOKUP(A13,'[1]Sheet1'!$A$92:$M$176,6,FALSE)</f>
        <v>397</v>
      </c>
      <c r="H13" s="105">
        <f>VLOOKUP(A13,'[1]Sheet1'!$A$92:$M$176,7,FALSE)/100</f>
        <v>0.03383907262188885</v>
      </c>
      <c r="I13" s="168">
        <f>VLOOKUP(A13,'[1]Sheet1'!$A$92:$M$176,8,FALSE)</f>
        <v>1</v>
      </c>
      <c r="J13" s="169">
        <f>VLOOKUP(A13,'[1]Sheet1'!$A$92:$M$176,9,FALSE)/100</f>
        <v>0.017543859649122806</v>
      </c>
      <c r="K13" s="86">
        <f>VLOOKUP(A13,'[1]Sheet1'!$A$92:$M$176,10,FALSE)</f>
        <v>4311</v>
      </c>
      <c r="L13" s="169">
        <f>VLOOKUP(A13,'[1]Sheet1'!$A$92:$M$176,11,FALSE)/100</f>
        <v>0.03590166391845301</v>
      </c>
    </row>
    <row r="14" spans="1:12" ht="15">
      <c r="A14" s="22" t="s">
        <v>34</v>
      </c>
      <c r="B14" s="60" t="s">
        <v>35</v>
      </c>
      <c r="C14" s="86">
        <f>VLOOKUP(A14,'[1]Sheet1'!$A$92:$M$176,2,FALSE)</f>
        <v>219</v>
      </c>
      <c r="D14" s="104">
        <f>VLOOKUP(A14,'[1]Sheet1'!$A$92:$M$176,3,FALSE)/100</f>
        <v>0.004228615562849971</v>
      </c>
      <c r="E14" s="86">
        <f>VLOOKUP(A14,'[1]Sheet1'!$A$92:$M$176,4,FALSE)</f>
        <v>181</v>
      </c>
      <c r="F14" s="105">
        <f>VLOOKUP(A14,'[1]Sheet1'!$A$92:$M$176,5,FALSE)/100</f>
        <v>0.00320359652383228</v>
      </c>
      <c r="G14" s="86">
        <f>VLOOKUP(A14,'[1]Sheet1'!$A$92:$M$176,6,FALSE)</f>
        <v>44</v>
      </c>
      <c r="H14" s="105">
        <f>VLOOKUP(A14,'[1]Sheet1'!$A$92:$M$176,7,FALSE)/100</f>
        <v>0.0037504261847937266</v>
      </c>
      <c r="I14" s="168">
        <f>VLOOKUP(A14,'[1]Sheet1'!$A$92:$M$176,8,FALSE)</f>
        <v>0</v>
      </c>
      <c r="J14" s="169">
        <f>VLOOKUP(A14,'[1]Sheet1'!$A$92:$M$176,9,FALSE)/100</f>
        <v>0</v>
      </c>
      <c r="K14" s="86">
        <f>VLOOKUP(A14,'[1]Sheet1'!$A$92:$M$176,10,FALSE)</f>
        <v>444</v>
      </c>
      <c r="L14" s="169">
        <f>VLOOKUP(A14,'[1]Sheet1'!$A$92:$M$176,11,FALSE)/100</f>
        <v>0.0036975965622345476</v>
      </c>
    </row>
    <row r="15" spans="1:12" ht="15">
      <c r="A15" s="22" t="s">
        <v>36</v>
      </c>
      <c r="B15" s="60" t="s">
        <v>37</v>
      </c>
      <c r="C15" s="86">
        <f>VLOOKUP(A15,'[1]Sheet1'!$A$92:$M$176,2,FALSE)</f>
        <v>12</v>
      </c>
      <c r="D15" s="104">
        <f>VLOOKUP(A15,'[1]Sheet1'!$A$92:$M$176,3,FALSE)/100</f>
        <v>0.0002317049623479436</v>
      </c>
      <c r="E15" s="86">
        <f>VLOOKUP(A15,'[1]Sheet1'!$A$92:$M$176,4,FALSE)</f>
        <v>10</v>
      </c>
      <c r="F15" s="105">
        <f>VLOOKUP(A15,'[1]Sheet1'!$A$92:$M$176,5,FALSE)/100</f>
        <v>0.00017699428308465634</v>
      </c>
      <c r="G15" s="86">
        <f>VLOOKUP(A15,'[1]Sheet1'!$A$92:$M$176,6,FALSE)</f>
        <v>4</v>
      </c>
      <c r="H15" s="105">
        <f>VLOOKUP(A15,'[1]Sheet1'!$A$92:$M$176,7,FALSE)/100</f>
        <v>0.00034094783498124785</v>
      </c>
      <c r="I15" s="168">
        <f>VLOOKUP(A15,'[1]Sheet1'!$A$92:$M$176,8,FALSE)</f>
        <v>0</v>
      </c>
      <c r="J15" s="169">
        <f>VLOOKUP(A15,'[1]Sheet1'!$A$92:$M$176,9,FALSE)/100</f>
        <v>0</v>
      </c>
      <c r="K15" s="86">
        <f>VLOOKUP(A15,'[1]Sheet1'!$A$92:$M$176,10,FALSE)</f>
        <v>26</v>
      </c>
      <c r="L15" s="169">
        <f>VLOOKUP(A15,'[1]Sheet1'!$A$92:$M$176,11,FALSE)/100</f>
        <v>0.00021652592481553653</v>
      </c>
    </row>
    <row r="16" spans="1:12" ht="15">
      <c r="A16" s="22" t="s">
        <v>38</v>
      </c>
      <c r="B16" s="60" t="s">
        <v>39</v>
      </c>
      <c r="C16" s="86">
        <f>VLOOKUP(A16,'[1]Sheet1'!$A$92:$M$176,2,FALSE)</f>
        <v>330</v>
      </c>
      <c r="D16" s="104">
        <f>VLOOKUP(A16,'[1]Sheet1'!$A$92:$M$176,3,FALSE)/100</f>
        <v>0.00637188646456845</v>
      </c>
      <c r="E16" s="86">
        <f>VLOOKUP(A16,'[1]Sheet1'!$A$92:$M$176,4,FALSE)</f>
        <v>441</v>
      </c>
      <c r="F16" s="105">
        <f>VLOOKUP(A16,'[1]Sheet1'!$A$92:$M$176,5,FALSE)/100</f>
        <v>0.007805447884033344</v>
      </c>
      <c r="G16" s="86">
        <f>VLOOKUP(A16,'[1]Sheet1'!$A$92:$M$176,6,FALSE)</f>
        <v>99</v>
      </c>
      <c r="H16" s="105">
        <f>VLOOKUP(A16,'[1]Sheet1'!$A$92:$M$176,7,FALSE)/100</f>
        <v>0.008438458915785884</v>
      </c>
      <c r="I16" s="168">
        <f>VLOOKUP(A16,'[1]Sheet1'!$A$92:$M$176,8,FALSE)</f>
        <v>1</v>
      </c>
      <c r="J16" s="169">
        <f>VLOOKUP(A16,'[1]Sheet1'!$A$92:$M$176,9,FALSE)/100</f>
        <v>0.017543859649122806</v>
      </c>
      <c r="K16" s="86">
        <f>VLOOKUP(A16,'[1]Sheet1'!$A$92:$M$176,10,FALSE)</f>
        <v>871</v>
      </c>
      <c r="L16" s="169">
        <f>VLOOKUP(A16,'[1]Sheet1'!$A$92:$M$176,11,FALSE)/100</f>
        <v>0.0072536184813204755</v>
      </c>
    </row>
    <row r="17" spans="1:12" ht="15">
      <c r="A17" s="22" t="s">
        <v>40</v>
      </c>
      <c r="B17" s="60" t="s">
        <v>41</v>
      </c>
      <c r="C17" s="86">
        <f>VLOOKUP(A17,'[1]Sheet1'!$A$92:$M$176,2,FALSE)</f>
        <v>21</v>
      </c>
      <c r="D17" s="104">
        <f>VLOOKUP(A17,'[1]Sheet1'!$A$92:$M$176,3,FALSE)/100</f>
        <v>0.00040548368410890136</v>
      </c>
      <c r="E17" s="86">
        <f>VLOOKUP(A17,'[1]Sheet1'!$A$92:$M$176,4,FALSE)</f>
        <v>24</v>
      </c>
      <c r="F17" s="105">
        <f>VLOOKUP(A17,'[1]Sheet1'!$A$92:$M$176,5,FALSE)/100</f>
        <v>0.00042478627940317515</v>
      </c>
      <c r="G17" s="86">
        <f>VLOOKUP(A17,'[1]Sheet1'!$A$92:$M$176,6,FALSE)</f>
        <v>7</v>
      </c>
      <c r="H17" s="105">
        <f>VLOOKUP(A17,'[1]Sheet1'!$A$92:$M$176,7,FALSE)/100</f>
        <v>0.0005966587112171837</v>
      </c>
      <c r="I17" s="168">
        <f>VLOOKUP(A17,'[1]Sheet1'!$A$92:$M$176,8,FALSE)</f>
        <v>0</v>
      </c>
      <c r="J17" s="169">
        <f>VLOOKUP(A17,'[1]Sheet1'!$A$92:$M$176,9,FALSE)/100</f>
        <v>0</v>
      </c>
      <c r="K17" s="86">
        <f>VLOOKUP(A17,'[1]Sheet1'!$A$92:$M$176,10,FALSE)</f>
        <v>52</v>
      </c>
      <c r="L17" s="169">
        <f>VLOOKUP(A17,'[1]Sheet1'!$A$92:$M$176,11,FALSE)/100</f>
        <v>0.00043305184963107307</v>
      </c>
    </row>
    <row r="18" spans="1:12" ht="15">
      <c r="A18" s="22" t="s">
        <v>42</v>
      </c>
      <c r="B18" s="60" t="s">
        <v>43</v>
      </c>
      <c r="C18" s="86">
        <f>VLOOKUP(A18,'[1]Sheet1'!$A$92:$M$176,2,FALSE)</f>
        <v>22</v>
      </c>
      <c r="D18" s="104">
        <f>VLOOKUP(A18,'[1]Sheet1'!$A$92:$M$176,3,FALSE)/100</f>
        <v>0.00042479243097122996</v>
      </c>
      <c r="E18" s="86">
        <f>VLOOKUP(A18,'[1]Sheet1'!$A$92:$M$176,4,FALSE)</f>
        <v>25</v>
      </c>
      <c r="F18" s="105">
        <f>VLOOKUP(A18,'[1]Sheet1'!$A$92:$M$176,5,FALSE)/100</f>
        <v>0.0004424857077116409</v>
      </c>
      <c r="G18" s="86">
        <f>VLOOKUP(A18,'[1]Sheet1'!$A$92:$M$176,6,FALSE)</f>
        <v>4</v>
      </c>
      <c r="H18" s="105">
        <f>VLOOKUP(A18,'[1]Sheet1'!$A$92:$M$176,7,FALSE)/100</f>
        <v>0.00034094783498124785</v>
      </c>
      <c r="I18" s="168">
        <f>VLOOKUP(A18,'[1]Sheet1'!$A$92:$M$176,8,FALSE)</f>
        <v>0</v>
      </c>
      <c r="J18" s="169">
        <f>VLOOKUP(A18,'[1]Sheet1'!$A$92:$M$176,9,FALSE)/100</f>
        <v>0</v>
      </c>
      <c r="K18" s="86">
        <f>VLOOKUP(A18,'[1]Sheet1'!$A$92:$M$176,10,FALSE)</f>
        <v>51</v>
      </c>
      <c r="L18" s="169">
        <f>VLOOKUP(A18,'[1]Sheet1'!$A$92:$M$176,11,FALSE)/100</f>
        <v>0.0004247239294458602</v>
      </c>
    </row>
    <row r="19" spans="1:12" ht="28.5">
      <c r="A19" s="22" t="s">
        <v>44</v>
      </c>
      <c r="B19" s="60" t="s">
        <v>45</v>
      </c>
      <c r="C19" s="86">
        <f>VLOOKUP(A19,'[1]Sheet1'!$A$92:$M$176,2,FALSE)</f>
        <v>221</v>
      </c>
      <c r="D19" s="104">
        <f>VLOOKUP(A19,'[1]Sheet1'!$A$92:$M$176,3,FALSE)/100</f>
        <v>0.004267233056574628</v>
      </c>
      <c r="E19" s="86">
        <f>VLOOKUP(A19,'[1]Sheet1'!$A$92:$M$176,4,FALSE)</f>
        <v>344</v>
      </c>
      <c r="F19" s="105">
        <f>VLOOKUP(A19,'[1]Sheet1'!$A$92:$M$176,5,FALSE)/100</f>
        <v>0.006088603338112179</v>
      </c>
      <c r="G19" s="86">
        <f>VLOOKUP(A19,'[1]Sheet1'!$A$92:$M$176,6,FALSE)</f>
        <v>72</v>
      </c>
      <c r="H19" s="105">
        <f>VLOOKUP(A19,'[1]Sheet1'!$A$92:$M$176,7,FALSE)/100</f>
        <v>0.006137061029662462</v>
      </c>
      <c r="I19" s="168">
        <f>VLOOKUP(A19,'[1]Sheet1'!$A$92:$M$176,8,FALSE)</f>
        <v>1</v>
      </c>
      <c r="J19" s="169">
        <f>VLOOKUP(A19,'[1]Sheet1'!$A$92:$M$176,9,FALSE)/100</f>
        <v>0.017543859649122806</v>
      </c>
      <c r="K19" s="86">
        <f>VLOOKUP(A19,'[1]Sheet1'!$A$92:$M$176,10,FALSE)</f>
        <v>638</v>
      </c>
      <c r="L19" s="169">
        <f>VLOOKUP(A19,'[1]Sheet1'!$A$92:$M$176,11,FALSE)/100</f>
        <v>0.005313213078165859</v>
      </c>
    </row>
    <row r="20" spans="1:12" ht="15">
      <c r="A20" s="22" t="s">
        <v>46</v>
      </c>
      <c r="B20" s="61" t="s">
        <v>47</v>
      </c>
      <c r="C20" s="86">
        <f>VLOOKUP(A20,'[1]Sheet1'!$A$92:$M$176,2,FALSE)</f>
        <v>222</v>
      </c>
      <c r="D20" s="104">
        <f>VLOOKUP(A20,'[1]Sheet1'!$A$92:$M$176,3,FALSE)/100</f>
        <v>0.004286541803436957</v>
      </c>
      <c r="E20" s="86">
        <f>VLOOKUP(A20,'[1]Sheet1'!$A$92:$M$176,4,FALSE)</f>
        <v>195</v>
      </c>
      <c r="F20" s="105">
        <f>VLOOKUP(A20,'[1]Sheet1'!$A$92:$M$176,5,FALSE)/100</f>
        <v>0.0034513885201507997</v>
      </c>
      <c r="G20" s="86">
        <f>VLOOKUP(A20,'[1]Sheet1'!$A$92:$M$176,6,FALSE)</f>
        <v>52</v>
      </c>
      <c r="H20" s="105">
        <f>VLOOKUP(A20,'[1]Sheet1'!$A$92:$M$176,7,FALSE)/100</f>
        <v>0.004432321854756222</v>
      </c>
      <c r="I20" s="168">
        <f>VLOOKUP(A20,'[1]Sheet1'!$A$92:$M$176,8,FALSE)</f>
        <v>0</v>
      </c>
      <c r="J20" s="169">
        <f>VLOOKUP(A20,'[1]Sheet1'!$A$92:$M$176,9,FALSE)/100</f>
        <v>0</v>
      </c>
      <c r="K20" s="86">
        <f>VLOOKUP(A20,'[1]Sheet1'!$A$92:$M$176,10,FALSE)</f>
        <v>469</v>
      </c>
      <c r="L20" s="169">
        <f>VLOOKUP(A20,'[1]Sheet1'!$A$92:$M$176,11,FALSE)/100</f>
        <v>0.003905794566864871</v>
      </c>
    </row>
    <row r="21" spans="1:12" ht="15">
      <c r="A21" s="22" t="s">
        <v>48</v>
      </c>
      <c r="B21" s="60" t="s">
        <v>49</v>
      </c>
      <c r="C21" s="86">
        <f>VLOOKUP(A21,'[1]Sheet1'!$A$92:$M$176,2,FALSE)</f>
        <v>104</v>
      </c>
      <c r="D21" s="104">
        <f>VLOOKUP(A21,'[1]Sheet1'!$A$92:$M$176,3,FALSE)/100</f>
        <v>0.002008109673682178</v>
      </c>
      <c r="E21" s="86">
        <f>VLOOKUP(A21,'[1]Sheet1'!$A$92:$M$176,4,FALSE)</f>
        <v>186</v>
      </c>
      <c r="F21" s="105">
        <f>VLOOKUP(A21,'[1]Sheet1'!$A$92:$M$176,5,FALSE)/100</f>
        <v>0.003292093665374608</v>
      </c>
      <c r="G21" s="86">
        <f>VLOOKUP(A21,'[1]Sheet1'!$A$92:$M$176,6,FALSE)</f>
        <v>30</v>
      </c>
      <c r="H21" s="105">
        <f>VLOOKUP(A21,'[1]Sheet1'!$A$92:$M$176,7,FALSE)/100</f>
        <v>0.002557108762359359</v>
      </c>
      <c r="I21" s="168">
        <f>VLOOKUP(A21,'[1]Sheet1'!$A$92:$M$176,8,FALSE)</f>
        <v>0</v>
      </c>
      <c r="J21" s="169">
        <f>VLOOKUP(A21,'[1]Sheet1'!$A$92:$M$176,9,FALSE)/100</f>
        <v>0</v>
      </c>
      <c r="K21" s="86">
        <f>VLOOKUP(A21,'[1]Sheet1'!$A$92:$M$176,10,FALSE)</f>
        <v>320</v>
      </c>
      <c r="L21" s="169">
        <f>VLOOKUP(A21,'[1]Sheet1'!$A$92:$M$176,11,FALSE)/100</f>
        <v>0.0026649344592681425</v>
      </c>
    </row>
    <row r="22" spans="1:12" ht="15">
      <c r="A22" s="22" t="s">
        <v>50</v>
      </c>
      <c r="B22" s="60" t="s">
        <v>51</v>
      </c>
      <c r="C22" s="86">
        <f>VLOOKUP(A22,'[1]Sheet1'!$A$92:$M$176,2,FALSE)</f>
        <v>30</v>
      </c>
      <c r="D22" s="104">
        <f>VLOOKUP(A22,'[1]Sheet1'!$A$92:$M$176,3,FALSE)/100</f>
        <v>0.0005792624058698591</v>
      </c>
      <c r="E22" s="86">
        <f>VLOOKUP(A22,'[1]Sheet1'!$A$92:$M$176,4,FALSE)</f>
        <v>10</v>
      </c>
      <c r="F22" s="105">
        <f>VLOOKUP(A22,'[1]Sheet1'!$A$92:$M$176,5,FALSE)/100</f>
        <v>0.00017699428308465634</v>
      </c>
      <c r="G22" s="86">
        <f>VLOOKUP(A22,'[1]Sheet1'!$A$92:$M$176,6,FALSE)</f>
        <v>3</v>
      </c>
      <c r="H22" s="105">
        <f>VLOOKUP(A22,'[1]Sheet1'!$A$92:$M$176,7,FALSE)/100</f>
        <v>0.00025571087623593594</v>
      </c>
      <c r="I22" s="168">
        <f>VLOOKUP(A22,'[1]Sheet1'!$A$92:$M$176,8,FALSE)</f>
        <v>0</v>
      </c>
      <c r="J22" s="169">
        <f>VLOOKUP(A22,'[1]Sheet1'!$A$92:$M$176,9,FALSE)/100</f>
        <v>0</v>
      </c>
      <c r="K22" s="86">
        <f>VLOOKUP(A22,'[1]Sheet1'!$A$92:$M$176,10,FALSE)</f>
        <v>43</v>
      </c>
      <c r="L22" s="169">
        <f>VLOOKUP(A22,'[1]Sheet1'!$A$92:$M$176,11,FALSE)/100</f>
        <v>0.00035810056796415664</v>
      </c>
    </row>
    <row r="23" spans="1:12" ht="15">
      <c r="A23" s="22" t="s">
        <v>52</v>
      </c>
      <c r="B23" s="61" t="s">
        <v>53</v>
      </c>
      <c r="C23" s="86">
        <f>VLOOKUP(A23,'[1]Sheet1'!$A$92:$M$176,2,FALSE)</f>
        <v>543</v>
      </c>
      <c r="D23" s="104">
        <f>VLOOKUP(A23,'[1]Sheet1'!$A$92:$M$176,3,FALSE)/100</f>
        <v>0.01048464954624445</v>
      </c>
      <c r="E23" s="86">
        <f>VLOOKUP(A23,'[1]Sheet1'!$A$92:$M$176,4,FALSE)</f>
        <v>428</v>
      </c>
      <c r="F23" s="105">
        <f>VLOOKUP(A23,'[1]Sheet1'!$A$92:$M$176,5,FALSE)/100</f>
        <v>0.007575355316023292</v>
      </c>
      <c r="G23" s="86">
        <f>VLOOKUP(A23,'[1]Sheet1'!$A$92:$M$176,6,FALSE)</f>
        <v>110</v>
      </c>
      <c r="H23" s="105">
        <f>VLOOKUP(A23,'[1]Sheet1'!$A$92:$M$176,7,FALSE)/100</f>
        <v>0.009376065461984317</v>
      </c>
      <c r="I23" s="168">
        <f>VLOOKUP(A23,'[1]Sheet1'!$A$92:$M$176,8,FALSE)</f>
        <v>1</v>
      </c>
      <c r="J23" s="169">
        <f>VLOOKUP(A23,'[1]Sheet1'!$A$92:$M$176,9,FALSE)/100</f>
        <v>0.017543859649122806</v>
      </c>
      <c r="K23" s="86">
        <f>VLOOKUP(A23,'[1]Sheet1'!$A$92:$M$176,10,FALSE)</f>
        <v>1082</v>
      </c>
      <c r="L23" s="169">
        <f>VLOOKUP(A23,'[1]Sheet1'!$A$92:$M$176,11,FALSE)/100</f>
        <v>0.009010809640400406</v>
      </c>
    </row>
    <row r="24" spans="1:12" ht="15">
      <c r="A24" s="22" t="s">
        <v>54</v>
      </c>
      <c r="B24" s="60" t="s">
        <v>55</v>
      </c>
      <c r="C24" s="86">
        <f>VLOOKUP(A24,'[1]Sheet1'!$A$92:$M$176,2,FALSE)</f>
        <v>230</v>
      </c>
      <c r="D24" s="104">
        <f>VLOOKUP(A24,'[1]Sheet1'!$A$92:$M$176,3,FALSE)/100</f>
        <v>0.004441011778335586</v>
      </c>
      <c r="E24" s="86">
        <f>VLOOKUP(A24,'[1]Sheet1'!$A$92:$M$176,4,FALSE)</f>
        <v>194</v>
      </c>
      <c r="F24" s="105">
        <f>VLOOKUP(A24,'[1]Sheet1'!$A$92:$M$176,5,FALSE)/100</f>
        <v>0.0034336890918423334</v>
      </c>
      <c r="G24" s="86">
        <f>VLOOKUP(A24,'[1]Sheet1'!$A$92:$M$176,6,FALSE)</f>
        <v>30</v>
      </c>
      <c r="H24" s="105">
        <f>VLOOKUP(A24,'[1]Sheet1'!$A$92:$M$176,7,FALSE)/100</f>
        <v>0.002557108762359359</v>
      </c>
      <c r="I24" s="168">
        <f>VLOOKUP(A24,'[1]Sheet1'!$A$92:$M$176,8,FALSE)</f>
        <v>0</v>
      </c>
      <c r="J24" s="169">
        <f>VLOOKUP(A24,'[1]Sheet1'!$A$92:$M$176,9,FALSE)/100</f>
        <v>0</v>
      </c>
      <c r="K24" s="86">
        <f>VLOOKUP(A24,'[1]Sheet1'!$A$92:$M$176,10,FALSE)</f>
        <v>454</v>
      </c>
      <c r="L24" s="169">
        <f>VLOOKUP(A24,'[1]Sheet1'!$A$92:$M$176,11,FALSE)/100</f>
        <v>0.0037808757640866763</v>
      </c>
    </row>
    <row r="25" spans="1:12" ht="15">
      <c r="A25" s="22" t="s">
        <v>56</v>
      </c>
      <c r="B25" s="60" t="s">
        <v>57</v>
      </c>
      <c r="C25" s="86">
        <f>VLOOKUP(A25,'[1]Sheet1'!$A$92:$M$176,2,FALSE)</f>
        <v>321</v>
      </c>
      <c r="D25" s="104">
        <f>VLOOKUP(A25,'[1]Sheet1'!$A$92:$M$176,3,FALSE)/100</f>
        <v>0.006198107742807493</v>
      </c>
      <c r="E25" s="86">
        <f>VLOOKUP(A25,'[1]Sheet1'!$A$92:$M$176,4,FALSE)</f>
        <v>538</v>
      </c>
      <c r="F25" s="105">
        <f>VLOOKUP(A25,'[1]Sheet1'!$A$92:$M$176,5,FALSE)/100</f>
        <v>0.009522292429954513</v>
      </c>
      <c r="G25" s="86">
        <f>VLOOKUP(A25,'[1]Sheet1'!$A$92:$M$176,6,FALSE)</f>
        <v>86</v>
      </c>
      <c r="H25" s="105">
        <f>VLOOKUP(A25,'[1]Sheet1'!$A$92:$M$176,7,FALSE)/100</f>
        <v>0.007330378452096827</v>
      </c>
      <c r="I25" s="168">
        <f>VLOOKUP(A25,'[1]Sheet1'!$A$92:$M$176,8,FALSE)</f>
        <v>0</v>
      </c>
      <c r="J25" s="169">
        <f>VLOOKUP(A25,'[1]Sheet1'!$A$92:$M$176,9,FALSE)/100</f>
        <v>0</v>
      </c>
      <c r="K25" s="86">
        <f>VLOOKUP(A25,'[1]Sheet1'!$A$92:$M$176,10,FALSE)</f>
        <v>945</v>
      </c>
      <c r="L25" s="169">
        <f>VLOOKUP(A25,'[1]Sheet1'!$A$92:$M$176,11,FALSE)/100</f>
        <v>0.007869884575026232</v>
      </c>
    </row>
    <row r="26" spans="1:12" ht="15">
      <c r="A26" s="22" t="s">
        <v>58</v>
      </c>
      <c r="B26" s="60" t="s">
        <v>59</v>
      </c>
      <c r="C26" s="86">
        <f>VLOOKUP(A26,'[1]Sheet1'!$A$92:$M$176,2,FALSE)</f>
        <v>634</v>
      </c>
      <c r="D26" s="104">
        <f>VLOOKUP(A26,'[1]Sheet1'!$A$92:$M$176,3,FALSE)/100</f>
        <v>0.012241745510716355</v>
      </c>
      <c r="E26" s="86">
        <f>VLOOKUP(A26,'[1]Sheet1'!$A$92:$M$176,4,FALSE)</f>
        <v>738</v>
      </c>
      <c r="F26" s="105">
        <f>VLOOKUP(A26,'[1]Sheet1'!$A$92:$M$176,5,FALSE)/100</f>
        <v>0.01306217809164764</v>
      </c>
      <c r="G26" s="86">
        <f>VLOOKUP(A26,'[1]Sheet1'!$A$92:$M$176,6,FALSE)</f>
        <v>177</v>
      </c>
      <c r="H26" s="105">
        <f>VLOOKUP(A26,'[1]Sheet1'!$A$92:$M$176,7,FALSE)/100</f>
        <v>0.015086941697920218</v>
      </c>
      <c r="I26" s="168">
        <f>VLOOKUP(A26,'[1]Sheet1'!$A$92:$M$176,8,FALSE)</f>
        <v>1</v>
      </c>
      <c r="J26" s="169">
        <f>VLOOKUP(A26,'[1]Sheet1'!$A$92:$M$176,9,FALSE)/100</f>
        <v>0.017543859649122806</v>
      </c>
      <c r="K26" s="86">
        <f>VLOOKUP(A26,'[1]Sheet1'!$A$92:$M$176,10,FALSE)</f>
        <v>1550</v>
      </c>
      <c r="L26" s="169">
        <f>VLOOKUP(A26,'[1]Sheet1'!$A$92:$M$176,11,FALSE)/100</f>
        <v>0.012908276287080064</v>
      </c>
    </row>
    <row r="27" spans="1:12" ht="15">
      <c r="A27" s="22" t="s">
        <v>60</v>
      </c>
      <c r="B27" s="60" t="s">
        <v>61</v>
      </c>
      <c r="C27" s="86">
        <f>VLOOKUP(A27,'[1]Sheet1'!$A$92:$M$176,2,FALSE)</f>
        <v>621</v>
      </c>
      <c r="D27" s="104">
        <f>VLOOKUP(A27,'[1]Sheet1'!$A$92:$M$176,3,FALSE)/100</f>
        <v>0.011990731801506083</v>
      </c>
      <c r="E27" s="86">
        <f>VLOOKUP(A27,'[1]Sheet1'!$A$92:$M$176,4,FALSE)</f>
        <v>317</v>
      </c>
      <c r="F27" s="105">
        <f>VLOOKUP(A27,'[1]Sheet1'!$A$92:$M$176,5,FALSE)/100</f>
        <v>0.005610718773783606</v>
      </c>
      <c r="G27" s="86">
        <f>VLOOKUP(A27,'[1]Sheet1'!$A$92:$M$176,6,FALSE)</f>
        <v>100</v>
      </c>
      <c r="H27" s="105">
        <f>VLOOKUP(A27,'[1]Sheet1'!$A$92:$M$176,7,FALSE)/100</f>
        <v>0.008523695874531199</v>
      </c>
      <c r="I27" s="168">
        <f>VLOOKUP(A27,'[1]Sheet1'!$A$92:$M$176,8,FALSE)</f>
        <v>0</v>
      </c>
      <c r="J27" s="169">
        <f>VLOOKUP(A27,'[1]Sheet1'!$A$92:$M$176,9,FALSE)/100</f>
        <v>0</v>
      </c>
      <c r="K27" s="86">
        <f>VLOOKUP(A27,'[1]Sheet1'!$A$92:$M$176,10,FALSE)</f>
        <v>1038</v>
      </c>
      <c r="L27" s="169">
        <f>VLOOKUP(A27,'[1]Sheet1'!$A$92:$M$176,11,FALSE)/100</f>
        <v>0.008644381152251036</v>
      </c>
    </row>
    <row r="28" spans="1:12" ht="15">
      <c r="A28" s="22" t="s">
        <v>62</v>
      </c>
      <c r="B28" s="60" t="s">
        <v>63</v>
      </c>
      <c r="C28" s="86">
        <f>VLOOKUP(A28,'[1]Sheet1'!$A$92:$M$176,2,FALSE)</f>
        <v>1536</v>
      </c>
      <c r="D28" s="104">
        <f>VLOOKUP(A28,'[1]Sheet1'!$A$92:$M$176,3,FALSE)/100</f>
        <v>0.02965823518053678</v>
      </c>
      <c r="E28" s="86">
        <f>VLOOKUP(A28,'[1]Sheet1'!$A$92:$M$176,4,FALSE)</f>
        <v>1705</v>
      </c>
      <c r="F28" s="105">
        <f>VLOOKUP(A28,'[1]Sheet1'!$A$92:$M$176,5,FALSE)/100</f>
        <v>0.030177525265933914</v>
      </c>
      <c r="G28" s="86">
        <f>VLOOKUP(A28,'[1]Sheet1'!$A$92:$M$176,6,FALSE)</f>
        <v>374</v>
      </c>
      <c r="H28" s="105">
        <f>VLOOKUP(A28,'[1]Sheet1'!$A$92:$M$176,7,FALSE)/100</f>
        <v>0.031878622570746674</v>
      </c>
      <c r="I28" s="168">
        <f>VLOOKUP(A28,'[1]Sheet1'!$A$92:$M$176,8,FALSE)</f>
        <v>3</v>
      </c>
      <c r="J28" s="169">
        <f>VLOOKUP(A28,'[1]Sheet1'!$A$92:$M$176,9,FALSE)/100</f>
        <v>0.05263157894736842</v>
      </c>
      <c r="K28" s="86">
        <f>VLOOKUP(A28,'[1]Sheet1'!$A$92:$M$176,10,FALSE)</f>
        <v>3618</v>
      </c>
      <c r="L28" s="169">
        <f>VLOOKUP(A28,'[1]Sheet1'!$A$92:$M$176,11,FALSE)/100</f>
        <v>0.030130415230100436</v>
      </c>
    </row>
    <row r="29" spans="1:12" ht="15">
      <c r="A29" s="22" t="s">
        <v>64</v>
      </c>
      <c r="B29" s="60" t="s">
        <v>65</v>
      </c>
      <c r="C29" s="86">
        <f>VLOOKUP(A29,'[1]Sheet1'!$A$92:$M$176,2,FALSE)</f>
        <v>61</v>
      </c>
      <c r="D29" s="104">
        <f>VLOOKUP(A29,'[1]Sheet1'!$A$92:$M$176,3,FALSE)/100</f>
        <v>0.0011778335586020467</v>
      </c>
      <c r="E29" s="86">
        <f>VLOOKUP(A29,'[1]Sheet1'!$A$92:$M$176,4,FALSE)</f>
        <v>53</v>
      </c>
      <c r="F29" s="105">
        <f>VLOOKUP(A29,'[1]Sheet1'!$A$92:$M$176,5,FALSE)/100</f>
        <v>0.0009380697003486787</v>
      </c>
      <c r="G29" s="86">
        <f>VLOOKUP(A29,'[1]Sheet1'!$A$92:$M$176,6,FALSE)</f>
        <v>12</v>
      </c>
      <c r="H29" s="105">
        <f>VLOOKUP(A29,'[1]Sheet1'!$A$92:$M$176,7,FALSE)/100</f>
        <v>0.0010228435049437438</v>
      </c>
      <c r="I29" s="168">
        <f>VLOOKUP(A29,'[1]Sheet1'!$A$92:$M$176,8,FALSE)</f>
        <v>0</v>
      </c>
      <c r="J29" s="169">
        <f>VLOOKUP(A29,'[1]Sheet1'!$A$92:$M$176,9,FALSE)/100</f>
        <v>0</v>
      </c>
      <c r="K29" s="86">
        <f>VLOOKUP(A29,'[1]Sheet1'!$A$92:$M$176,10,FALSE)</f>
        <v>126</v>
      </c>
      <c r="L29" s="169">
        <f>VLOOKUP(A29,'[1]Sheet1'!$A$92:$M$176,11,FALSE)/100</f>
        <v>0.001049317943336831</v>
      </c>
    </row>
    <row r="30" spans="1:12" ht="15">
      <c r="A30" s="22" t="s">
        <v>66</v>
      </c>
      <c r="B30" s="60" t="s">
        <v>67</v>
      </c>
      <c r="C30" s="86">
        <f>VLOOKUP(A30,'[1]Sheet1'!$A$92:$M$176,2,FALSE)</f>
        <v>175</v>
      </c>
      <c r="D30" s="104">
        <f>VLOOKUP(A30,'[1]Sheet1'!$A$92:$M$176,3,FALSE)/100</f>
        <v>0.0033790307009075103</v>
      </c>
      <c r="E30" s="86">
        <f>VLOOKUP(A30,'[1]Sheet1'!$A$92:$M$176,4,FALSE)</f>
        <v>222</v>
      </c>
      <c r="F30" s="105">
        <f>VLOOKUP(A30,'[1]Sheet1'!$A$92:$M$176,5,FALSE)/100</f>
        <v>0.003929273084479371</v>
      </c>
      <c r="G30" s="86">
        <f>VLOOKUP(A30,'[1]Sheet1'!$A$92:$M$176,6,FALSE)</f>
        <v>49</v>
      </c>
      <c r="H30" s="105">
        <f>VLOOKUP(A30,'[1]Sheet1'!$A$92:$M$176,7,FALSE)/100</f>
        <v>0.004176610978520286</v>
      </c>
      <c r="I30" s="168">
        <f>VLOOKUP(A30,'[1]Sheet1'!$A$92:$M$176,8,FALSE)</f>
        <v>0</v>
      </c>
      <c r="J30" s="169">
        <f>VLOOKUP(A30,'[1]Sheet1'!$A$92:$M$176,9,FALSE)/100</f>
        <v>0</v>
      </c>
      <c r="K30" s="86">
        <f>VLOOKUP(A30,'[1]Sheet1'!$A$92:$M$176,10,FALSE)</f>
        <v>446</v>
      </c>
      <c r="L30" s="169">
        <f>VLOOKUP(A30,'[1]Sheet1'!$A$92:$M$176,11,FALSE)/100</f>
        <v>0.003714252402604973</v>
      </c>
    </row>
    <row r="31" spans="1:12" ht="15">
      <c r="A31" s="22" t="s">
        <v>68</v>
      </c>
      <c r="B31" s="61" t="s">
        <v>69</v>
      </c>
      <c r="C31" s="86">
        <f>VLOOKUP(A31,'[1]Sheet1'!$A$92:$M$176,2,FALSE)</f>
        <v>627</v>
      </c>
      <c r="D31" s="104">
        <f>VLOOKUP(A31,'[1]Sheet1'!$A$92:$M$176,3,FALSE)/100</f>
        <v>0.012106584282680055</v>
      </c>
      <c r="E31" s="86">
        <f>VLOOKUP(A31,'[1]Sheet1'!$A$92:$M$176,4,FALSE)</f>
        <v>791</v>
      </c>
      <c r="F31" s="105">
        <f>VLOOKUP(A31,'[1]Sheet1'!$A$92:$M$176,5,FALSE)/100</f>
        <v>0.014000247791996318</v>
      </c>
      <c r="G31" s="86">
        <f>VLOOKUP(A31,'[1]Sheet1'!$A$92:$M$176,6,FALSE)</f>
        <v>133</v>
      </c>
      <c r="H31" s="105">
        <f>VLOOKUP(A31,'[1]Sheet1'!$A$92:$M$176,7,FALSE)/100</f>
        <v>0.011336515513126491</v>
      </c>
      <c r="I31" s="168">
        <f>VLOOKUP(A31,'[1]Sheet1'!$A$92:$M$176,8,FALSE)</f>
        <v>0</v>
      </c>
      <c r="J31" s="169">
        <f>VLOOKUP(A31,'[1]Sheet1'!$A$92:$M$176,9,FALSE)/100</f>
        <v>0</v>
      </c>
      <c r="K31" s="86">
        <f>VLOOKUP(A31,'[1]Sheet1'!$A$92:$M$176,10,FALSE)</f>
        <v>1551</v>
      </c>
      <c r="L31" s="169">
        <f>VLOOKUP(A31,'[1]Sheet1'!$A$92:$M$176,11,FALSE)/100</f>
        <v>0.012916604207265281</v>
      </c>
    </row>
    <row r="32" spans="1:12" ht="15">
      <c r="A32" s="22" t="s">
        <v>70</v>
      </c>
      <c r="B32" s="62" t="s">
        <v>71</v>
      </c>
      <c r="C32" s="86">
        <f>VLOOKUP(A32,'[1]Sheet1'!$A$92:$M$176,2,FALSE)</f>
        <v>766</v>
      </c>
      <c r="D32" s="104">
        <f>VLOOKUP(A32,'[1]Sheet1'!$A$92:$M$176,3,FALSE)/100</f>
        <v>0.014790500096543735</v>
      </c>
      <c r="E32" s="86">
        <f>VLOOKUP(A32,'[1]Sheet1'!$A$92:$M$176,4,FALSE)</f>
        <v>593</v>
      </c>
      <c r="F32" s="105">
        <f>VLOOKUP(A32,'[1]Sheet1'!$A$92:$M$176,5,FALSE)/100</f>
        <v>0.010495760986920122</v>
      </c>
      <c r="G32" s="86">
        <f>VLOOKUP(A32,'[1]Sheet1'!$A$92:$M$176,6,FALSE)</f>
        <v>115</v>
      </c>
      <c r="H32" s="105">
        <f>VLOOKUP(A32,'[1]Sheet1'!$A$92:$M$176,7,FALSE)/100</f>
        <v>0.009802250255710876</v>
      </c>
      <c r="I32" s="168">
        <f>VLOOKUP(A32,'[1]Sheet1'!$A$92:$M$176,8,FALSE)</f>
        <v>0</v>
      </c>
      <c r="J32" s="169">
        <f>VLOOKUP(A32,'[1]Sheet1'!$A$92:$M$176,9,FALSE)/100</f>
        <v>0</v>
      </c>
      <c r="K32" s="86">
        <f>VLOOKUP(A32,'[1]Sheet1'!$A$92:$M$176,10,FALSE)</f>
        <v>1474</v>
      </c>
      <c r="L32" s="169">
        <f>VLOOKUP(A32,'[1]Sheet1'!$A$92:$M$176,11,FALSE)/100</f>
        <v>0.01227535435300388</v>
      </c>
    </row>
    <row r="33" spans="1:12" ht="15">
      <c r="A33" s="22" t="s">
        <v>72</v>
      </c>
      <c r="B33" s="60" t="s">
        <v>73</v>
      </c>
      <c r="C33" s="86">
        <f>VLOOKUP(A33,'[1]Sheet1'!$A$92:$M$176,2,FALSE)</f>
        <v>114</v>
      </c>
      <c r="D33" s="104">
        <f>VLOOKUP(A33,'[1]Sheet1'!$A$92:$M$176,3,FALSE)/100</f>
        <v>0.0022011971423054645</v>
      </c>
      <c r="E33" s="86">
        <f>VLOOKUP(A33,'[1]Sheet1'!$A$92:$M$176,4,FALSE)</f>
        <v>123</v>
      </c>
      <c r="F33" s="105">
        <f>VLOOKUP(A33,'[1]Sheet1'!$A$92:$M$176,5,FALSE)/100</f>
        <v>0.0021770296819412734</v>
      </c>
      <c r="G33" s="86">
        <f>VLOOKUP(A33,'[1]Sheet1'!$A$92:$M$176,6,FALSE)</f>
        <v>25</v>
      </c>
      <c r="H33" s="105">
        <f>VLOOKUP(A33,'[1]Sheet1'!$A$92:$M$176,7,FALSE)/100</f>
        <v>0.0021309239686327997</v>
      </c>
      <c r="I33" s="168">
        <f>VLOOKUP(A33,'[1]Sheet1'!$A$92:$M$176,8,FALSE)</f>
        <v>0</v>
      </c>
      <c r="J33" s="169">
        <f>VLOOKUP(A33,'[1]Sheet1'!$A$92:$M$176,9,FALSE)/100</f>
        <v>0</v>
      </c>
      <c r="K33" s="86">
        <f>VLOOKUP(A33,'[1]Sheet1'!$A$92:$M$176,10,FALSE)</f>
        <v>262</v>
      </c>
      <c r="L33" s="169">
        <f>VLOOKUP(A33,'[1]Sheet1'!$A$92:$M$176,11,FALSE)/100</f>
        <v>0.0021819150885257917</v>
      </c>
    </row>
    <row r="34" spans="1:12" ht="15">
      <c r="A34" s="22" t="s">
        <v>74</v>
      </c>
      <c r="B34" s="60" t="s">
        <v>75</v>
      </c>
      <c r="C34" s="86">
        <f>VLOOKUP(A34,'[1]Sheet1'!$A$92:$M$176,2,FALSE)</f>
        <v>198</v>
      </c>
      <c r="D34" s="104">
        <f>VLOOKUP(A34,'[1]Sheet1'!$A$92:$M$176,3,FALSE)/100</f>
        <v>0.0038231318787410695</v>
      </c>
      <c r="E34" s="86">
        <f>VLOOKUP(A34,'[1]Sheet1'!$A$92:$M$176,4,FALSE)</f>
        <v>319</v>
      </c>
      <c r="F34" s="105">
        <f>VLOOKUP(A34,'[1]Sheet1'!$A$92:$M$176,5,FALSE)/100</f>
        <v>0.005646117630400538</v>
      </c>
      <c r="G34" s="86">
        <f>VLOOKUP(A34,'[1]Sheet1'!$A$92:$M$176,6,FALSE)</f>
        <v>58</v>
      </c>
      <c r="H34" s="105">
        <f>VLOOKUP(A34,'[1]Sheet1'!$A$92:$M$176,7,FALSE)/100</f>
        <v>0.004943743607228094</v>
      </c>
      <c r="I34" s="168">
        <f>VLOOKUP(A34,'[1]Sheet1'!$A$92:$M$176,8,FALSE)</f>
        <v>0</v>
      </c>
      <c r="J34" s="169">
        <f>VLOOKUP(A34,'[1]Sheet1'!$A$92:$M$176,9,FALSE)/100</f>
        <v>0</v>
      </c>
      <c r="K34" s="86">
        <f>VLOOKUP(A34,'[1]Sheet1'!$A$92:$M$176,10,FALSE)</f>
        <v>575</v>
      </c>
      <c r="L34" s="169">
        <f>VLOOKUP(A34,'[1]Sheet1'!$A$92:$M$176,11,FALSE)/100</f>
        <v>0.004788554106497443</v>
      </c>
    </row>
    <row r="35" spans="1:12" ht="15">
      <c r="A35" s="22" t="s">
        <v>76</v>
      </c>
      <c r="B35" s="60" t="s">
        <v>77</v>
      </c>
      <c r="C35" s="86">
        <f>VLOOKUP(A35,'[1]Sheet1'!$A$92:$M$176,2,FALSE)</f>
        <v>87</v>
      </c>
      <c r="D35" s="104">
        <f>VLOOKUP(A35,'[1]Sheet1'!$A$92:$M$176,3,FALSE)/100</f>
        <v>0.0016798609770225918</v>
      </c>
      <c r="E35" s="86">
        <f>VLOOKUP(A35,'[1]Sheet1'!$A$92:$M$176,4,FALSE)</f>
        <v>82</v>
      </c>
      <c r="F35" s="105">
        <f>VLOOKUP(A35,'[1]Sheet1'!$A$92:$M$176,5,FALSE)/100</f>
        <v>0.0014513531212941822</v>
      </c>
      <c r="G35" s="86">
        <f>VLOOKUP(A35,'[1]Sheet1'!$A$92:$M$176,6,FALSE)</f>
        <v>12</v>
      </c>
      <c r="H35" s="105">
        <f>VLOOKUP(A35,'[1]Sheet1'!$A$92:$M$176,7,FALSE)/100</f>
        <v>0.0010228435049437438</v>
      </c>
      <c r="I35" s="168">
        <f>VLOOKUP(A35,'[1]Sheet1'!$A$92:$M$176,8,FALSE)</f>
        <v>0</v>
      </c>
      <c r="J35" s="169">
        <f>VLOOKUP(A35,'[1]Sheet1'!$A$92:$M$176,9,FALSE)/100</f>
        <v>0</v>
      </c>
      <c r="K35" s="86">
        <f>VLOOKUP(A35,'[1]Sheet1'!$A$92:$M$176,10,FALSE)</f>
        <v>181</v>
      </c>
      <c r="L35" s="169">
        <f>VLOOKUP(A35,'[1]Sheet1'!$A$92:$M$176,11,FALSE)/100</f>
        <v>0.001507353553523543</v>
      </c>
    </row>
    <row r="36" spans="1:12" ht="15">
      <c r="A36" s="22" t="s">
        <v>78</v>
      </c>
      <c r="B36" s="60" t="s">
        <v>79</v>
      </c>
      <c r="C36" s="86">
        <f>VLOOKUP(A36,'[1]Sheet1'!$A$92:$M$176,2,FALSE)</f>
        <v>349</v>
      </c>
      <c r="D36" s="104">
        <f>VLOOKUP(A36,'[1]Sheet1'!$A$92:$M$176,3,FALSE)/100</f>
        <v>0.006738752654952694</v>
      </c>
      <c r="E36" s="86">
        <f>VLOOKUP(A36,'[1]Sheet1'!$A$92:$M$176,4,FALSE)</f>
        <v>314</v>
      </c>
      <c r="F36" s="105">
        <f>VLOOKUP(A36,'[1]Sheet1'!$A$92:$M$176,5,FALSE)/100</f>
        <v>0.00555762048885821</v>
      </c>
      <c r="G36" s="86">
        <f>VLOOKUP(A36,'[1]Sheet1'!$A$92:$M$176,6,FALSE)</f>
        <v>71</v>
      </c>
      <c r="H36" s="105">
        <f>VLOOKUP(A36,'[1]Sheet1'!$A$92:$M$176,7,FALSE)/100</f>
        <v>0.00605182407091715</v>
      </c>
      <c r="I36" s="168">
        <f>VLOOKUP(A36,'[1]Sheet1'!$A$92:$M$176,8,FALSE)</f>
        <v>2</v>
      </c>
      <c r="J36" s="169">
        <f>VLOOKUP(A36,'[1]Sheet1'!$A$92:$M$176,9,FALSE)/100</f>
        <v>0.03508771929824561</v>
      </c>
      <c r="K36" s="86">
        <f>VLOOKUP(A36,'[1]Sheet1'!$A$92:$M$176,10,FALSE)</f>
        <v>736</v>
      </c>
      <c r="L36" s="169">
        <f>VLOOKUP(A36,'[1]Sheet1'!$A$92:$M$176,11,FALSE)/100</f>
        <v>0.0061293492563167275</v>
      </c>
    </row>
    <row r="37" spans="1:12" ht="15">
      <c r="A37" s="22" t="s">
        <v>80</v>
      </c>
      <c r="B37" s="60" t="s">
        <v>81</v>
      </c>
      <c r="C37" s="86">
        <f>VLOOKUP(A37,'[1]Sheet1'!$A$92:$M$176,2,FALSE)</f>
        <v>170</v>
      </c>
      <c r="D37" s="104">
        <f>VLOOKUP(A37,'[1]Sheet1'!$A$92:$M$176,3,FALSE)/100</f>
        <v>0.003282486966595868</v>
      </c>
      <c r="E37" s="86">
        <f>VLOOKUP(A37,'[1]Sheet1'!$A$92:$M$176,4,FALSE)</f>
        <v>91</v>
      </c>
      <c r="F37" s="105">
        <f>VLOOKUP(A37,'[1]Sheet1'!$A$92:$M$176,5,FALSE)/100</f>
        <v>0.001610647976070373</v>
      </c>
      <c r="G37" s="86">
        <f>VLOOKUP(A37,'[1]Sheet1'!$A$92:$M$176,6,FALSE)</f>
        <v>19</v>
      </c>
      <c r="H37" s="105">
        <f>VLOOKUP(A37,'[1]Sheet1'!$A$92:$M$176,7,FALSE)/100</f>
        <v>0.0016195022161609274</v>
      </c>
      <c r="I37" s="168">
        <f>VLOOKUP(A37,'[1]Sheet1'!$A$92:$M$176,8,FALSE)</f>
        <v>0</v>
      </c>
      <c r="J37" s="169">
        <f>VLOOKUP(A37,'[1]Sheet1'!$A$92:$M$176,9,FALSE)/100</f>
        <v>0</v>
      </c>
      <c r="K37" s="86">
        <f>VLOOKUP(A37,'[1]Sheet1'!$A$92:$M$176,10,FALSE)</f>
        <v>280</v>
      </c>
      <c r="L37" s="169">
        <f>VLOOKUP(A37,'[1]Sheet1'!$A$92:$M$176,11,FALSE)/100</f>
        <v>0.0023318176518596252</v>
      </c>
    </row>
    <row r="38" spans="1:12" ht="15">
      <c r="A38" s="22" t="s">
        <v>82</v>
      </c>
      <c r="B38" s="60" t="s">
        <v>83</v>
      </c>
      <c r="C38" s="86">
        <f>VLOOKUP(A38,'[1]Sheet1'!$A$92:$M$176,2,FALSE)</f>
        <v>2</v>
      </c>
      <c r="D38" s="104">
        <f>VLOOKUP(A38,'[1]Sheet1'!$A$92:$M$176,3,FALSE)/100</f>
        <v>3.861749372465727E-05</v>
      </c>
      <c r="E38" s="86">
        <f>VLOOKUP(A38,'[1]Sheet1'!$A$92:$M$176,4,FALSE)</f>
        <v>0</v>
      </c>
      <c r="F38" s="105">
        <f>VLOOKUP(A38,'[1]Sheet1'!$A$92:$M$176,5,FALSE)/100</f>
        <v>0</v>
      </c>
      <c r="G38" s="86">
        <f>VLOOKUP(A38,'[1]Sheet1'!$A$92:$M$176,6,FALSE)</f>
        <v>0</v>
      </c>
      <c r="H38" s="105">
        <f>VLOOKUP(A38,'[1]Sheet1'!$A$92:$M$176,7,FALSE)/100</f>
        <v>0</v>
      </c>
      <c r="I38" s="168">
        <f>VLOOKUP(A38,'[1]Sheet1'!$A$92:$M$176,8,FALSE)</f>
        <v>0</v>
      </c>
      <c r="J38" s="169">
        <f>VLOOKUP(A38,'[1]Sheet1'!$A$92:$M$176,9,FALSE)/100</f>
        <v>0</v>
      </c>
      <c r="K38" s="86">
        <f>VLOOKUP(A38,'[1]Sheet1'!$A$92:$M$176,10,FALSE)</f>
        <v>2</v>
      </c>
      <c r="L38" s="169">
        <f>VLOOKUP(A38,'[1]Sheet1'!$A$92:$M$176,11,FALSE)/100</f>
        <v>1.665584037042589E-05</v>
      </c>
    </row>
    <row r="39" spans="1:12" ht="15">
      <c r="A39" s="22" t="s">
        <v>84</v>
      </c>
      <c r="B39" s="60" t="s">
        <v>85</v>
      </c>
      <c r="C39" s="86">
        <f>VLOOKUP(A39,'[1]Sheet1'!$A$92:$M$176,2,FALSE)</f>
        <v>46</v>
      </c>
      <c r="D39" s="104">
        <f>VLOOKUP(A39,'[1]Sheet1'!$A$92:$M$176,3,FALSE)/100</f>
        <v>0.0008882023556671171</v>
      </c>
      <c r="E39" s="86">
        <f>VLOOKUP(A39,'[1]Sheet1'!$A$92:$M$176,4,FALSE)</f>
        <v>42</v>
      </c>
      <c r="F39" s="105">
        <f>VLOOKUP(A39,'[1]Sheet1'!$A$92:$M$176,5,FALSE)/100</f>
        <v>0.0007433759889555568</v>
      </c>
      <c r="G39" s="86">
        <f>VLOOKUP(A39,'[1]Sheet1'!$A$92:$M$176,6,FALSE)</f>
        <v>6</v>
      </c>
      <c r="H39" s="105">
        <f>VLOOKUP(A39,'[1]Sheet1'!$A$92:$M$176,7,FALSE)/100</f>
        <v>0.0005114217524718719</v>
      </c>
      <c r="I39" s="168">
        <f>VLOOKUP(A39,'[1]Sheet1'!$A$92:$M$176,8,FALSE)</f>
        <v>0</v>
      </c>
      <c r="J39" s="169">
        <f>VLOOKUP(A39,'[1]Sheet1'!$A$92:$M$176,9,FALSE)/100</f>
        <v>0</v>
      </c>
      <c r="K39" s="86">
        <f>VLOOKUP(A39,'[1]Sheet1'!$A$92:$M$176,10,FALSE)</f>
        <v>94</v>
      </c>
      <c r="L39" s="169">
        <f>VLOOKUP(A39,'[1]Sheet1'!$A$92:$M$176,11,FALSE)/100</f>
        <v>0.0007828244974100168</v>
      </c>
    </row>
    <row r="40" spans="1:12" ht="15">
      <c r="A40" s="22" t="s">
        <v>86</v>
      </c>
      <c r="B40" s="60" t="s">
        <v>87</v>
      </c>
      <c r="C40" s="86">
        <f>VLOOKUP(A40,'[1]Sheet1'!$A$92:$M$176,2,FALSE)</f>
        <v>299</v>
      </c>
      <c r="D40" s="104">
        <f>VLOOKUP(A40,'[1]Sheet1'!$A$92:$M$176,3,FALSE)/100</f>
        <v>0.005773315311836263</v>
      </c>
      <c r="E40" s="86">
        <f>VLOOKUP(A40,'[1]Sheet1'!$A$92:$M$176,4,FALSE)</f>
        <v>326</v>
      </c>
      <c r="F40" s="105">
        <f>VLOOKUP(A40,'[1]Sheet1'!$A$92:$M$176,5,FALSE)/100</f>
        <v>0.005770013628559797</v>
      </c>
      <c r="G40" s="86">
        <f>VLOOKUP(A40,'[1]Sheet1'!$A$92:$M$176,6,FALSE)</f>
        <v>89</v>
      </c>
      <c r="H40" s="105">
        <f>VLOOKUP(A40,'[1]Sheet1'!$A$92:$M$176,7,FALSE)/100</f>
        <v>0.007586089328332765</v>
      </c>
      <c r="I40" s="168">
        <f>VLOOKUP(A40,'[1]Sheet1'!$A$92:$M$176,8,FALSE)</f>
        <v>0</v>
      </c>
      <c r="J40" s="169">
        <f>VLOOKUP(A40,'[1]Sheet1'!$A$92:$M$176,9,FALSE)/100</f>
        <v>0</v>
      </c>
      <c r="K40" s="86">
        <f>VLOOKUP(A40,'[1]Sheet1'!$A$92:$M$176,10,FALSE)</f>
        <v>714</v>
      </c>
      <c r="L40" s="169">
        <f>VLOOKUP(A40,'[1]Sheet1'!$A$92:$M$176,11,FALSE)/100</f>
        <v>0.005946135012242042</v>
      </c>
    </row>
    <row r="41" spans="1:12" ht="15">
      <c r="A41" s="22" t="s">
        <v>88</v>
      </c>
      <c r="B41" s="60" t="s">
        <v>89</v>
      </c>
      <c r="C41" s="86">
        <f>VLOOKUP(A41,'[1]Sheet1'!$A$92:$M$176,2,FALSE)</f>
        <v>47</v>
      </c>
      <c r="D41" s="104">
        <f>VLOOKUP(A41,'[1]Sheet1'!$A$92:$M$176,3,FALSE)/100</f>
        <v>0.0009075111025294458</v>
      </c>
      <c r="E41" s="86">
        <f>VLOOKUP(A41,'[1]Sheet1'!$A$92:$M$176,4,FALSE)</f>
        <v>29</v>
      </c>
      <c r="F41" s="105">
        <f>VLOOKUP(A41,'[1]Sheet1'!$A$92:$M$176,5,FALSE)/100</f>
        <v>0.0005132834209455035</v>
      </c>
      <c r="G41" s="86">
        <f>VLOOKUP(A41,'[1]Sheet1'!$A$92:$M$176,6,FALSE)</f>
        <v>8</v>
      </c>
      <c r="H41" s="105">
        <f>VLOOKUP(A41,'[1]Sheet1'!$A$92:$M$176,7,FALSE)/100</f>
        <v>0.0006818956699624957</v>
      </c>
      <c r="I41" s="168">
        <f>VLOOKUP(A41,'[1]Sheet1'!$A$92:$M$176,8,FALSE)</f>
        <v>0</v>
      </c>
      <c r="J41" s="169">
        <f>VLOOKUP(A41,'[1]Sheet1'!$A$92:$M$176,9,FALSE)/100</f>
        <v>0</v>
      </c>
      <c r="K41" s="86">
        <f>VLOOKUP(A41,'[1]Sheet1'!$A$92:$M$176,10,FALSE)</f>
        <v>84</v>
      </c>
      <c r="L41" s="169">
        <f>VLOOKUP(A41,'[1]Sheet1'!$A$92:$M$176,11,FALSE)/100</f>
        <v>0.0006995452955578874</v>
      </c>
    </row>
    <row r="42" spans="1:12" ht="15">
      <c r="A42" s="22" t="s">
        <v>90</v>
      </c>
      <c r="B42" s="61" t="s">
        <v>91</v>
      </c>
      <c r="C42" s="86">
        <f>VLOOKUP(A42,'[1]Sheet1'!$A$92:$M$176,2,FALSE)</f>
        <v>1113</v>
      </c>
      <c r="D42" s="104">
        <f>VLOOKUP(A42,'[1]Sheet1'!$A$92:$M$176,3,FALSE)/100</f>
        <v>0.02149063525777177</v>
      </c>
      <c r="E42" s="86">
        <f>VLOOKUP(A42,'[1]Sheet1'!$A$92:$M$176,4,FALSE)</f>
        <v>1833</v>
      </c>
      <c r="F42" s="105">
        <f>VLOOKUP(A42,'[1]Sheet1'!$A$92:$M$176,5,FALSE)/100</f>
        <v>0.032443052089417515</v>
      </c>
      <c r="G42" s="86">
        <f>VLOOKUP(A42,'[1]Sheet1'!$A$92:$M$176,6,FALSE)</f>
        <v>516</v>
      </c>
      <c r="H42" s="105">
        <f>VLOOKUP(A42,'[1]Sheet1'!$A$92:$M$176,7,FALSE)/100</f>
        <v>0.04398227071258098</v>
      </c>
      <c r="I42" s="168">
        <f>VLOOKUP(A42,'[1]Sheet1'!$A$92:$M$176,8,FALSE)</f>
        <v>5</v>
      </c>
      <c r="J42" s="169">
        <f>VLOOKUP(A42,'[1]Sheet1'!$A$92:$M$176,9,FALSE)/100</f>
        <v>0.08771929824561403</v>
      </c>
      <c r="K42" s="86">
        <f>VLOOKUP(A42,'[1]Sheet1'!$A$92:$M$176,10,FALSE)</f>
        <v>3467</v>
      </c>
      <c r="L42" s="169">
        <f>VLOOKUP(A42,'[1]Sheet1'!$A$92:$M$176,11,FALSE)/100</f>
        <v>0.02887289928213328</v>
      </c>
    </row>
    <row r="43" spans="1:12" ht="15">
      <c r="A43" s="22" t="s">
        <v>92</v>
      </c>
      <c r="B43" s="60" t="s">
        <v>93</v>
      </c>
      <c r="C43" s="86">
        <f>VLOOKUP(A43,'[1]Sheet1'!$A$92:$M$176,2,FALSE)</f>
        <v>732</v>
      </c>
      <c r="D43" s="104">
        <f>VLOOKUP(A43,'[1]Sheet1'!$A$92:$M$176,3,FALSE)/100</f>
        <v>0.014134002703224562</v>
      </c>
      <c r="E43" s="86">
        <f>VLOOKUP(A43,'[1]Sheet1'!$A$92:$M$176,4,FALSE)</f>
        <v>877</v>
      </c>
      <c r="F43" s="105">
        <f>VLOOKUP(A43,'[1]Sheet1'!$A$92:$M$176,5,FALSE)/100</f>
        <v>0.015522398626524363</v>
      </c>
      <c r="G43" s="86">
        <f>VLOOKUP(A43,'[1]Sheet1'!$A$92:$M$176,6,FALSE)</f>
        <v>259</v>
      </c>
      <c r="H43" s="105">
        <f>VLOOKUP(A43,'[1]Sheet1'!$A$92:$M$176,7,FALSE)/100</f>
        <v>0.0220763723150358</v>
      </c>
      <c r="I43" s="168">
        <f>VLOOKUP(A43,'[1]Sheet1'!$A$92:$M$176,8,FALSE)</f>
        <v>2</v>
      </c>
      <c r="J43" s="169">
        <f>VLOOKUP(A43,'[1]Sheet1'!$A$92:$M$176,9,FALSE)/100</f>
        <v>0.03508771929824561</v>
      </c>
      <c r="K43" s="86">
        <f>VLOOKUP(A43,'[1]Sheet1'!$A$92:$M$176,10,FALSE)</f>
        <v>1870</v>
      </c>
      <c r="L43" s="169">
        <f>VLOOKUP(A43,'[1]Sheet1'!$A$92:$M$176,11,FALSE)/100</f>
        <v>0.015573210746348208</v>
      </c>
    </row>
    <row r="44" spans="1:12" ht="15">
      <c r="A44" s="22" t="s">
        <v>94</v>
      </c>
      <c r="B44" s="60" t="s">
        <v>95</v>
      </c>
      <c r="C44" s="86">
        <f>VLOOKUP(A44,'[1]Sheet1'!$A$92:$M$176,2,FALSE)</f>
        <v>2696</v>
      </c>
      <c r="D44" s="104">
        <f>VLOOKUP(A44,'[1]Sheet1'!$A$92:$M$176,3,FALSE)/100</f>
        <v>0.052056381540838</v>
      </c>
      <c r="E44" s="86">
        <f>VLOOKUP(A44,'[1]Sheet1'!$A$92:$M$176,4,FALSE)</f>
        <v>4213</v>
      </c>
      <c r="F44" s="105">
        <f>VLOOKUP(A44,'[1]Sheet1'!$A$92:$M$176,5,FALSE)/100</f>
        <v>0.07456769146356573</v>
      </c>
      <c r="G44" s="86">
        <f>VLOOKUP(A44,'[1]Sheet1'!$A$92:$M$176,6,FALSE)</f>
        <v>1201</v>
      </c>
      <c r="H44" s="105">
        <f>VLOOKUP(A44,'[1]Sheet1'!$A$92:$M$176,7,FALSE)/100</f>
        <v>0.10236958745311968</v>
      </c>
      <c r="I44" s="168">
        <f>VLOOKUP(A44,'[1]Sheet1'!$A$92:$M$176,8,FALSE)</f>
        <v>2</v>
      </c>
      <c r="J44" s="169">
        <f>VLOOKUP(A44,'[1]Sheet1'!$A$92:$M$176,9,FALSE)/100</f>
        <v>0.03508771929824561</v>
      </c>
      <c r="K44" s="86">
        <f>VLOOKUP(A44,'[1]Sheet1'!$A$92:$M$176,10,FALSE)</f>
        <v>8112</v>
      </c>
      <c r="L44" s="169">
        <f>VLOOKUP(A44,'[1]Sheet1'!$A$92:$M$176,11,FALSE)/100</f>
        <v>0.0675560885424474</v>
      </c>
    </row>
    <row r="45" spans="1:12" ht="15">
      <c r="A45" s="22" t="s">
        <v>96</v>
      </c>
      <c r="B45" s="61" t="s">
        <v>97</v>
      </c>
      <c r="C45" s="86">
        <f>VLOOKUP(A45,'[1]Sheet1'!$A$92:$M$176,2,FALSE)</f>
        <v>860</v>
      </c>
      <c r="D45" s="104">
        <f>VLOOKUP(A45,'[1]Sheet1'!$A$92:$M$176,3,FALSE)/100</f>
        <v>0.016605522301602626</v>
      </c>
      <c r="E45" s="86">
        <f>VLOOKUP(A45,'[1]Sheet1'!$A$92:$M$176,4,FALSE)</f>
        <v>1069</v>
      </c>
      <c r="F45" s="105">
        <f>VLOOKUP(A45,'[1]Sheet1'!$A$92:$M$176,5,FALSE)/100</f>
        <v>0.018920688861749767</v>
      </c>
      <c r="G45" s="86">
        <f>VLOOKUP(A45,'[1]Sheet1'!$A$92:$M$176,6,FALSE)</f>
        <v>212</v>
      </c>
      <c r="H45" s="105">
        <f>VLOOKUP(A45,'[1]Sheet1'!$A$92:$M$176,7,FALSE)/100</f>
        <v>0.018070235254006136</v>
      </c>
      <c r="I45" s="168">
        <f>VLOOKUP(A45,'[1]Sheet1'!$A$92:$M$176,8,FALSE)</f>
        <v>2</v>
      </c>
      <c r="J45" s="169">
        <f>VLOOKUP(A45,'[1]Sheet1'!$A$92:$M$176,9,FALSE)/100</f>
        <v>0.03508771929824561</v>
      </c>
      <c r="K45" s="86">
        <f>VLOOKUP(A45,'[1]Sheet1'!$A$92:$M$176,10,FALSE)</f>
        <v>2143</v>
      </c>
      <c r="L45" s="169">
        <f>VLOOKUP(A45,'[1]Sheet1'!$A$92:$M$176,11,FALSE)/100</f>
        <v>0.017846732956911342</v>
      </c>
    </row>
    <row r="46" spans="1:12" ht="15">
      <c r="A46" s="22" t="s">
        <v>98</v>
      </c>
      <c r="B46" s="61" t="s">
        <v>99</v>
      </c>
      <c r="C46" s="86">
        <f>VLOOKUP(A46,'[1]Sheet1'!$A$92:$M$176,2,FALSE)</f>
        <v>1976</v>
      </c>
      <c r="D46" s="104">
        <f>VLOOKUP(A46,'[1]Sheet1'!$A$92:$M$176,3,FALSE)/100</f>
        <v>0.03815408379996138</v>
      </c>
      <c r="E46" s="86">
        <f>VLOOKUP(A46,'[1]Sheet1'!$A$92:$M$176,4,FALSE)</f>
        <v>2491</v>
      </c>
      <c r="F46" s="105">
        <f>VLOOKUP(A46,'[1]Sheet1'!$A$92:$M$176,5,FALSE)/100</f>
        <v>0.0440892759163879</v>
      </c>
      <c r="G46" s="86">
        <f>VLOOKUP(A46,'[1]Sheet1'!$A$92:$M$176,6,FALSE)</f>
        <v>579</v>
      </c>
      <c r="H46" s="105">
        <f>VLOOKUP(A46,'[1]Sheet1'!$A$92:$M$176,7,FALSE)/100</f>
        <v>0.04935219911353563</v>
      </c>
      <c r="I46" s="168">
        <f>VLOOKUP(A46,'[1]Sheet1'!$A$92:$M$176,8,FALSE)</f>
        <v>6</v>
      </c>
      <c r="J46" s="169">
        <f>VLOOKUP(A46,'[1]Sheet1'!$A$92:$M$176,9,FALSE)/100</f>
        <v>0.10526315789473684</v>
      </c>
      <c r="K46" s="86">
        <f>VLOOKUP(A46,'[1]Sheet1'!$A$92:$M$176,10,FALSE)</f>
        <v>5052</v>
      </c>
      <c r="L46" s="169">
        <f>VLOOKUP(A46,'[1]Sheet1'!$A$92:$M$176,11,FALSE)/100</f>
        <v>0.042072652775695794</v>
      </c>
    </row>
    <row r="47" spans="1:12" ht="15">
      <c r="A47" s="22" t="s">
        <v>100</v>
      </c>
      <c r="B47" s="61" t="s">
        <v>101</v>
      </c>
      <c r="C47" s="86">
        <f>VLOOKUP(A47,'[1]Sheet1'!$A$92:$M$176,2,FALSE)</f>
        <v>3427</v>
      </c>
      <c r="D47" s="104">
        <f>VLOOKUP(A47,'[1]Sheet1'!$A$92:$M$176,3,FALSE)/100</f>
        <v>0.06617107549720024</v>
      </c>
      <c r="E47" s="86">
        <f>VLOOKUP(A47,'[1]Sheet1'!$A$92:$M$176,4,FALSE)</f>
        <v>4113</v>
      </c>
      <c r="F47" s="105">
        <f>VLOOKUP(A47,'[1]Sheet1'!$A$92:$M$176,5,FALSE)/100</f>
        <v>0.07279774863271916</v>
      </c>
      <c r="G47" s="86">
        <f>VLOOKUP(A47,'[1]Sheet1'!$A$92:$M$176,6,FALSE)</f>
        <v>782</v>
      </c>
      <c r="H47" s="105">
        <f>VLOOKUP(A47,'[1]Sheet1'!$A$92:$M$176,7,FALSE)/100</f>
        <v>0.06665530173883395</v>
      </c>
      <c r="I47" s="168">
        <f>VLOOKUP(A47,'[1]Sheet1'!$A$92:$M$176,8,FALSE)</f>
        <v>1</v>
      </c>
      <c r="J47" s="169">
        <f>VLOOKUP(A47,'[1]Sheet1'!$A$92:$M$176,9,FALSE)/100</f>
        <v>0.017543859649122806</v>
      </c>
      <c r="K47" s="86">
        <f>VLOOKUP(A47,'[1]Sheet1'!$A$92:$M$176,10,FALSE)</f>
        <v>8323</v>
      </c>
      <c r="L47" s="169">
        <f>VLOOKUP(A47,'[1]Sheet1'!$A$92:$M$176,11,FALSE)/100</f>
        <v>0.06931327970152734</v>
      </c>
    </row>
    <row r="48" spans="1:12" ht="15">
      <c r="A48" s="22" t="s">
        <v>102</v>
      </c>
      <c r="B48" s="60" t="s">
        <v>103</v>
      </c>
      <c r="C48" s="86">
        <f>VLOOKUP(A48,'[1]Sheet1'!$A$92:$M$176,2,FALSE)</f>
        <v>1544</v>
      </c>
      <c r="D48" s="104">
        <f>VLOOKUP(A48,'[1]Sheet1'!$A$92:$M$176,3,FALSE)/100</f>
        <v>0.02981270515543541</v>
      </c>
      <c r="E48" s="86">
        <f>VLOOKUP(A48,'[1]Sheet1'!$A$92:$M$176,4,FALSE)</f>
        <v>2663</v>
      </c>
      <c r="F48" s="105">
        <f>VLOOKUP(A48,'[1]Sheet1'!$A$92:$M$176,5,FALSE)/100</f>
        <v>0.04713357758544399</v>
      </c>
      <c r="G48" s="86">
        <f>VLOOKUP(A48,'[1]Sheet1'!$A$92:$M$176,6,FALSE)</f>
        <v>849</v>
      </c>
      <c r="H48" s="105">
        <f>VLOOKUP(A48,'[1]Sheet1'!$A$92:$M$176,7,FALSE)/100</f>
        <v>0.07236617797476987</v>
      </c>
      <c r="I48" s="168">
        <f>VLOOKUP(A48,'[1]Sheet1'!$A$92:$M$176,8,FALSE)</f>
        <v>7</v>
      </c>
      <c r="J48" s="169">
        <f>VLOOKUP(A48,'[1]Sheet1'!$A$92:$M$176,9,FALSE)/100</f>
        <v>0.12280701754385964</v>
      </c>
      <c r="K48" s="86">
        <f>VLOOKUP(A48,'[1]Sheet1'!$A$92:$M$176,10,FALSE)</f>
        <v>5063</v>
      </c>
      <c r="L48" s="169">
        <f>VLOOKUP(A48,'[1]Sheet1'!$A$92:$M$176,11,FALSE)/100</f>
        <v>0.04216425989773314</v>
      </c>
    </row>
    <row r="49" spans="1:12" ht="15">
      <c r="A49" s="22" t="s">
        <v>104</v>
      </c>
      <c r="B49" s="60" t="s">
        <v>105</v>
      </c>
      <c r="C49" s="86">
        <f>VLOOKUP(A49,'[1]Sheet1'!$A$92:$M$176,2,FALSE)</f>
        <v>16</v>
      </c>
      <c r="D49" s="104">
        <f>VLOOKUP(A49,'[1]Sheet1'!$A$92:$M$176,3,FALSE)/100</f>
        <v>0.00030893994979725814</v>
      </c>
      <c r="E49" s="86">
        <f>VLOOKUP(A49,'[1]Sheet1'!$A$92:$M$176,4,FALSE)</f>
        <v>34</v>
      </c>
      <c r="F49" s="105">
        <f>VLOOKUP(A49,'[1]Sheet1'!$A$92:$M$176,5,FALSE)/100</f>
        <v>0.0006017805624878316</v>
      </c>
      <c r="G49" s="86">
        <f>VLOOKUP(A49,'[1]Sheet1'!$A$92:$M$176,6,FALSE)</f>
        <v>10</v>
      </c>
      <c r="H49" s="105">
        <f>VLOOKUP(A49,'[1]Sheet1'!$A$92:$M$176,7,FALSE)/100</f>
        <v>0.0008523695874531195</v>
      </c>
      <c r="I49" s="168">
        <f>VLOOKUP(A49,'[1]Sheet1'!$A$92:$M$176,8,FALSE)</f>
        <v>0</v>
      </c>
      <c r="J49" s="169">
        <f>VLOOKUP(A49,'[1]Sheet1'!$A$92:$M$176,9,FALSE)/100</f>
        <v>0</v>
      </c>
      <c r="K49" s="86">
        <f>VLOOKUP(A49,'[1]Sheet1'!$A$92:$M$176,10,FALSE)</f>
        <v>60</v>
      </c>
      <c r="L49" s="169">
        <f>VLOOKUP(A49,'[1]Sheet1'!$A$92:$M$176,11,FALSE)/100</f>
        <v>0.0004996752111127768</v>
      </c>
    </row>
    <row r="50" spans="1:12" ht="15">
      <c r="A50" s="22" t="s">
        <v>106</v>
      </c>
      <c r="B50" s="60" t="s">
        <v>107</v>
      </c>
      <c r="C50" s="86">
        <f>VLOOKUP(A50,'[1]Sheet1'!$A$92:$M$176,2,FALSE)</f>
        <v>61</v>
      </c>
      <c r="D50" s="104">
        <f>VLOOKUP(A50,'[1]Sheet1'!$A$92:$M$176,3,FALSE)/100</f>
        <v>0.0011778335586020467</v>
      </c>
      <c r="E50" s="86">
        <f>VLOOKUP(A50,'[1]Sheet1'!$A$92:$M$176,4,FALSE)</f>
        <v>67</v>
      </c>
      <c r="F50" s="105">
        <f>VLOOKUP(A50,'[1]Sheet1'!$A$92:$M$176,5,FALSE)/100</f>
        <v>0.0011858616966671977</v>
      </c>
      <c r="G50" s="86">
        <f>VLOOKUP(A50,'[1]Sheet1'!$A$92:$M$176,6,FALSE)</f>
        <v>24</v>
      </c>
      <c r="H50" s="105">
        <f>VLOOKUP(A50,'[1]Sheet1'!$A$92:$M$176,7,FALSE)/100</f>
        <v>0.0020456870098874876</v>
      </c>
      <c r="I50" s="168">
        <f>VLOOKUP(A50,'[1]Sheet1'!$A$92:$M$176,8,FALSE)</f>
        <v>0</v>
      </c>
      <c r="J50" s="169">
        <f>VLOOKUP(A50,'[1]Sheet1'!$A$92:$M$176,9,FALSE)/100</f>
        <v>0</v>
      </c>
      <c r="K50" s="86">
        <f>VLOOKUP(A50,'[1]Sheet1'!$A$92:$M$176,10,FALSE)</f>
        <v>152</v>
      </c>
      <c r="L50" s="169">
        <f>VLOOKUP(A50,'[1]Sheet1'!$A$92:$M$176,11,FALSE)/100</f>
        <v>0.0012658438681523677</v>
      </c>
    </row>
    <row r="51" spans="1:12" ht="15">
      <c r="A51" s="22" t="s">
        <v>108</v>
      </c>
      <c r="B51" s="60" t="s">
        <v>109</v>
      </c>
      <c r="C51" s="86">
        <f>VLOOKUP(A51,'[1]Sheet1'!$A$92:$M$176,2,FALSE)</f>
        <v>1639</v>
      </c>
      <c r="D51" s="104">
        <f>VLOOKUP(A51,'[1]Sheet1'!$A$92:$M$176,3,FALSE)/100</f>
        <v>0.031647036107356634</v>
      </c>
      <c r="E51" s="86">
        <f>VLOOKUP(A51,'[1]Sheet1'!$A$92:$M$176,4,FALSE)</f>
        <v>2580</v>
      </c>
      <c r="F51" s="105">
        <f>VLOOKUP(A51,'[1]Sheet1'!$A$92:$M$176,5,FALSE)/100</f>
        <v>0.04566452503584134</v>
      </c>
      <c r="G51" s="86">
        <f>VLOOKUP(A51,'[1]Sheet1'!$A$92:$M$176,6,FALSE)</f>
        <v>518</v>
      </c>
      <c r="H51" s="105">
        <f>VLOOKUP(A51,'[1]Sheet1'!$A$92:$M$176,7,FALSE)/100</f>
        <v>0.0441527446300716</v>
      </c>
      <c r="I51" s="168">
        <f>VLOOKUP(A51,'[1]Sheet1'!$A$92:$M$176,8,FALSE)</f>
        <v>2</v>
      </c>
      <c r="J51" s="169">
        <f>VLOOKUP(A51,'[1]Sheet1'!$A$92:$M$176,9,FALSE)/100</f>
        <v>0.03508771929824561</v>
      </c>
      <c r="K51" s="86">
        <f>VLOOKUP(A51,'[1]Sheet1'!$A$92:$M$176,10,FALSE)</f>
        <v>4739</v>
      </c>
      <c r="L51" s="169">
        <f>VLOOKUP(A51,'[1]Sheet1'!$A$92:$M$176,11,FALSE)/100</f>
        <v>0.03946601375772415</v>
      </c>
    </row>
    <row r="52" spans="1:12" ht="15">
      <c r="A52" s="22" t="s">
        <v>110</v>
      </c>
      <c r="B52" s="60" t="s">
        <v>111</v>
      </c>
      <c r="C52" s="86">
        <f>VLOOKUP(A52,'[1]Sheet1'!$A$92:$M$176,2,FALSE)</f>
        <v>702</v>
      </c>
      <c r="D52" s="104">
        <f>VLOOKUP(A52,'[1]Sheet1'!$A$92:$M$176,3,FALSE)/100</f>
        <v>0.0135547402973547</v>
      </c>
      <c r="E52" s="86">
        <f>VLOOKUP(A52,'[1]Sheet1'!$A$92:$M$176,4,FALSE)</f>
        <v>446</v>
      </c>
      <c r="F52" s="105">
        <f>VLOOKUP(A52,'[1]Sheet1'!$A$92:$M$176,5,FALSE)/100</f>
        <v>0.007893945025575675</v>
      </c>
      <c r="G52" s="86">
        <f>VLOOKUP(A52,'[1]Sheet1'!$A$92:$M$176,6,FALSE)</f>
        <v>147</v>
      </c>
      <c r="H52" s="105">
        <f>VLOOKUP(A52,'[1]Sheet1'!$A$92:$M$176,7,FALSE)/100</f>
        <v>0.012529832935560859</v>
      </c>
      <c r="I52" s="168">
        <f>VLOOKUP(A52,'[1]Sheet1'!$A$92:$M$176,8,FALSE)</f>
        <v>1</v>
      </c>
      <c r="J52" s="169">
        <f>VLOOKUP(A52,'[1]Sheet1'!$A$92:$M$176,9,FALSE)/100</f>
        <v>0.017543859649122806</v>
      </c>
      <c r="K52" s="86">
        <f>VLOOKUP(A52,'[1]Sheet1'!$A$92:$M$176,10,FALSE)</f>
        <v>1296</v>
      </c>
      <c r="L52" s="169">
        <f>VLOOKUP(A52,'[1]Sheet1'!$A$92:$M$176,11,FALSE)/100</f>
        <v>0.010792984560035976</v>
      </c>
    </row>
    <row r="53" spans="1:12" ht="15">
      <c r="A53" s="22" t="s">
        <v>112</v>
      </c>
      <c r="B53" s="60" t="s">
        <v>113</v>
      </c>
      <c r="C53" s="86">
        <f>VLOOKUP(A53,'[1]Sheet1'!$A$92:$M$176,2,FALSE)</f>
        <v>357</v>
      </c>
      <c r="D53" s="104">
        <f>VLOOKUP(A53,'[1]Sheet1'!$A$92:$M$176,3,FALSE)/100</f>
        <v>0.006893222629851323</v>
      </c>
      <c r="E53" s="86">
        <f>VLOOKUP(A53,'[1]Sheet1'!$A$92:$M$176,4,FALSE)</f>
        <v>378</v>
      </c>
      <c r="F53" s="105">
        <f>VLOOKUP(A53,'[1]Sheet1'!$A$92:$M$176,5,FALSE)/100</f>
        <v>0.006690383900600011</v>
      </c>
      <c r="G53" s="86">
        <f>VLOOKUP(A53,'[1]Sheet1'!$A$92:$M$176,6,FALSE)</f>
        <v>77</v>
      </c>
      <c r="H53" s="105">
        <f>VLOOKUP(A53,'[1]Sheet1'!$A$92:$M$176,7,FALSE)/100</f>
        <v>0.006563245823389022</v>
      </c>
      <c r="I53" s="168">
        <f>VLOOKUP(A53,'[1]Sheet1'!$A$92:$M$176,8,FALSE)</f>
        <v>0</v>
      </c>
      <c r="J53" s="169">
        <f>VLOOKUP(A53,'[1]Sheet1'!$A$92:$M$176,9,FALSE)/100</f>
        <v>0</v>
      </c>
      <c r="K53" s="86">
        <f>VLOOKUP(A53,'[1]Sheet1'!$A$92:$M$176,10,FALSE)</f>
        <v>812</v>
      </c>
      <c r="L53" s="169">
        <f>VLOOKUP(A53,'[1]Sheet1'!$A$92:$M$176,11,FALSE)/100</f>
        <v>0.006762271190392911</v>
      </c>
    </row>
    <row r="54" spans="1:12" ht="15">
      <c r="A54" s="22" t="s">
        <v>114</v>
      </c>
      <c r="B54" s="60" t="s">
        <v>115</v>
      </c>
      <c r="C54" s="86">
        <f>VLOOKUP(A54,'[1]Sheet1'!$A$92:$M$176,2,FALSE)</f>
        <v>1248</v>
      </c>
      <c r="D54" s="104">
        <f>VLOOKUP(A54,'[1]Sheet1'!$A$92:$M$176,3,FALSE)/100</f>
        <v>0.02409731608418614</v>
      </c>
      <c r="E54" s="86">
        <f>VLOOKUP(A54,'[1]Sheet1'!$A$92:$M$176,4,FALSE)</f>
        <v>1154</v>
      </c>
      <c r="F54" s="105">
        <f>VLOOKUP(A54,'[1]Sheet1'!$A$92:$M$176,5,FALSE)/100</f>
        <v>0.020425140267969346</v>
      </c>
      <c r="G54" s="86">
        <f>VLOOKUP(A54,'[1]Sheet1'!$A$92:$M$176,6,FALSE)</f>
        <v>260</v>
      </c>
      <c r="H54" s="105">
        <f>VLOOKUP(A54,'[1]Sheet1'!$A$92:$M$176,7,FALSE)/100</f>
        <v>0.02216160927378111</v>
      </c>
      <c r="I54" s="168">
        <f>VLOOKUP(A54,'[1]Sheet1'!$A$92:$M$176,8,FALSE)</f>
        <v>1</v>
      </c>
      <c r="J54" s="169">
        <f>VLOOKUP(A54,'[1]Sheet1'!$A$92:$M$176,9,FALSE)/100</f>
        <v>0.017543859649122806</v>
      </c>
      <c r="K54" s="86">
        <f>VLOOKUP(A54,'[1]Sheet1'!$A$92:$M$176,10,FALSE)</f>
        <v>2663</v>
      </c>
      <c r="L54" s="169">
        <f>VLOOKUP(A54,'[1]Sheet1'!$A$92:$M$176,11,FALSE)/100</f>
        <v>0.022177251453222073</v>
      </c>
    </row>
    <row r="55" spans="1:12" ht="15">
      <c r="A55" s="22" t="s">
        <v>116</v>
      </c>
      <c r="B55" s="60" t="s">
        <v>117</v>
      </c>
      <c r="C55" s="86">
        <f>VLOOKUP(A55,'[1]Sheet1'!$A$92:$M$176,2,FALSE)</f>
        <v>26</v>
      </c>
      <c r="D55" s="104">
        <f>VLOOKUP(A55,'[1]Sheet1'!$A$92:$M$176,3,FALSE)/100</f>
        <v>0.0005020274184205445</v>
      </c>
      <c r="E55" s="86">
        <f>VLOOKUP(A55,'[1]Sheet1'!$A$92:$M$176,4,FALSE)</f>
        <v>31</v>
      </c>
      <c r="F55" s="105">
        <f>VLOOKUP(A55,'[1]Sheet1'!$A$92:$M$176,5,FALSE)/100</f>
        <v>0.0005486822775624347</v>
      </c>
      <c r="G55" s="86">
        <f>VLOOKUP(A55,'[1]Sheet1'!$A$92:$M$176,6,FALSE)</f>
        <v>9</v>
      </c>
      <c r="H55" s="105">
        <f>VLOOKUP(A55,'[1]Sheet1'!$A$92:$M$176,7,FALSE)/100</f>
        <v>0.0007671326287078077</v>
      </c>
      <c r="I55" s="168">
        <f>VLOOKUP(A55,'[1]Sheet1'!$A$92:$M$176,8,FALSE)</f>
        <v>0</v>
      </c>
      <c r="J55" s="169">
        <f>VLOOKUP(A55,'[1]Sheet1'!$A$92:$M$176,9,FALSE)/100</f>
        <v>0</v>
      </c>
      <c r="K55" s="86">
        <f>VLOOKUP(A55,'[1]Sheet1'!$A$92:$M$176,10,FALSE)</f>
        <v>66</v>
      </c>
      <c r="L55" s="169">
        <f>VLOOKUP(A55,'[1]Sheet1'!$A$92:$M$176,11,FALSE)/100</f>
        <v>0.0005496427322240543</v>
      </c>
    </row>
    <row r="56" spans="1:12" ht="28.5">
      <c r="A56" s="22" t="s">
        <v>118</v>
      </c>
      <c r="B56" s="60" t="s">
        <v>119</v>
      </c>
      <c r="C56" s="86">
        <f>VLOOKUP(A56,'[1]Sheet1'!$A$92:$M$176,2,FALSE)</f>
        <v>44</v>
      </c>
      <c r="D56" s="104">
        <f>VLOOKUP(A56,'[1]Sheet1'!$A$92:$M$176,3,FALSE)/100</f>
        <v>0.0008495848619424599</v>
      </c>
      <c r="E56" s="86">
        <f>VLOOKUP(A56,'[1]Sheet1'!$A$92:$M$176,4,FALSE)</f>
        <v>41</v>
      </c>
      <c r="F56" s="105">
        <f>VLOOKUP(A56,'[1]Sheet1'!$A$92:$M$176,5,FALSE)/100</f>
        <v>0.0007256765606470911</v>
      </c>
      <c r="G56" s="86">
        <f>VLOOKUP(A56,'[1]Sheet1'!$A$92:$M$176,6,FALSE)</f>
        <v>5</v>
      </c>
      <c r="H56" s="105">
        <f>VLOOKUP(A56,'[1]Sheet1'!$A$92:$M$176,7,FALSE)/100</f>
        <v>0.00042618479372655976</v>
      </c>
      <c r="I56" s="168">
        <f>VLOOKUP(A56,'[1]Sheet1'!$A$92:$M$176,8,FALSE)</f>
        <v>0</v>
      </c>
      <c r="J56" s="169">
        <f>VLOOKUP(A56,'[1]Sheet1'!$A$92:$M$176,9,FALSE)/100</f>
        <v>0</v>
      </c>
      <c r="K56" s="86">
        <f>VLOOKUP(A56,'[1]Sheet1'!$A$92:$M$176,10,FALSE)</f>
        <v>90</v>
      </c>
      <c r="L56" s="169">
        <f>VLOOKUP(A56,'[1]Sheet1'!$A$92:$M$176,11,FALSE)/100</f>
        <v>0.000749512816669165</v>
      </c>
    </row>
    <row r="57" spans="1:12" ht="15">
      <c r="A57" s="22" t="s">
        <v>120</v>
      </c>
      <c r="B57" s="61" t="s">
        <v>121</v>
      </c>
      <c r="C57" s="86">
        <f>VLOOKUP(A57,'[1]Sheet1'!$A$92:$M$176,2,FALSE)</f>
        <v>16</v>
      </c>
      <c r="D57" s="104">
        <f>VLOOKUP(A57,'[1]Sheet1'!$A$92:$M$176,3,FALSE)/100</f>
        <v>0.00030893994979725814</v>
      </c>
      <c r="E57" s="86">
        <f>VLOOKUP(A57,'[1]Sheet1'!$A$92:$M$176,4,FALSE)</f>
        <v>8</v>
      </c>
      <c r="F57" s="105">
        <f>VLOOKUP(A57,'[1]Sheet1'!$A$92:$M$176,5,FALSE)/100</f>
        <v>0.0001415954264677251</v>
      </c>
      <c r="G57" s="86">
        <f>VLOOKUP(A57,'[1]Sheet1'!$A$92:$M$176,6,FALSE)</f>
        <v>2</v>
      </c>
      <c r="H57" s="105">
        <f>VLOOKUP(A57,'[1]Sheet1'!$A$92:$M$176,7,FALSE)/100</f>
        <v>0.00017047391749062393</v>
      </c>
      <c r="I57" s="168">
        <f>VLOOKUP(A57,'[1]Sheet1'!$A$92:$M$176,8,FALSE)</f>
        <v>0</v>
      </c>
      <c r="J57" s="169">
        <f>VLOOKUP(A57,'[1]Sheet1'!$A$92:$M$176,9,FALSE)/100</f>
        <v>0</v>
      </c>
      <c r="K57" s="86">
        <f>VLOOKUP(A57,'[1]Sheet1'!$A$92:$M$176,10,FALSE)</f>
        <v>26</v>
      </c>
      <c r="L57" s="169">
        <f>VLOOKUP(A57,'[1]Sheet1'!$A$92:$M$176,11,FALSE)/100</f>
        <v>0.00021652592481553653</v>
      </c>
    </row>
    <row r="58" spans="1:12" ht="15">
      <c r="A58" s="22" t="s">
        <v>122</v>
      </c>
      <c r="B58" s="60" t="s">
        <v>123</v>
      </c>
      <c r="C58" s="86">
        <f>VLOOKUP(A58,'[1]Sheet1'!$A$92:$M$176,2,FALSE)</f>
        <v>68</v>
      </c>
      <c r="D58" s="104">
        <f>VLOOKUP(A58,'[1]Sheet1'!$A$92:$M$176,3,FALSE)/100</f>
        <v>0.001312994786638347</v>
      </c>
      <c r="E58" s="86">
        <f>VLOOKUP(A58,'[1]Sheet1'!$A$92:$M$176,4,FALSE)</f>
        <v>82</v>
      </c>
      <c r="F58" s="105">
        <f>VLOOKUP(A58,'[1]Sheet1'!$A$92:$M$176,5,FALSE)/100</f>
        <v>0.0014513531212941822</v>
      </c>
      <c r="G58" s="86">
        <f>VLOOKUP(A58,'[1]Sheet1'!$A$92:$M$176,6,FALSE)</f>
        <v>10</v>
      </c>
      <c r="H58" s="105">
        <f>VLOOKUP(A58,'[1]Sheet1'!$A$92:$M$176,7,FALSE)/100</f>
        <v>0.0008523695874531195</v>
      </c>
      <c r="I58" s="168">
        <f>VLOOKUP(A58,'[1]Sheet1'!$A$92:$M$176,8,FALSE)</f>
        <v>0</v>
      </c>
      <c r="J58" s="169">
        <f>VLOOKUP(A58,'[1]Sheet1'!$A$92:$M$176,9,FALSE)/100</f>
        <v>0</v>
      </c>
      <c r="K58" s="86">
        <f>VLOOKUP(A58,'[1]Sheet1'!$A$92:$M$176,10,FALSE)</f>
        <v>160</v>
      </c>
      <c r="L58" s="169">
        <f>VLOOKUP(A58,'[1]Sheet1'!$A$92:$M$176,11,FALSE)/100</f>
        <v>0.0013324672296340712</v>
      </c>
    </row>
    <row r="59" spans="1:12" ht="15">
      <c r="A59" s="22" t="s">
        <v>124</v>
      </c>
      <c r="B59" s="60" t="s">
        <v>125</v>
      </c>
      <c r="C59" s="86">
        <f>VLOOKUP(A59,'[1]Sheet1'!$A$92:$M$176,2,FALSE)</f>
        <v>184</v>
      </c>
      <c r="D59" s="104">
        <f>VLOOKUP(A59,'[1]Sheet1'!$A$92:$M$176,3,FALSE)/100</f>
        <v>0.0035528094226684685</v>
      </c>
      <c r="E59" s="86">
        <f>VLOOKUP(A59,'[1]Sheet1'!$A$92:$M$176,4,FALSE)</f>
        <v>110</v>
      </c>
      <c r="F59" s="105">
        <f>VLOOKUP(A59,'[1]Sheet1'!$A$92:$M$176,5,FALSE)/100</f>
        <v>0.0019469371139312203</v>
      </c>
      <c r="G59" s="86">
        <f>VLOOKUP(A59,'[1]Sheet1'!$A$92:$M$176,6,FALSE)</f>
        <v>37</v>
      </c>
      <c r="H59" s="105">
        <f>VLOOKUP(A59,'[1]Sheet1'!$A$92:$M$176,7,FALSE)/100</f>
        <v>0.0031537674735765426</v>
      </c>
      <c r="I59" s="168">
        <f>VLOOKUP(A59,'[1]Sheet1'!$A$92:$M$176,8,FALSE)</f>
        <v>0</v>
      </c>
      <c r="J59" s="169">
        <f>VLOOKUP(A59,'[1]Sheet1'!$A$92:$M$176,9,FALSE)/100</f>
        <v>0</v>
      </c>
      <c r="K59" s="86">
        <f>VLOOKUP(A59,'[1]Sheet1'!$A$92:$M$176,10,FALSE)</f>
        <v>331</v>
      </c>
      <c r="L59" s="169">
        <f>VLOOKUP(A59,'[1]Sheet1'!$A$92:$M$176,11,FALSE)/100</f>
        <v>0.0027565415813054846</v>
      </c>
    </row>
    <row r="60" spans="1:12" ht="15">
      <c r="A60" s="22" t="s">
        <v>126</v>
      </c>
      <c r="B60" s="60" t="s">
        <v>127</v>
      </c>
      <c r="C60" s="86">
        <f>VLOOKUP(A60,'[1]Sheet1'!$A$92:$M$176,2,FALSE)</f>
        <v>18</v>
      </c>
      <c r="D60" s="104">
        <f>VLOOKUP(A60,'[1]Sheet1'!$A$92:$M$176,3,FALSE)/100</f>
        <v>0.00034755744352191545</v>
      </c>
      <c r="E60" s="86">
        <f>VLOOKUP(A60,'[1]Sheet1'!$A$92:$M$176,4,FALSE)</f>
        <v>26</v>
      </c>
      <c r="F60" s="105">
        <f>VLOOKUP(A60,'[1]Sheet1'!$A$92:$M$176,5,FALSE)/100</f>
        <v>0.00046018513602010653</v>
      </c>
      <c r="G60" s="86">
        <f>VLOOKUP(A60,'[1]Sheet1'!$A$92:$M$176,6,FALSE)</f>
        <v>9</v>
      </c>
      <c r="H60" s="105">
        <f>VLOOKUP(A60,'[1]Sheet1'!$A$92:$M$176,7,FALSE)/100</f>
        <v>0.0007671326287078077</v>
      </c>
      <c r="I60" s="168">
        <f>VLOOKUP(A60,'[1]Sheet1'!$A$92:$M$176,8,FALSE)</f>
        <v>0</v>
      </c>
      <c r="J60" s="169">
        <f>VLOOKUP(A60,'[1]Sheet1'!$A$92:$M$176,9,FALSE)/100</f>
        <v>0</v>
      </c>
      <c r="K60" s="86">
        <f>VLOOKUP(A60,'[1]Sheet1'!$A$92:$M$176,10,FALSE)</f>
        <v>53</v>
      </c>
      <c r="L60" s="169">
        <f>VLOOKUP(A60,'[1]Sheet1'!$A$92:$M$176,11,FALSE)/100</f>
        <v>0.00044137976981628607</v>
      </c>
    </row>
    <row r="61" spans="1:12" ht="15">
      <c r="A61" s="22" t="s">
        <v>128</v>
      </c>
      <c r="B61" s="61" t="s">
        <v>129</v>
      </c>
      <c r="C61" s="86">
        <f>VLOOKUP(A61,'[1]Sheet1'!$A$92:$M$176,2,FALSE)</f>
        <v>249</v>
      </c>
      <c r="D61" s="104">
        <f>VLOOKUP(A61,'[1]Sheet1'!$A$92:$M$176,3,FALSE)/100</f>
        <v>0.004807877968719831</v>
      </c>
      <c r="E61" s="86">
        <f>VLOOKUP(A61,'[1]Sheet1'!$A$92:$M$176,4,FALSE)</f>
        <v>129</v>
      </c>
      <c r="F61" s="105">
        <f>VLOOKUP(A61,'[1]Sheet1'!$A$92:$M$176,5,FALSE)/100</f>
        <v>0.002283226251792067</v>
      </c>
      <c r="G61" s="86">
        <f>VLOOKUP(A61,'[1]Sheet1'!$A$92:$M$176,6,FALSE)</f>
        <v>49</v>
      </c>
      <c r="H61" s="105">
        <f>VLOOKUP(A61,'[1]Sheet1'!$A$92:$M$176,7,FALSE)/100</f>
        <v>0.004176610978520286</v>
      </c>
      <c r="I61" s="168">
        <f>VLOOKUP(A61,'[1]Sheet1'!$A$92:$M$176,8,FALSE)</f>
        <v>0</v>
      </c>
      <c r="J61" s="169">
        <f>VLOOKUP(A61,'[1]Sheet1'!$A$92:$M$176,9,FALSE)/100</f>
        <v>0</v>
      </c>
      <c r="K61" s="86">
        <f>VLOOKUP(A61,'[1]Sheet1'!$A$92:$M$176,10,FALSE)</f>
        <v>427</v>
      </c>
      <c r="L61" s="169">
        <f>VLOOKUP(A61,'[1]Sheet1'!$A$92:$M$176,11,FALSE)/100</f>
        <v>0.0035560219190859275</v>
      </c>
    </row>
    <row r="62" spans="1:12" ht="28.5">
      <c r="A62" s="22" t="s">
        <v>130</v>
      </c>
      <c r="B62" s="61" t="s">
        <v>131</v>
      </c>
      <c r="C62" s="86">
        <f>VLOOKUP(A62,'[1]Sheet1'!$A$92:$M$176,2,FALSE)</f>
        <v>59</v>
      </c>
      <c r="D62" s="104">
        <f>VLOOKUP(A62,'[1]Sheet1'!$A$92:$M$176,3,FALSE)/100</f>
        <v>0.0011392160648773895</v>
      </c>
      <c r="E62" s="86">
        <f>VLOOKUP(A62,'[1]Sheet1'!$A$92:$M$176,4,FALSE)</f>
        <v>33</v>
      </c>
      <c r="F62" s="105">
        <f>VLOOKUP(A62,'[1]Sheet1'!$A$92:$M$176,5,FALSE)/100</f>
        <v>0.000584081134179366</v>
      </c>
      <c r="G62" s="86">
        <f>VLOOKUP(A62,'[1]Sheet1'!$A$92:$M$176,6,FALSE)</f>
        <v>7</v>
      </c>
      <c r="H62" s="105">
        <f>VLOOKUP(A62,'[1]Sheet1'!$A$92:$M$176,7,FALSE)/100</f>
        <v>0.0005966587112171837</v>
      </c>
      <c r="I62" s="168">
        <f>VLOOKUP(A62,'[1]Sheet1'!$A$92:$M$176,8,FALSE)</f>
        <v>0</v>
      </c>
      <c r="J62" s="169">
        <f>VLOOKUP(A62,'[1]Sheet1'!$A$92:$M$176,9,FALSE)/100</f>
        <v>0</v>
      </c>
      <c r="K62" s="86">
        <f>VLOOKUP(A62,'[1]Sheet1'!$A$92:$M$176,10,FALSE)</f>
        <v>99</v>
      </c>
      <c r="L62" s="169">
        <f>VLOOKUP(A62,'[1]Sheet1'!$A$92:$M$176,11,FALSE)/100</f>
        <v>0.0008244640983360815</v>
      </c>
    </row>
    <row r="63" spans="1:12" ht="15">
      <c r="A63" s="22" t="s">
        <v>132</v>
      </c>
      <c r="B63" s="61" t="s">
        <v>133</v>
      </c>
      <c r="C63" s="86">
        <f>VLOOKUP(A63,'[1]Sheet1'!$A$92:$M$176,2,FALSE)</f>
        <v>67</v>
      </c>
      <c r="D63" s="104">
        <f>VLOOKUP(A63,'[1]Sheet1'!$A$92:$M$176,3,FALSE)/100</f>
        <v>0.0012936860397760187</v>
      </c>
      <c r="E63" s="86">
        <f>VLOOKUP(A63,'[1]Sheet1'!$A$92:$M$176,4,FALSE)</f>
        <v>38</v>
      </c>
      <c r="F63" s="105">
        <f>VLOOKUP(A63,'[1]Sheet1'!$A$92:$M$176,5,FALSE)/100</f>
        <v>0.0006725782757216942</v>
      </c>
      <c r="G63" s="86">
        <f>VLOOKUP(A63,'[1]Sheet1'!$A$92:$M$176,6,FALSE)</f>
        <v>13</v>
      </c>
      <c r="H63" s="105">
        <f>VLOOKUP(A63,'[1]Sheet1'!$A$92:$M$176,7,FALSE)/100</f>
        <v>0.0011080804636890555</v>
      </c>
      <c r="I63" s="168">
        <f>VLOOKUP(A63,'[1]Sheet1'!$A$92:$M$176,8,FALSE)</f>
        <v>0</v>
      </c>
      <c r="J63" s="169">
        <f>VLOOKUP(A63,'[1]Sheet1'!$A$92:$M$176,9,FALSE)/100</f>
        <v>0</v>
      </c>
      <c r="K63" s="86">
        <f>VLOOKUP(A63,'[1]Sheet1'!$A$92:$M$176,10,FALSE)</f>
        <v>118</v>
      </c>
      <c r="L63" s="169">
        <f>VLOOKUP(A63,'[1]Sheet1'!$A$92:$M$176,11,FALSE)/100</f>
        <v>0.0009826945818551275</v>
      </c>
    </row>
    <row r="64" spans="1:12" ht="15">
      <c r="A64" s="22" t="s">
        <v>134</v>
      </c>
      <c r="B64" s="61" t="s">
        <v>135</v>
      </c>
      <c r="C64" s="86">
        <f>VLOOKUP(A64,'[1]Sheet1'!$A$92:$M$176,2,FALSE)</f>
        <v>172</v>
      </c>
      <c r="D64" s="104">
        <f>VLOOKUP(A64,'[1]Sheet1'!$A$92:$M$176,3,FALSE)/100</f>
        <v>0.0033211044603205253</v>
      </c>
      <c r="E64" s="86">
        <f>VLOOKUP(A64,'[1]Sheet1'!$A$92:$M$176,4,FALSE)</f>
        <v>227</v>
      </c>
      <c r="F64" s="105">
        <f>VLOOKUP(A64,'[1]Sheet1'!$A$92:$M$176,5,FALSE)/100</f>
        <v>0.004017770226021699</v>
      </c>
      <c r="G64" s="86">
        <f>VLOOKUP(A64,'[1]Sheet1'!$A$92:$M$176,6,FALSE)</f>
        <v>60</v>
      </c>
      <c r="H64" s="105">
        <f>VLOOKUP(A64,'[1]Sheet1'!$A$92:$M$176,7,FALSE)/100</f>
        <v>0.005114217524718718</v>
      </c>
      <c r="I64" s="168">
        <f>VLOOKUP(A64,'[1]Sheet1'!$A$92:$M$176,8,FALSE)</f>
        <v>0</v>
      </c>
      <c r="J64" s="169">
        <f>VLOOKUP(A64,'[1]Sheet1'!$A$92:$M$176,9,FALSE)/100</f>
        <v>0</v>
      </c>
      <c r="K64" s="86">
        <f>VLOOKUP(A64,'[1]Sheet1'!$A$92:$M$176,10,FALSE)</f>
        <v>459</v>
      </c>
      <c r="L64" s="169">
        <f>VLOOKUP(A64,'[1]Sheet1'!$A$92:$M$176,11,FALSE)/100</f>
        <v>0.003822515365012742</v>
      </c>
    </row>
    <row r="65" spans="1:12" ht="15">
      <c r="A65" s="22" t="s">
        <v>136</v>
      </c>
      <c r="B65" s="61" t="s">
        <v>137</v>
      </c>
      <c r="C65" s="86">
        <f>VLOOKUP(A65,'[1]Sheet1'!$A$92:$M$176,2,FALSE)</f>
        <v>80</v>
      </c>
      <c r="D65" s="104">
        <f>VLOOKUP(A65,'[1]Sheet1'!$A$92:$M$176,3,FALSE)/100</f>
        <v>0.0015446997489862906</v>
      </c>
      <c r="E65" s="86">
        <f>VLOOKUP(A65,'[1]Sheet1'!$A$92:$M$176,4,FALSE)</f>
        <v>46</v>
      </c>
      <c r="F65" s="105">
        <f>VLOOKUP(A65,'[1]Sheet1'!$A$92:$M$176,5,FALSE)/100</f>
        <v>0.0008141737021894194</v>
      </c>
      <c r="G65" s="86">
        <f>VLOOKUP(A65,'[1]Sheet1'!$A$92:$M$176,6,FALSE)</f>
        <v>25</v>
      </c>
      <c r="H65" s="105">
        <f>VLOOKUP(A65,'[1]Sheet1'!$A$92:$M$176,7,FALSE)/100</f>
        <v>0.0021309239686327997</v>
      </c>
      <c r="I65" s="168">
        <f>VLOOKUP(A65,'[1]Sheet1'!$A$92:$M$176,8,FALSE)</f>
        <v>0</v>
      </c>
      <c r="J65" s="169">
        <f>VLOOKUP(A65,'[1]Sheet1'!$A$92:$M$176,9,FALSE)/100</f>
        <v>0</v>
      </c>
      <c r="K65" s="86">
        <f>VLOOKUP(A65,'[1]Sheet1'!$A$92:$M$176,10,FALSE)</f>
        <v>151</v>
      </c>
      <c r="L65" s="169">
        <f>VLOOKUP(A65,'[1]Sheet1'!$A$92:$M$176,11,FALSE)/100</f>
        <v>0.0012575159479671547</v>
      </c>
    </row>
    <row r="66" spans="1:12" ht="15">
      <c r="A66" s="22" t="s">
        <v>138</v>
      </c>
      <c r="B66" s="60" t="s">
        <v>139</v>
      </c>
      <c r="C66" s="86">
        <f>VLOOKUP(A66,'[1]Sheet1'!$A$92:$M$176,2,FALSE)</f>
        <v>163</v>
      </c>
      <c r="D66" s="104">
        <f>VLOOKUP(A66,'[1]Sheet1'!$A$92:$M$176,3,FALSE)/100</f>
        <v>0.0031473257385595675</v>
      </c>
      <c r="E66" s="86">
        <f>VLOOKUP(A66,'[1]Sheet1'!$A$92:$M$176,4,FALSE)</f>
        <v>123</v>
      </c>
      <c r="F66" s="105">
        <f>VLOOKUP(A66,'[1]Sheet1'!$A$92:$M$176,5,FALSE)/100</f>
        <v>0.0021770296819412734</v>
      </c>
      <c r="G66" s="86">
        <f>VLOOKUP(A66,'[1]Sheet1'!$A$92:$M$176,6,FALSE)</f>
        <v>41</v>
      </c>
      <c r="H66" s="105">
        <f>VLOOKUP(A66,'[1]Sheet1'!$A$92:$M$176,7,FALSE)/100</f>
        <v>0.003494715308557791</v>
      </c>
      <c r="I66" s="168">
        <f>VLOOKUP(A66,'[1]Sheet1'!$A$92:$M$176,8,FALSE)</f>
        <v>0</v>
      </c>
      <c r="J66" s="169">
        <f>VLOOKUP(A66,'[1]Sheet1'!$A$92:$M$176,9,FALSE)/100</f>
        <v>0</v>
      </c>
      <c r="K66" s="86">
        <f>VLOOKUP(A66,'[1]Sheet1'!$A$92:$M$176,10,FALSE)</f>
        <v>327</v>
      </c>
      <c r="L66" s="169">
        <f>VLOOKUP(A66,'[1]Sheet1'!$A$92:$M$176,11,FALSE)/100</f>
        <v>0.002723229900564633</v>
      </c>
    </row>
    <row r="67" spans="1:12" ht="15">
      <c r="A67" s="22" t="s">
        <v>140</v>
      </c>
      <c r="B67" s="61" t="s">
        <v>141</v>
      </c>
      <c r="C67" s="86">
        <f>VLOOKUP(A67,'[1]Sheet1'!$A$92:$M$176,2,FALSE)</f>
        <v>342</v>
      </c>
      <c r="D67" s="104">
        <f>VLOOKUP(A67,'[1]Sheet1'!$A$92:$M$176,3,FALSE)/100</f>
        <v>0.006603591426916392</v>
      </c>
      <c r="E67" s="86">
        <f>VLOOKUP(A67,'[1]Sheet1'!$A$92:$M$176,4,FALSE)</f>
        <v>268</v>
      </c>
      <c r="F67" s="105">
        <f>VLOOKUP(A67,'[1]Sheet1'!$A$92:$M$176,5,FALSE)/100</f>
        <v>0.004743446786668791</v>
      </c>
      <c r="G67" s="86">
        <f>VLOOKUP(A67,'[1]Sheet1'!$A$92:$M$176,6,FALSE)</f>
        <v>54</v>
      </c>
      <c r="H67" s="105">
        <f>VLOOKUP(A67,'[1]Sheet1'!$A$92:$M$176,7,FALSE)/100</f>
        <v>0.004602795772246846</v>
      </c>
      <c r="I67" s="168">
        <f>VLOOKUP(A67,'[1]Sheet1'!$A$92:$M$176,8,FALSE)</f>
        <v>0</v>
      </c>
      <c r="J67" s="169">
        <f>VLOOKUP(A67,'[1]Sheet1'!$A$92:$M$176,9,FALSE)/100</f>
        <v>0</v>
      </c>
      <c r="K67" s="86">
        <f>VLOOKUP(A67,'[1]Sheet1'!$A$92:$M$176,10,FALSE)</f>
        <v>664</v>
      </c>
      <c r="L67" s="169">
        <f>VLOOKUP(A67,'[1]Sheet1'!$A$92:$M$176,11,FALSE)/100</f>
        <v>0.005529739002981395</v>
      </c>
    </row>
    <row r="68" spans="1:12" ht="15">
      <c r="A68" s="22" t="s">
        <v>142</v>
      </c>
      <c r="B68" s="60" t="s">
        <v>143</v>
      </c>
      <c r="C68" s="86">
        <f>VLOOKUP(A68,'[1]Sheet1'!$A$92:$M$176,2,FALSE)</f>
        <v>136</v>
      </c>
      <c r="D68" s="104">
        <f>VLOOKUP(A68,'[1]Sheet1'!$A$92:$M$176,3,FALSE)/100</f>
        <v>0.002625989573276694</v>
      </c>
      <c r="E68" s="86">
        <f>VLOOKUP(A68,'[1]Sheet1'!$A$92:$M$176,4,FALSE)</f>
        <v>63</v>
      </c>
      <c r="F68" s="105">
        <f>VLOOKUP(A68,'[1]Sheet1'!$A$92:$M$176,5,FALSE)/100</f>
        <v>0.001115063983433335</v>
      </c>
      <c r="G68" s="86">
        <f>VLOOKUP(A68,'[1]Sheet1'!$A$92:$M$176,6,FALSE)</f>
        <v>10</v>
      </c>
      <c r="H68" s="105">
        <f>VLOOKUP(A68,'[1]Sheet1'!$A$92:$M$176,7,FALSE)/100</f>
        <v>0.0008523695874531195</v>
      </c>
      <c r="I68" s="168">
        <f>VLOOKUP(A68,'[1]Sheet1'!$A$92:$M$176,8,FALSE)</f>
        <v>0</v>
      </c>
      <c r="J68" s="169">
        <f>VLOOKUP(A68,'[1]Sheet1'!$A$92:$M$176,9,FALSE)/100</f>
        <v>0</v>
      </c>
      <c r="K68" s="86">
        <f>VLOOKUP(A68,'[1]Sheet1'!$A$92:$M$176,10,FALSE)</f>
        <v>209</v>
      </c>
      <c r="L68" s="169">
        <f>VLOOKUP(A68,'[1]Sheet1'!$A$92:$M$176,11,FALSE)/100</f>
        <v>0.0017405353187095055</v>
      </c>
    </row>
    <row r="69" spans="1:12" ht="15">
      <c r="A69" s="22" t="s">
        <v>144</v>
      </c>
      <c r="B69" s="60" t="s">
        <v>145</v>
      </c>
      <c r="C69" s="86">
        <f>VLOOKUP(A69,'[1]Sheet1'!$A$92:$M$176,2,FALSE)</f>
        <v>97</v>
      </c>
      <c r="D69" s="104">
        <f>VLOOKUP(A69,'[1]Sheet1'!$A$92:$M$176,3,FALSE)/100</f>
        <v>0.0018729484456458776</v>
      </c>
      <c r="E69" s="86">
        <f>VLOOKUP(A69,'[1]Sheet1'!$A$92:$M$176,4,FALSE)</f>
        <v>61</v>
      </c>
      <c r="F69" s="105">
        <f>VLOOKUP(A69,'[1]Sheet1'!$A$92:$M$176,5,FALSE)/100</f>
        <v>0.001079665126816404</v>
      </c>
      <c r="G69" s="86">
        <f>VLOOKUP(A69,'[1]Sheet1'!$A$92:$M$176,6,FALSE)</f>
        <v>18</v>
      </c>
      <c r="H69" s="105">
        <f>VLOOKUP(A69,'[1]Sheet1'!$A$92:$M$176,7,FALSE)/100</f>
        <v>0.0015342652574156155</v>
      </c>
      <c r="I69" s="168">
        <f>VLOOKUP(A69,'[1]Sheet1'!$A$92:$M$176,8,FALSE)</f>
        <v>0</v>
      </c>
      <c r="J69" s="169">
        <f>VLOOKUP(A69,'[1]Sheet1'!$A$92:$M$176,9,FALSE)/100</f>
        <v>0</v>
      </c>
      <c r="K69" s="86">
        <f>VLOOKUP(A69,'[1]Sheet1'!$A$92:$M$176,10,FALSE)</f>
        <v>176</v>
      </c>
      <c r="L69" s="169">
        <f>VLOOKUP(A69,'[1]Sheet1'!$A$92:$M$176,11,FALSE)/100</f>
        <v>0.0014657139525974783</v>
      </c>
    </row>
    <row r="70" spans="1:12" ht="15">
      <c r="A70" s="22" t="s">
        <v>146</v>
      </c>
      <c r="B70" s="61" t="s">
        <v>147</v>
      </c>
      <c r="C70" s="86">
        <f>VLOOKUP(A70,'[1]Sheet1'!$A$92:$M$176,2,FALSE)</f>
        <v>47</v>
      </c>
      <c r="D70" s="104">
        <f>VLOOKUP(A70,'[1]Sheet1'!$A$92:$M$176,3,FALSE)/100</f>
        <v>0.0009075111025294458</v>
      </c>
      <c r="E70" s="86">
        <f>VLOOKUP(A70,'[1]Sheet1'!$A$92:$M$176,4,FALSE)</f>
        <v>33</v>
      </c>
      <c r="F70" s="105">
        <f>VLOOKUP(A70,'[1]Sheet1'!$A$92:$M$176,5,FALSE)/100</f>
        <v>0.000584081134179366</v>
      </c>
      <c r="G70" s="86">
        <f>VLOOKUP(A70,'[1]Sheet1'!$A$92:$M$176,6,FALSE)</f>
        <v>10</v>
      </c>
      <c r="H70" s="105">
        <f>VLOOKUP(A70,'[1]Sheet1'!$A$92:$M$176,7,FALSE)/100</f>
        <v>0.0008523695874531195</v>
      </c>
      <c r="I70" s="168">
        <f>VLOOKUP(A70,'[1]Sheet1'!$A$92:$M$176,8,FALSE)</f>
        <v>0</v>
      </c>
      <c r="J70" s="169">
        <f>VLOOKUP(A70,'[1]Sheet1'!$A$92:$M$176,9,FALSE)/100</f>
        <v>0</v>
      </c>
      <c r="K70" s="86">
        <f>VLOOKUP(A70,'[1]Sheet1'!$A$92:$M$176,10,FALSE)</f>
        <v>90</v>
      </c>
      <c r="L70" s="169">
        <f>VLOOKUP(A70,'[1]Sheet1'!$A$92:$M$176,11,FALSE)/100</f>
        <v>0.000749512816669165</v>
      </c>
    </row>
    <row r="71" spans="1:12" ht="15">
      <c r="A71" s="22" t="s">
        <v>148</v>
      </c>
      <c r="B71" s="60" t="s">
        <v>149</v>
      </c>
      <c r="C71" s="86">
        <f>VLOOKUP(A71,'[1]Sheet1'!$A$92:$M$176,2,FALSE)</f>
        <v>32</v>
      </c>
      <c r="D71" s="104">
        <f>VLOOKUP(A71,'[1]Sheet1'!$A$92:$M$176,3,FALSE)/100</f>
        <v>0.0006178798995945163</v>
      </c>
      <c r="E71" s="86">
        <f>VLOOKUP(A71,'[1]Sheet1'!$A$92:$M$176,4,FALSE)</f>
        <v>15</v>
      </c>
      <c r="F71" s="105">
        <f>VLOOKUP(A71,'[1]Sheet1'!$A$92:$M$176,5,FALSE)/100</f>
        <v>0.0002654914246269845</v>
      </c>
      <c r="G71" s="86">
        <f>VLOOKUP(A71,'[1]Sheet1'!$A$92:$M$176,6,FALSE)</f>
        <v>0</v>
      </c>
      <c r="H71" s="105">
        <f>VLOOKUP(A71,'[1]Sheet1'!$A$92:$M$176,7,FALSE)/100</f>
        <v>0</v>
      </c>
      <c r="I71" s="168">
        <f>VLOOKUP(A71,'[1]Sheet1'!$A$92:$M$176,8,FALSE)</f>
        <v>0</v>
      </c>
      <c r="J71" s="169">
        <f>VLOOKUP(A71,'[1]Sheet1'!$A$92:$M$176,9,FALSE)/100</f>
        <v>0</v>
      </c>
      <c r="K71" s="86">
        <f>VLOOKUP(A71,'[1]Sheet1'!$A$92:$M$176,10,FALSE)</f>
        <v>47</v>
      </c>
      <c r="L71" s="169">
        <f>VLOOKUP(A71,'[1]Sheet1'!$A$92:$M$176,11,FALSE)/100</f>
        <v>0.0003914122487050084</v>
      </c>
    </row>
    <row r="72" spans="1:12" ht="15">
      <c r="A72" s="22" t="s">
        <v>150</v>
      </c>
      <c r="B72" s="60" t="s">
        <v>206</v>
      </c>
      <c r="C72" s="86">
        <f>VLOOKUP(A72,'[1]Sheet1'!$A$92:$M$176,2,FALSE)</f>
        <v>139</v>
      </c>
      <c r="D72" s="104">
        <f>VLOOKUP(A72,'[1]Sheet1'!$A$92:$M$176,3,FALSE)/100</f>
        <v>0.0026839158138636803</v>
      </c>
      <c r="E72" s="86">
        <f>VLOOKUP(A72,'[1]Sheet1'!$A$92:$M$176,4,FALSE)</f>
        <v>223</v>
      </c>
      <c r="F72" s="105">
        <f>VLOOKUP(A72,'[1]Sheet1'!$A$92:$M$176,5,FALSE)/100</f>
        <v>0.003946972512787837</v>
      </c>
      <c r="G72" s="86">
        <f>VLOOKUP(A72,'[1]Sheet1'!$A$92:$M$176,6,FALSE)</f>
        <v>43</v>
      </c>
      <c r="H72" s="105">
        <f>VLOOKUP(A72,'[1]Sheet1'!$A$92:$M$176,7,FALSE)/100</f>
        <v>0.0036651892260484136</v>
      </c>
      <c r="I72" s="168">
        <f>VLOOKUP(A72,'[1]Sheet1'!$A$92:$M$176,8,FALSE)</f>
        <v>0</v>
      </c>
      <c r="J72" s="169">
        <f>VLOOKUP(A72,'[1]Sheet1'!$A$92:$M$176,9,FALSE)/100</f>
        <v>0</v>
      </c>
      <c r="K72" s="86">
        <f>VLOOKUP(A72,'[1]Sheet1'!$A$92:$M$176,10,FALSE)</f>
        <v>405</v>
      </c>
      <c r="L72" s="169">
        <f>VLOOKUP(A72,'[1]Sheet1'!$A$92:$M$176,11,FALSE)/100</f>
        <v>0.003372807675011243</v>
      </c>
    </row>
    <row r="73" spans="1:12" ht="15">
      <c r="A73" s="22" t="s">
        <v>151</v>
      </c>
      <c r="B73" s="60" t="s">
        <v>152</v>
      </c>
      <c r="C73" s="86">
        <f>VLOOKUP(A73,'[1]Sheet1'!$A$92:$M$176,2,FALSE)</f>
        <v>4986</v>
      </c>
      <c r="D73" s="104">
        <f>VLOOKUP(A73,'[1]Sheet1'!$A$92:$M$176,3,FALSE)/100</f>
        <v>0.09627341185557058</v>
      </c>
      <c r="E73" s="86">
        <f>VLOOKUP(A73,'[1]Sheet1'!$A$92:$M$176,4,FALSE)</f>
        <v>7766</v>
      </c>
      <c r="F73" s="105">
        <f>VLOOKUP(A73,'[1]Sheet1'!$A$92:$M$176,5,FALSE)/100</f>
        <v>0.13745376024354414</v>
      </c>
      <c r="G73" s="86">
        <f>VLOOKUP(A73,'[1]Sheet1'!$A$92:$M$176,6,FALSE)</f>
        <v>1024</v>
      </c>
      <c r="H73" s="105">
        <f>VLOOKUP(A73,'[1]Sheet1'!$A$92:$M$176,7,FALSE)/100</f>
        <v>0.08728264575519945</v>
      </c>
      <c r="I73" s="168">
        <f>VLOOKUP(A73,'[1]Sheet1'!$A$92:$M$176,8,FALSE)</f>
        <v>10</v>
      </c>
      <c r="J73" s="169">
        <f>VLOOKUP(A73,'[1]Sheet1'!$A$92:$M$176,9,FALSE)/100</f>
        <v>0.17543859649122806</v>
      </c>
      <c r="K73" s="86">
        <f>VLOOKUP(A73,'[1]Sheet1'!$A$92:$M$176,10,FALSE)</f>
        <v>13786</v>
      </c>
      <c r="L73" s="169">
        <f>VLOOKUP(A73,'[1]Sheet1'!$A$92:$M$176,11,FALSE)/100</f>
        <v>0.11480870767334565</v>
      </c>
    </row>
    <row r="74" spans="1:12" ht="15">
      <c r="A74" s="22" t="s">
        <v>153</v>
      </c>
      <c r="B74" s="60" t="s">
        <v>154</v>
      </c>
      <c r="C74" s="86">
        <f>VLOOKUP(A74,'[1]Sheet1'!$A$92:$M$176,2,FALSE)</f>
        <v>29</v>
      </c>
      <c r="D74" s="104">
        <f>VLOOKUP(A74,'[1]Sheet1'!$A$92:$M$176,3,FALSE)/100</f>
        <v>0.0005599536590075304</v>
      </c>
      <c r="E74" s="86">
        <f>VLOOKUP(A74,'[1]Sheet1'!$A$92:$M$176,4,FALSE)</f>
        <v>30</v>
      </c>
      <c r="F74" s="105">
        <f>VLOOKUP(A74,'[1]Sheet1'!$A$92:$M$176,5,FALSE)/100</f>
        <v>0.000530982849253969</v>
      </c>
      <c r="G74" s="86">
        <f>VLOOKUP(A74,'[1]Sheet1'!$A$92:$M$176,6,FALSE)</f>
        <v>4</v>
      </c>
      <c r="H74" s="105">
        <f>VLOOKUP(A74,'[1]Sheet1'!$A$92:$M$176,7,FALSE)/100</f>
        <v>0.00034094783498124785</v>
      </c>
      <c r="I74" s="168">
        <f>VLOOKUP(A74,'[1]Sheet1'!$A$92:$M$176,8,FALSE)</f>
        <v>0</v>
      </c>
      <c r="J74" s="169">
        <f>VLOOKUP(A74,'[1]Sheet1'!$A$92:$M$176,9,FALSE)/100</f>
        <v>0</v>
      </c>
      <c r="K74" s="86">
        <f>VLOOKUP(A74,'[1]Sheet1'!$A$92:$M$176,10,FALSE)</f>
        <v>63</v>
      </c>
      <c r="L74" s="169">
        <f>VLOOKUP(A74,'[1]Sheet1'!$A$92:$M$176,11,FALSE)/100</f>
        <v>0.0005246589716684155</v>
      </c>
    </row>
    <row r="75" spans="1:12" ht="15">
      <c r="A75" s="22" t="s">
        <v>155</v>
      </c>
      <c r="B75" s="61" t="s">
        <v>156</v>
      </c>
      <c r="C75" s="86">
        <f>VLOOKUP(A75,'[1]Sheet1'!$A$92:$M$176,2,FALSE)</f>
        <v>241</v>
      </c>
      <c r="D75" s="104">
        <f>VLOOKUP(A75,'[1]Sheet1'!$A$92:$M$176,3,FALSE)/100</f>
        <v>0.004653407993821201</v>
      </c>
      <c r="E75" s="86">
        <f>VLOOKUP(A75,'[1]Sheet1'!$A$92:$M$176,4,FALSE)</f>
        <v>395</v>
      </c>
      <c r="F75" s="105">
        <f>VLOOKUP(A75,'[1]Sheet1'!$A$92:$M$176,5,FALSE)/100</f>
        <v>0.006991274181843926</v>
      </c>
      <c r="G75" s="86">
        <f>VLOOKUP(A75,'[1]Sheet1'!$A$92:$M$176,6,FALSE)</f>
        <v>117</v>
      </c>
      <c r="H75" s="105">
        <f>VLOOKUP(A75,'[1]Sheet1'!$A$92:$M$176,7,FALSE)/100</f>
        <v>0.0099727241732015</v>
      </c>
      <c r="I75" s="168">
        <f>VLOOKUP(A75,'[1]Sheet1'!$A$92:$M$176,8,FALSE)</f>
        <v>0</v>
      </c>
      <c r="J75" s="169">
        <f>VLOOKUP(A75,'[1]Sheet1'!$A$92:$M$176,9,FALSE)/100</f>
        <v>0</v>
      </c>
      <c r="K75" s="86">
        <f>VLOOKUP(A75,'[1]Sheet1'!$A$92:$M$176,10,FALSE)</f>
        <v>753</v>
      </c>
      <c r="L75" s="169">
        <f>VLOOKUP(A75,'[1]Sheet1'!$A$92:$M$176,11,FALSE)/100</f>
        <v>0.006270923899465347</v>
      </c>
    </row>
    <row r="76" spans="1:12" ht="15">
      <c r="A76" s="22" t="s">
        <v>157</v>
      </c>
      <c r="B76" s="60" t="s">
        <v>158</v>
      </c>
      <c r="C76" s="86">
        <f>VLOOKUP(A76,'[1]Sheet1'!$A$92:$M$176,2,FALSE)</f>
        <v>1698</v>
      </c>
      <c r="D76" s="104">
        <f>VLOOKUP(A76,'[1]Sheet1'!$A$92:$M$176,3,FALSE)/100</f>
        <v>0.03278625217223402</v>
      </c>
      <c r="E76" s="86">
        <f>VLOOKUP(A76,'[1]Sheet1'!$A$92:$M$176,4,FALSE)</f>
        <v>3104</v>
      </c>
      <c r="F76" s="105">
        <f>VLOOKUP(A76,'[1]Sheet1'!$A$92:$M$176,5,FALSE)/100</f>
        <v>0.054939025469477334</v>
      </c>
      <c r="G76" s="86">
        <f>VLOOKUP(A76,'[1]Sheet1'!$A$92:$M$176,6,FALSE)</f>
        <v>640</v>
      </c>
      <c r="H76" s="105">
        <f>VLOOKUP(A76,'[1]Sheet1'!$A$92:$M$176,7,FALSE)/100</f>
        <v>0.05455165359699965</v>
      </c>
      <c r="I76" s="168">
        <f>VLOOKUP(A76,'[1]Sheet1'!$A$92:$M$176,8,FALSE)</f>
        <v>5</v>
      </c>
      <c r="J76" s="169">
        <f>VLOOKUP(A76,'[1]Sheet1'!$A$92:$M$176,9,FALSE)/100</f>
        <v>0.08771929824561403</v>
      </c>
      <c r="K76" s="86">
        <f>VLOOKUP(A76,'[1]Sheet1'!$A$92:$M$176,10,FALSE)</f>
        <v>5447</v>
      </c>
      <c r="L76" s="169">
        <f>VLOOKUP(A76,'[1]Sheet1'!$A$92:$M$176,11,FALSE)/100</f>
        <v>0.04536218124885491</v>
      </c>
    </row>
    <row r="77" spans="1:12" ht="15">
      <c r="A77" s="22" t="s">
        <v>159</v>
      </c>
      <c r="B77" s="61" t="s">
        <v>160</v>
      </c>
      <c r="C77" s="86">
        <f>VLOOKUP(A77,'[1]Sheet1'!$A$92:$M$176,2,FALSE)</f>
        <v>156</v>
      </c>
      <c r="D77" s="104">
        <f>VLOOKUP(A77,'[1]Sheet1'!$A$92:$M$176,3,FALSE)/100</f>
        <v>0.0030121645105232677</v>
      </c>
      <c r="E77" s="86">
        <f>VLOOKUP(A77,'[1]Sheet1'!$A$92:$M$176,4,FALSE)</f>
        <v>130</v>
      </c>
      <c r="F77" s="105">
        <f>VLOOKUP(A77,'[1]Sheet1'!$A$92:$M$176,5,FALSE)/100</f>
        <v>0.002300925680100533</v>
      </c>
      <c r="G77" s="86">
        <f>VLOOKUP(A77,'[1]Sheet1'!$A$92:$M$176,6,FALSE)</f>
        <v>38</v>
      </c>
      <c r="H77" s="105">
        <f>VLOOKUP(A77,'[1]Sheet1'!$A$92:$M$176,7,FALSE)/100</f>
        <v>0.0032390044323218547</v>
      </c>
      <c r="I77" s="168">
        <f>VLOOKUP(A77,'[1]Sheet1'!$A$92:$M$176,8,FALSE)</f>
        <v>0</v>
      </c>
      <c r="J77" s="169">
        <f>VLOOKUP(A77,'[1]Sheet1'!$A$92:$M$176,9,FALSE)/100</f>
        <v>0</v>
      </c>
      <c r="K77" s="86">
        <f>VLOOKUP(A77,'[1]Sheet1'!$A$92:$M$176,10,FALSE)</f>
        <v>324</v>
      </c>
      <c r="L77" s="169">
        <f>VLOOKUP(A77,'[1]Sheet1'!$A$92:$M$176,11,FALSE)/100</f>
        <v>0.002698246140008994</v>
      </c>
    </row>
    <row r="78" spans="1:12" ht="15">
      <c r="A78" s="22" t="s">
        <v>161</v>
      </c>
      <c r="B78" s="60" t="s">
        <v>162</v>
      </c>
      <c r="C78" s="86">
        <f>VLOOKUP(A78,'[1]Sheet1'!$A$92:$M$176,2,FALSE)</f>
        <v>84</v>
      </c>
      <c r="D78" s="104">
        <f>VLOOKUP(A78,'[1]Sheet1'!$A$92:$M$176,3,FALSE)/100</f>
        <v>0.0016219347364356054</v>
      </c>
      <c r="E78" s="86">
        <f>VLOOKUP(A78,'[1]Sheet1'!$A$92:$M$176,4,FALSE)</f>
        <v>82</v>
      </c>
      <c r="F78" s="105">
        <f>VLOOKUP(A78,'[1]Sheet1'!$A$92:$M$176,5,FALSE)/100</f>
        <v>0.0014513531212941822</v>
      </c>
      <c r="G78" s="86">
        <f>VLOOKUP(A78,'[1]Sheet1'!$A$92:$M$176,6,FALSE)</f>
        <v>23</v>
      </c>
      <c r="H78" s="105">
        <f>VLOOKUP(A78,'[1]Sheet1'!$A$92:$M$176,7,FALSE)/100</f>
        <v>0.0019604500511421754</v>
      </c>
      <c r="I78" s="168">
        <f>VLOOKUP(A78,'[1]Sheet1'!$A$92:$M$176,8,FALSE)</f>
        <v>0</v>
      </c>
      <c r="J78" s="169">
        <f>VLOOKUP(A78,'[1]Sheet1'!$A$92:$M$176,9,FALSE)/100</f>
        <v>0</v>
      </c>
      <c r="K78" s="86">
        <f>VLOOKUP(A78,'[1]Sheet1'!$A$92:$M$176,10,FALSE)</f>
        <v>189</v>
      </c>
      <c r="L78" s="169">
        <f>VLOOKUP(A78,'[1]Sheet1'!$A$92:$M$176,11,FALSE)/100</f>
        <v>0.0015739769150052466</v>
      </c>
    </row>
    <row r="79" spans="1:12" ht="15">
      <c r="A79" s="22" t="s">
        <v>163</v>
      </c>
      <c r="B79" s="60" t="s">
        <v>164</v>
      </c>
      <c r="C79" s="86">
        <f>VLOOKUP(A79,'[1]Sheet1'!$A$92:$M$176,2,FALSE)</f>
        <v>1350</v>
      </c>
      <c r="D79" s="104">
        <f>VLOOKUP(A79,'[1]Sheet1'!$A$92:$M$176,3,FALSE)/100</f>
        <v>0.02606680826414366</v>
      </c>
      <c r="E79" s="86">
        <f>VLOOKUP(A79,'[1]Sheet1'!$A$92:$M$176,4,FALSE)</f>
        <v>455</v>
      </c>
      <c r="F79" s="105">
        <f>VLOOKUP(A79,'[1]Sheet1'!$A$92:$M$176,5,FALSE)/100</f>
        <v>0.008053239880351865</v>
      </c>
      <c r="G79" s="86">
        <f>VLOOKUP(A79,'[1]Sheet1'!$A$92:$M$176,6,FALSE)</f>
        <v>100</v>
      </c>
      <c r="H79" s="105">
        <f>VLOOKUP(A79,'[1]Sheet1'!$A$92:$M$176,7,FALSE)/100</f>
        <v>0.008523695874531199</v>
      </c>
      <c r="I79" s="168">
        <f>VLOOKUP(A79,'[1]Sheet1'!$A$92:$M$176,8,FALSE)</f>
        <v>0</v>
      </c>
      <c r="J79" s="169">
        <f>VLOOKUP(A79,'[1]Sheet1'!$A$92:$M$176,9,FALSE)/100</f>
        <v>0</v>
      </c>
      <c r="K79" s="86">
        <f>VLOOKUP(A79,'[1]Sheet1'!$A$92:$M$176,10,FALSE)</f>
        <v>1905</v>
      </c>
      <c r="L79" s="169">
        <f>VLOOKUP(A79,'[1]Sheet1'!$A$92:$M$176,11,FALSE)/100</f>
        <v>0.01586468795283066</v>
      </c>
    </row>
    <row r="80" spans="1:12" ht="15">
      <c r="A80" s="22" t="s">
        <v>165</v>
      </c>
      <c r="B80" s="60" t="s">
        <v>166</v>
      </c>
      <c r="C80" s="86">
        <f>VLOOKUP(A80,'[1]Sheet1'!$A$92:$M$176,2,FALSE)</f>
        <v>7383</v>
      </c>
      <c r="D80" s="104">
        <f>VLOOKUP(A80,'[1]Sheet1'!$A$92:$M$176,3,FALSE)/100</f>
        <v>0.1425564780845723</v>
      </c>
      <c r="E80" s="86">
        <f>VLOOKUP(A80,'[1]Sheet1'!$A$92:$M$176,4,FALSE)</f>
        <v>2537</v>
      </c>
      <c r="F80" s="105">
        <f>VLOOKUP(A80,'[1]Sheet1'!$A$92:$M$176,5,FALSE)/100</f>
        <v>0.04490344961857731</v>
      </c>
      <c r="G80" s="86">
        <f>VLOOKUP(A80,'[1]Sheet1'!$A$92:$M$176,6,FALSE)</f>
        <v>392</v>
      </c>
      <c r="H80" s="105">
        <f>VLOOKUP(A80,'[1]Sheet1'!$A$92:$M$176,7,FALSE)/100</f>
        <v>0.03341288782816229</v>
      </c>
      <c r="I80" s="168">
        <f>VLOOKUP(A80,'[1]Sheet1'!$A$92:$M$176,8,FALSE)</f>
        <v>0</v>
      </c>
      <c r="J80" s="169">
        <f>VLOOKUP(A80,'[1]Sheet1'!$A$92:$M$176,9,FALSE)/100</f>
        <v>0</v>
      </c>
      <c r="K80" s="86">
        <f>VLOOKUP(A80,'[1]Sheet1'!$A$92:$M$176,10,FALSE)</f>
        <v>10312</v>
      </c>
      <c r="L80" s="169">
        <f>VLOOKUP(A80,'[1]Sheet1'!$A$92:$M$176,11,FALSE)/100</f>
        <v>0.0858775129499159</v>
      </c>
    </row>
    <row r="81" spans="1:12" ht="15">
      <c r="A81" s="22" t="s">
        <v>167</v>
      </c>
      <c r="B81" s="61" t="s">
        <v>168</v>
      </c>
      <c r="C81" s="86">
        <f>VLOOKUP(A81,'[1]Sheet1'!$A$92:$M$176,2,FALSE)</f>
        <v>2781</v>
      </c>
      <c r="D81" s="104">
        <f>VLOOKUP(A81,'[1]Sheet1'!$A$92:$M$176,3,FALSE)/100</f>
        <v>0.05369762502413594</v>
      </c>
      <c r="E81" s="86">
        <f>VLOOKUP(A81,'[1]Sheet1'!$A$92:$M$176,4,FALSE)</f>
        <v>2395</v>
      </c>
      <c r="F81" s="105">
        <f>VLOOKUP(A81,'[1]Sheet1'!$A$92:$M$176,5,FALSE)/100</f>
        <v>0.0423901307987752</v>
      </c>
      <c r="G81" s="86">
        <f>VLOOKUP(A81,'[1]Sheet1'!$A$92:$M$176,6,FALSE)</f>
        <v>375</v>
      </c>
      <c r="H81" s="105">
        <f>VLOOKUP(A81,'[1]Sheet1'!$A$92:$M$176,7,FALSE)/100</f>
        <v>0.03196385952949198</v>
      </c>
      <c r="I81" s="168">
        <f>VLOOKUP(A81,'[1]Sheet1'!$A$92:$M$176,8,FALSE)</f>
        <v>0</v>
      </c>
      <c r="J81" s="169">
        <f>VLOOKUP(A81,'[1]Sheet1'!$A$92:$M$176,9,FALSE)/100</f>
        <v>0</v>
      </c>
      <c r="K81" s="86">
        <f>VLOOKUP(A81,'[1]Sheet1'!$A$92:$M$176,10,FALSE)</f>
        <v>5551</v>
      </c>
      <c r="L81" s="169">
        <f>VLOOKUP(A81,'[1]Sheet1'!$A$92:$M$176,11,FALSE)/100</f>
        <v>0.04622828494811706</v>
      </c>
    </row>
    <row r="82" spans="1:12" ht="15">
      <c r="A82" s="22" t="s">
        <v>169</v>
      </c>
      <c r="B82" s="60" t="s">
        <v>170</v>
      </c>
      <c r="C82" s="86">
        <f>VLOOKUP(A82,'[1]Sheet1'!$A$92:$M$176,2,FALSE)</f>
        <v>2308</v>
      </c>
      <c r="D82" s="104">
        <f>VLOOKUP(A82,'[1]Sheet1'!$A$92:$M$176,3,FALSE)/100</f>
        <v>0.04456458775825449</v>
      </c>
      <c r="E82" s="86">
        <f>VLOOKUP(A82,'[1]Sheet1'!$A$92:$M$176,4,FALSE)</f>
        <v>3726</v>
      </c>
      <c r="F82" s="105">
        <f>VLOOKUP(A82,'[1]Sheet1'!$A$92:$M$176,5,FALSE)/100</f>
        <v>0.06594806987734296</v>
      </c>
      <c r="G82" s="86">
        <f>VLOOKUP(A82,'[1]Sheet1'!$A$92:$M$176,6,FALSE)</f>
        <v>449</v>
      </c>
      <c r="H82" s="105">
        <f>VLOOKUP(A82,'[1]Sheet1'!$A$92:$M$176,7,FALSE)/100</f>
        <v>0.03827139447664507</v>
      </c>
      <c r="I82" s="168">
        <f>VLOOKUP(A82,'[1]Sheet1'!$A$92:$M$176,8,FALSE)</f>
        <v>0</v>
      </c>
      <c r="J82" s="169">
        <f>VLOOKUP(A82,'[1]Sheet1'!$A$92:$M$176,9,FALSE)/100</f>
        <v>0</v>
      </c>
      <c r="K82" s="86">
        <f>VLOOKUP(A82,'[1]Sheet1'!$A$92:$M$176,10,FALSE)</f>
        <v>6483</v>
      </c>
      <c r="L82" s="169">
        <f>VLOOKUP(A82,'[1]Sheet1'!$A$92:$M$176,11,FALSE)/100</f>
        <v>0.05398990656073553</v>
      </c>
    </row>
    <row r="83" spans="1:12" ht="15">
      <c r="A83" s="22" t="s">
        <v>171</v>
      </c>
      <c r="B83" s="60" t="s">
        <v>172</v>
      </c>
      <c r="C83" s="86">
        <f>VLOOKUP(A83,'[1]Sheet1'!$A$92:$M$176,2,FALSE)</f>
        <v>180</v>
      </c>
      <c r="D83" s="104">
        <f>VLOOKUP(A83,'[1]Sheet1'!$A$92:$M$176,3,FALSE)/100</f>
        <v>0.003475574435219154</v>
      </c>
      <c r="E83" s="86">
        <f>VLOOKUP(A83,'[1]Sheet1'!$A$92:$M$176,4,FALSE)</f>
        <v>112</v>
      </c>
      <c r="F83" s="105">
        <f>VLOOKUP(A83,'[1]Sheet1'!$A$92:$M$176,5,FALSE)/100</f>
        <v>0.0019823359705481514</v>
      </c>
      <c r="G83" s="86">
        <f>VLOOKUP(A83,'[1]Sheet1'!$A$92:$M$176,6,FALSE)</f>
        <v>36</v>
      </c>
      <c r="H83" s="105">
        <f>VLOOKUP(A83,'[1]Sheet1'!$A$92:$M$176,7,FALSE)/100</f>
        <v>0.003068530514831231</v>
      </c>
      <c r="I83" s="168">
        <f>VLOOKUP(A83,'[1]Sheet1'!$A$92:$M$176,8,FALSE)</f>
        <v>0</v>
      </c>
      <c r="J83" s="169">
        <f>VLOOKUP(A83,'[1]Sheet1'!$A$92:$M$176,9,FALSE)/100</f>
        <v>0</v>
      </c>
      <c r="K83" s="86">
        <f>VLOOKUP(A83,'[1]Sheet1'!$A$92:$M$176,10,FALSE)</f>
        <v>328</v>
      </c>
      <c r="L83" s="169">
        <f>VLOOKUP(A83,'[1]Sheet1'!$A$92:$M$176,11,FALSE)/100</f>
        <v>0.002731557820749846</v>
      </c>
    </row>
    <row r="84" spans="1:12" ht="15">
      <c r="A84" s="22" t="s">
        <v>173</v>
      </c>
      <c r="B84" s="60" t="s">
        <v>174</v>
      </c>
      <c r="C84" s="86">
        <f>VLOOKUP(A84,'[1]Sheet1'!$A$92:$M$176,2,FALSE)</f>
        <v>83</v>
      </c>
      <c r="D84" s="104">
        <f>VLOOKUP(A84,'[1]Sheet1'!$A$92:$M$176,3,FALSE)/100</f>
        <v>0.0016026259895732767</v>
      </c>
      <c r="E84" s="86">
        <f>VLOOKUP(A84,'[1]Sheet1'!$A$92:$M$176,4,FALSE)</f>
        <v>112</v>
      </c>
      <c r="F84" s="105">
        <f>VLOOKUP(A84,'[1]Sheet1'!$A$92:$M$176,5,FALSE)/100</f>
        <v>0.0019823359705481514</v>
      </c>
      <c r="G84" s="86">
        <f>VLOOKUP(A84,'[1]Sheet1'!$A$92:$M$176,6,FALSE)</f>
        <v>17</v>
      </c>
      <c r="H84" s="105">
        <f>VLOOKUP(A84,'[1]Sheet1'!$A$92:$M$176,7,FALSE)/100</f>
        <v>0.0014490282986703035</v>
      </c>
      <c r="I84" s="168">
        <f>VLOOKUP(A84,'[1]Sheet1'!$A$92:$M$176,8,FALSE)</f>
        <v>0</v>
      </c>
      <c r="J84" s="169">
        <f>VLOOKUP(A84,'[1]Sheet1'!$A$92:$M$176,9,FALSE)/100</f>
        <v>0</v>
      </c>
      <c r="K84" s="86">
        <f>VLOOKUP(A84,'[1]Sheet1'!$A$92:$M$176,10,FALSE)</f>
        <v>212</v>
      </c>
      <c r="L84" s="169">
        <f>VLOOKUP(A84,'[1]Sheet1'!$A$92:$M$176,11,FALSE)/100</f>
        <v>0.0017655190792651443</v>
      </c>
    </row>
    <row r="85" spans="1:12" ht="15">
      <c r="A85" s="22" t="s">
        <v>175</v>
      </c>
      <c r="B85" s="61" t="s">
        <v>176</v>
      </c>
      <c r="C85" s="86">
        <f>VLOOKUP(A85,'[1]Sheet1'!$A$92:$M$176,2,FALSE)</f>
        <v>12</v>
      </c>
      <c r="D85" s="104">
        <f>VLOOKUP(A85,'[1]Sheet1'!$A$92:$M$176,3,FALSE)/100</f>
        <v>0.0002317049623479436</v>
      </c>
      <c r="E85" s="86">
        <f>VLOOKUP(A85,'[1]Sheet1'!$A$92:$M$176,4,FALSE)</f>
        <v>16</v>
      </c>
      <c r="F85" s="105">
        <f>VLOOKUP(A85,'[1]Sheet1'!$A$92:$M$176,5,FALSE)/100</f>
        <v>0.0002831908529354502</v>
      </c>
      <c r="G85" s="86">
        <f>VLOOKUP(A85,'[1]Sheet1'!$A$92:$M$176,6,FALSE)</f>
        <v>4</v>
      </c>
      <c r="H85" s="105">
        <f>VLOOKUP(A85,'[1]Sheet1'!$A$92:$M$176,7,FALSE)/100</f>
        <v>0.00034094783498124785</v>
      </c>
      <c r="I85" s="168">
        <f>VLOOKUP(A85,'[1]Sheet1'!$A$92:$M$176,8,FALSE)</f>
        <v>0</v>
      </c>
      <c r="J85" s="169">
        <f>VLOOKUP(A85,'[1]Sheet1'!$A$92:$M$176,9,FALSE)/100</f>
        <v>0</v>
      </c>
      <c r="K85" s="86">
        <f>VLOOKUP(A85,'[1]Sheet1'!$A$92:$M$176,10,FALSE)</f>
        <v>32</v>
      </c>
      <c r="L85" s="169">
        <f>VLOOKUP(A85,'[1]Sheet1'!$A$92:$M$176,11,FALSE)/100</f>
        <v>0.0002664934459268142</v>
      </c>
    </row>
    <row r="86" spans="1:12" ht="15">
      <c r="A86" s="22" t="s">
        <v>177</v>
      </c>
      <c r="B86" s="61" t="s">
        <v>178</v>
      </c>
      <c r="C86" s="86">
        <f>VLOOKUP(A86,'[1]Sheet1'!$A$92:$M$176,2,FALSE)</f>
        <v>707</v>
      </c>
      <c r="D86" s="104">
        <f>VLOOKUP(A86,'[1]Sheet1'!$A$92:$M$176,3,FALSE)/100</f>
        <v>0.013651284031666345</v>
      </c>
      <c r="E86" s="86">
        <f>VLOOKUP(A86,'[1]Sheet1'!$A$92:$M$176,4,FALSE)</f>
        <v>272</v>
      </c>
      <c r="F86" s="105">
        <f>VLOOKUP(A86,'[1]Sheet1'!$A$92:$M$176,5,FALSE)/100</f>
        <v>0.004814244499902653</v>
      </c>
      <c r="G86" s="86">
        <f>VLOOKUP(A86,'[1]Sheet1'!$A$92:$M$176,6,FALSE)</f>
        <v>142</v>
      </c>
      <c r="H86" s="105">
        <f>VLOOKUP(A86,'[1]Sheet1'!$A$92:$M$176,7,FALSE)/100</f>
        <v>0.0121036481418343</v>
      </c>
      <c r="I86" s="168">
        <f>VLOOKUP(A86,'[1]Sheet1'!$A$92:$M$176,8,FALSE)</f>
        <v>1</v>
      </c>
      <c r="J86" s="169">
        <f>VLOOKUP(A86,'[1]Sheet1'!$A$92:$M$176,9,FALSE)/100</f>
        <v>0.017543859649122806</v>
      </c>
      <c r="K86" s="86">
        <f>VLOOKUP(A86,'[1]Sheet1'!$A$92:$M$176,10,FALSE)</f>
        <v>1122</v>
      </c>
      <c r="L86" s="169">
        <f>VLOOKUP(A86,'[1]Sheet1'!$A$92:$M$176,11,FALSE)/100</f>
        <v>0.009343926447808924</v>
      </c>
    </row>
    <row r="87" spans="1:12" ht="15">
      <c r="A87" s="22" t="s">
        <v>179</v>
      </c>
      <c r="B87" s="61" t="s">
        <v>180</v>
      </c>
      <c r="C87" s="86">
        <f>VLOOKUP(A87,'[1]Sheet1'!$A$92:$M$176,2,FALSE)</f>
        <v>293</v>
      </c>
      <c r="D87" s="104">
        <f>VLOOKUP(A87,'[1]Sheet1'!$A$92:$M$176,3,FALSE)/100</f>
        <v>0.00565746283066229</v>
      </c>
      <c r="E87" s="86">
        <f>VLOOKUP(A87,'[1]Sheet1'!$A$92:$M$176,4,FALSE)</f>
        <v>197</v>
      </c>
      <c r="F87" s="105">
        <f>VLOOKUP(A87,'[1]Sheet1'!$A$92:$M$176,5,FALSE)/100</f>
        <v>0.0034867873767677306</v>
      </c>
      <c r="G87" s="86">
        <f>VLOOKUP(A87,'[1]Sheet1'!$A$92:$M$176,6,FALSE)</f>
        <v>51</v>
      </c>
      <c r="H87" s="105">
        <f>VLOOKUP(A87,'[1]Sheet1'!$A$92:$M$176,7,FALSE)/100</f>
        <v>0.004347084896010911</v>
      </c>
      <c r="I87" s="168">
        <f>VLOOKUP(A87,'[1]Sheet1'!$A$92:$M$176,8,FALSE)</f>
        <v>0</v>
      </c>
      <c r="J87" s="169">
        <f>VLOOKUP(A87,'[1]Sheet1'!$A$92:$M$176,9,FALSE)/100</f>
        <v>0</v>
      </c>
      <c r="K87" s="86">
        <f>VLOOKUP(A87,'[1]Sheet1'!$A$92:$M$176,10,FALSE)</f>
        <v>541</v>
      </c>
      <c r="L87" s="169">
        <f>VLOOKUP(A87,'[1]Sheet1'!$A$92:$M$176,11,FALSE)/100</f>
        <v>0.004505404820200203</v>
      </c>
    </row>
    <row r="88" spans="1:12" ht="15">
      <c r="A88" s="22" t="s">
        <v>181</v>
      </c>
      <c r="B88" s="61" t="s">
        <v>182</v>
      </c>
      <c r="C88" s="86">
        <f>VLOOKUP(A88,'[1]Sheet1'!$A$92:$M$176,2,FALSE)</f>
        <v>29</v>
      </c>
      <c r="D88" s="104">
        <f>VLOOKUP(A88,'[1]Sheet1'!$A$92:$M$176,3,FALSE)/100</f>
        <v>0.0005599536590075304</v>
      </c>
      <c r="E88" s="86">
        <f>VLOOKUP(A88,'[1]Sheet1'!$A$92:$M$176,4,FALSE)</f>
        <v>38</v>
      </c>
      <c r="F88" s="105">
        <f>VLOOKUP(A88,'[1]Sheet1'!$A$92:$M$176,5,FALSE)/100</f>
        <v>0.0006725782757216942</v>
      </c>
      <c r="G88" s="86">
        <f>VLOOKUP(A88,'[1]Sheet1'!$A$92:$M$176,6,FALSE)</f>
        <v>10</v>
      </c>
      <c r="H88" s="105">
        <f>VLOOKUP(A88,'[1]Sheet1'!$A$92:$M$176,7,FALSE)/100</f>
        <v>0.0008523695874531195</v>
      </c>
      <c r="I88" s="168">
        <f>VLOOKUP(A88,'[1]Sheet1'!$A$92:$M$176,8,FALSE)</f>
        <v>0</v>
      </c>
      <c r="J88" s="169">
        <f>VLOOKUP(A88,'[1]Sheet1'!$A$92:$M$176,9,FALSE)/100</f>
        <v>0</v>
      </c>
      <c r="K88" s="86">
        <f>VLOOKUP(A88,'[1]Sheet1'!$A$92:$M$176,10,FALSE)</f>
        <v>77</v>
      </c>
      <c r="L88" s="169">
        <f>VLOOKUP(A88,'[1]Sheet1'!$A$92:$M$176,11,FALSE)/100</f>
        <v>0.0006412498542613967</v>
      </c>
    </row>
    <row r="89" spans="1:12" ht="15">
      <c r="A89" s="22" t="s">
        <v>183</v>
      </c>
      <c r="B89" s="60" t="s">
        <v>184</v>
      </c>
      <c r="C89" s="86">
        <f>VLOOKUP(A89,'[1]Sheet1'!$A$92:$M$176,2,FALSE)</f>
        <v>159</v>
      </c>
      <c r="D89" s="104">
        <f>VLOOKUP(A89,'[1]Sheet1'!$A$92:$M$176,3,FALSE)/100</f>
        <v>0.003070090751110253</v>
      </c>
      <c r="E89" s="86">
        <f>VLOOKUP(A89,'[1]Sheet1'!$A$92:$M$176,4,FALSE)</f>
        <v>233</v>
      </c>
      <c r="F89" s="105">
        <f>VLOOKUP(A89,'[1]Sheet1'!$A$92:$M$176,5,FALSE)/100</f>
        <v>0.0041239667958724935</v>
      </c>
      <c r="G89" s="86">
        <f>VLOOKUP(A89,'[1]Sheet1'!$A$92:$M$176,6,FALSE)</f>
        <v>52</v>
      </c>
      <c r="H89" s="105">
        <f>VLOOKUP(A89,'[1]Sheet1'!$A$92:$M$176,7,FALSE)/100</f>
        <v>0.004432321854756222</v>
      </c>
      <c r="I89" s="168">
        <f>VLOOKUP(A89,'[1]Sheet1'!$A$92:$M$176,8,FALSE)</f>
        <v>0</v>
      </c>
      <c r="J89" s="169">
        <f>VLOOKUP(A89,'[1]Sheet1'!$A$92:$M$176,9,FALSE)/100</f>
        <v>0</v>
      </c>
      <c r="K89" s="86">
        <f>VLOOKUP(A89,'[1]Sheet1'!$A$92:$M$176,10,FALSE)</f>
        <v>444</v>
      </c>
      <c r="L89" s="169">
        <f>VLOOKUP(A89,'[1]Sheet1'!$A$92:$M$176,11,FALSE)/100</f>
        <v>0.0036975965622345476</v>
      </c>
    </row>
    <row r="90" spans="1:12" ht="15">
      <c r="A90" s="22" t="s">
        <v>185</v>
      </c>
      <c r="B90" s="60" t="s">
        <v>186</v>
      </c>
      <c r="C90" s="86">
        <f>VLOOKUP(A90,'[1]Sheet1'!$A$92:$M$176,2,FALSE)</f>
        <v>7</v>
      </c>
      <c r="D90" s="104">
        <f>VLOOKUP(A90,'[1]Sheet1'!$A$92:$M$176,3,FALSE)/100</f>
        <v>0.00013516122803630044</v>
      </c>
      <c r="E90" s="86">
        <f>VLOOKUP(A90,'[1]Sheet1'!$A$92:$M$176,4,FALSE)</f>
        <v>4</v>
      </c>
      <c r="F90" s="105">
        <f>VLOOKUP(A90,'[1]Sheet1'!$A$92:$M$176,5,FALSE)/100</f>
        <v>7.079771323386255E-05</v>
      </c>
      <c r="G90" s="86">
        <f>VLOOKUP(A90,'[1]Sheet1'!$A$92:$M$176,6,FALSE)</f>
        <v>7</v>
      </c>
      <c r="H90" s="105">
        <f>VLOOKUP(A90,'[1]Sheet1'!$A$92:$M$176,7,FALSE)/100</f>
        <v>0.0005966587112171837</v>
      </c>
      <c r="I90" s="168">
        <f>VLOOKUP(A90,'[1]Sheet1'!$A$92:$M$176,8,FALSE)</f>
        <v>0</v>
      </c>
      <c r="J90" s="169">
        <f>VLOOKUP(A90,'[1]Sheet1'!$A$92:$M$176,9,FALSE)/100</f>
        <v>0</v>
      </c>
      <c r="K90" s="86">
        <f>VLOOKUP(A90,'[1]Sheet1'!$A$92:$M$176,10,FALSE)</f>
        <v>18</v>
      </c>
      <c r="L90" s="169">
        <f>VLOOKUP(A90,'[1]Sheet1'!$A$92:$M$176,11,FALSE)/100</f>
        <v>0.00014990256333383302</v>
      </c>
    </row>
    <row r="91" spans="1:12" ht="28.5">
      <c r="A91" s="22" t="s">
        <v>187</v>
      </c>
      <c r="B91" s="60" t="s">
        <v>188</v>
      </c>
      <c r="C91" s="86">
        <v>0</v>
      </c>
      <c r="D91" s="104">
        <v>0</v>
      </c>
      <c r="E91" s="86">
        <v>0</v>
      </c>
      <c r="F91" s="105">
        <v>0</v>
      </c>
      <c r="G91" s="86">
        <v>0</v>
      </c>
      <c r="H91" s="105">
        <v>0</v>
      </c>
      <c r="I91" s="168">
        <v>0</v>
      </c>
      <c r="J91" s="169">
        <v>0</v>
      </c>
      <c r="K91" s="86">
        <v>0</v>
      </c>
      <c r="L91" s="169">
        <v>0</v>
      </c>
    </row>
    <row r="92" spans="1:12" ht="15">
      <c r="A92" s="22" t="s">
        <v>189</v>
      </c>
      <c r="B92" s="61" t="s">
        <v>190</v>
      </c>
      <c r="C92" s="86">
        <f>VLOOKUP(A92,'[1]Sheet1'!$A$92:$M$176,2,FALSE)</f>
        <v>15</v>
      </c>
      <c r="D92" s="104">
        <f>VLOOKUP(A92,'[1]Sheet1'!$A$92:$M$176,3,FALSE)/100</f>
        <v>0.00028963120293492954</v>
      </c>
      <c r="E92" s="86">
        <f>VLOOKUP(A92,'[1]Sheet1'!$A$92:$M$176,4,FALSE)</f>
        <v>12</v>
      </c>
      <c r="F92" s="105">
        <f>VLOOKUP(A92,'[1]Sheet1'!$A$92:$M$176,5,FALSE)/100</f>
        <v>0.00021239313970158758</v>
      </c>
      <c r="G92" s="86">
        <f>VLOOKUP(A92,'[1]Sheet1'!$A$92:$M$176,6,FALSE)</f>
        <v>5</v>
      </c>
      <c r="H92" s="105">
        <f>VLOOKUP(A92,'[1]Sheet1'!$A$92:$M$176,7,FALSE)/100</f>
        <v>0.00042618479372655976</v>
      </c>
      <c r="I92" s="168">
        <f>VLOOKUP(A92,'[1]Sheet1'!$A$92:$M$176,8,FALSE)</f>
        <v>0</v>
      </c>
      <c r="J92" s="169">
        <f>VLOOKUP(A92,'[1]Sheet1'!$A$92:$M$176,9,FALSE)/100</f>
        <v>0</v>
      </c>
      <c r="K92" s="86">
        <f>VLOOKUP(A92,'[1]Sheet1'!$A$92:$M$176,10,FALSE)</f>
        <v>32</v>
      </c>
      <c r="L92" s="169">
        <f>VLOOKUP(A92,'[1]Sheet1'!$A$92:$M$176,11,FALSE)/100</f>
        <v>0.0002664934459268142</v>
      </c>
    </row>
    <row r="93" spans="1:12" ht="15.75" thickBot="1">
      <c r="A93" s="181" t="s">
        <v>191</v>
      </c>
      <c r="B93" s="182"/>
      <c r="C93" s="108">
        <f>VLOOKUP(A93,'[1]Sheet1'!$A$92:$M$176,2,FALSE)</f>
        <v>987</v>
      </c>
      <c r="D93" s="109">
        <f>VLOOKUP(A93,'[1]Sheet1'!$A$92:$M$176,3,FALSE)/100</f>
        <v>0.019057733153118362</v>
      </c>
      <c r="E93" s="108">
        <f>VLOOKUP(A93,'[1]Sheet1'!$A$92:$M$176,4,FALSE)</f>
        <v>438</v>
      </c>
      <c r="F93" s="110">
        <f>VLOOKUP(A93,'[1]Sheet1'!$A$92:$M$176,5,FALSE)/100</f>
        <v>0.0077523495991079485</v>
      </c>
      <c r="G93" s="108">
        <f>VLOOKUP(A93,'[1]Sheet1'!$A$92:$M$176,6,FALSE)</f>
        <v>86</v>
      </c>
      <c r="H93" s="110">
        <f>VLOOKUP(A93,'[1]Sheet1'!$A$92:$M$176,7,FALSE)/100</f>
        <v>0.007330378452096827</v>
      </c>
      <c r="I93" s="170">
        <f>VLOOKUP(A93,'[1]Sheet1'!$A$92:$M$176,8,FALSE)</f>
        <v>1</v>
      </c>
      <c r="J93" s="171">
        <f>VLOOKUP(A93,'[1]Sheet1'!$A$92:$M$176,9,FALSE)/100</f>
        <v>0.017543859649122806</v>
      </c>
      <c r="K93" s="108">
        <f>VLOOKUP(A93,'[1]Sheet1'!$A$92:$M$176,10,FALSE)</f>
        <v>1512</v>
      </c>
      <c r="L93" s="171">
        <f>VLOOKUP(A93,'[1]Sheet1'!$A$92:$M$176,11,FALSE)/100</f>
        <v>0.012591815320041973</v>
      </c>
    </row>
    <row r="94" spans="1:12" ht="15.75" thickBot="1">
      <c r="A94" s="183" t="s">
        <v>192</v>
      </c>
      <c r="B94" s="184"/>
      <c r="C94" s="94">
        <f>SUM(C5:C93)</f>
        <v>51790</v>
      </c>
      <c r="D94" s="172">
        <f aca="true" t="shared" si="0" ref="D94:L94">SUM(D5:D93)</f>
        <v>0.9999999999999996</v>
      </c>
      <c r="E94" s="94">
        <f t="shared" si="0"/>
        <v>56499</v>
      </c>
      <c r="F94" s="173">
        <f t="shared" si="0"/>
        <v>1.0000000000000004</v>
      </c>
      <c r="G94" s="94">
        <f t="shared" si="0"/>
        <v>11732</v>
      </c>
      <c r="H94" s="173">
        <f t="shared" si="0"/>
        <v>1</v>
      </c>
      <c r="I94" s="174">
        <f t="shared" si="0"/>
        <v>57</v>
      </c>
      <c r="J94" s="115">
        <f t="shared" si="0"/>
        <v>1</v>
      </c>
      <c r="K94" s="94">
        <f t="shared" si="0"/>
        <v>120078</v>
      </c>
      <c r="L94" s="115">
        <f t="shared" si="0"/>
        <v>0.9999999999999999</v>
      </c>
    </row>
    <row r="97" ht="15">
      <c r="K97" s="176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8515625" style="98" customWidth="1"/>
    <col min="2" max="2" width="93.7109375" style="98" bestFit="1" customWidth="1"/>
    <col min="3" max="12" width="10.28125" style="98" customWidth="1"/>
    <col min="13" max="16384" width="9.140625" style="98" customWidth="1"/>
  </cols>
  <sheetData>
    <row r="1" spans="1:12" ht="24.75" customHeight="1" thickBot="1" thickTop="1">
      <c r="A1" s="210" t="s">
        <v>224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ht="24.75" customHeight="1" thickBot="1" thickTop="1">
      <c r="A2" s="213" t="s">
        <v>199</v>
      </c>
      <c r="B2" s="215" t="s">
        <v>12</v>
      </c>
      <c r="C2" s="214" t="s">
        <v>193</v>
      </c>
      <c r="D2" s="204"/>
      <c r="E2" s="204"/>
      <c r="F2" s="204"/>
      <c r="G2" s="204"/>
      <c r="H2" s="204"/>
      <c r="I2" s="205"/>
      <c r="J2" s="205"/>
      <c r="K2" s="189" t="s">
        <v>194</v>
      </c>
      <c r="L2" s="192"/>
    </row>
    <row r="3" spans="1:12" ht="24.75" customHeight="1">
      <c r="A3" s="213"/>
      <c r="B3" s="216"/>
      <c r="C3" s="179" t="s">
        <v>195</v>
      </c>
      <c r="D3" s="180"/>
      <c r="E3" s="200" t="s">
        <v>196</v>
      </c>
      <c r="F3" s="201"/>
      <c r="G3" s="179" t="s">
        <v>197</v>
      </c>
      <c r="H3" s="180"/>
      <c r="I3" s="208" t="s">
        <v>198</v>
      </c>
      <c r="J3" s="209"/>
      <c r="K3" s="190"/>
      <c r="L3" s="193"/>
    </row>
    <row r="4" spans="1:12" ht="24.75" customHeight="1" thickBot="1">
      <c r="A4" s="214"/>
      <c r="B4" s="205"/>
      <c r="C4" s="9" t="s">
        <v>14</v>
      </c>
      <c r="D4" s="10" t="s">
        <v>15</v>
      </c>
      <c r="E4" s="11" t="s">
        <v>14</v>
      </c>
      <c r="F4" s="12" t="s">
        <v>15</v>
      </c>
      <c r="G4" s="9" t="s">
        <v>14</v>
      </c>
      <c r="H4" s="10" t="s">
        <v>15</v>
      </c>
      <c r="I4" s="13" t="s">
        <v>14</v>
      </c>
      <c r="J4" s="14" t="s">
        <v>15</v>
      </c>
      <c r="K4" s="15" t="s">
        <v>14</v>
      </c>
      <c r="L4" s="16" t="s">
        <v>15</v>
      </c>
    </row>
    <row r="5" spans="1:12" ht="15">
      <c r="A5" s="17" t="s">
        <v>16</v>
      </c>
      <c r="B5" s="59" t="s">
        <v>17</v>
      </c>
      <c r="C5" s="18">
        <f>VLOOKUP(A5,'[1]Sheet1'!$A$182:$M$266,2,FALSE)</f>
        <v>66</v>
      </c>
      <c r="D5" s="19">
        <f>VLOOKUP(A5,'[1]Sheet1'!$A$182:$AG$266,3,FALSE)/100</f>
        <v>0.003295221928204104</v>
      </c>
      <c r="E5" s="20">
        <f>VLOOKUP(A5,'[1]Sheet1'!$A$182:$AG$266,4,FALSE)</f>
        <v>70</v>
      </c>
      <c r="F5" s="21">
        <f>VLOOKUP(A5,'[1]Sheet1'!$A$182:$AG$266,5,FALSE)/100</f>
        <v>0.004179603534750418</v>
      </c>
      <c r="G5" s="18">
        <f>VLOOKUP(A5,'[1]Sheet1'!$A$182:$AG$266,6,FALSE)</f>
        <v>35</v>
      </c>
      <c r="H5" s="19">
        <f>VLOOKUP(A5,'[1]Sheet1'!$A$182:$AG$266,7,FALSE)/100</f>
        <v>0.011389521640091115</v>
      </c>
      <c r="I5" s="20">
        <f>VLOOKUP(A5,'[1]Sheet1'!$A$182:$AG$266,8,FALSE)</f>
        <v>0</v>
      </c>
      <c r="J5" s="19">
        <f>VLOOKUP(A5,'[1]Sheet1'!$A$182:$AG$266,9,FALSE)/100</f>
        <v>0</v>
      </c>
      <c r="K5" s="18">
        <f>VLOOKUP(A5,'[1]Sheet1'!$A$182:$AG$266,10,FALSE)</f>
        <v>171</v>
      </c>
      <c r="L5" s="19">
        <f>VLOOKUP(A5,'[1]Sheet1'!$A$182:$AG$266,11,FALSE)/100</f>
        <v>0.004290768574511329</v>
      </c>
    </row>
    <row r="6" spans="1:12" ht="15">
      <c r="A6" s="22" t="s">
        <v>18</v>
      </c>
      <c r="B6" s="60" t="s">
        <v>19</v>
      </c>
      <c r="C6" s="23">
        <f>VLOOKUP(A6,'[1]Sheet1'!$A$182:$M$266,2,FALSE)</f>
        <v>0</v>
      </c>
      <c r="D6" s="24">
        <f>VLOOKUP(A6,'[1]Sheet1'!$A$182:$AG$266,3,FALSE)/100</f>
        <v>0</v>
      </c>
      <c r="E6" s="25">
        <f>VLOOKUP(A6,'[1]Sheet1'!$A$182:$AG$266,4,FALSE)</f>
        <v>0</v>
      </c>
      <c r="F6" s="26">
        <f>VLOOKUP(A6,'[1]Sheet1'!$A$182:$AG$266,5,FALSE)/100</f>
        <v>0</v>
      </c>
      <c r="G6" s="23">
        <f>VLOOKUP(A6,'[1]Sheet1'!$A$182:$AG$266,6,FALSE)</f>
        <v>0</v>
      </c>
      <c r="H6" s="24">
        <f>VLOOKUP(A6,'[1]Sheet1'!$A$182:$AG$266,7,FALSE)/100</f>
        <v>0</v>
      </c>
      <c r="I6" s="25">
        <f>VLOOKUP(A6,'[1]Sheet1'!$A$182:$AG$266,8,FALSE)</f>
        <v>0</v>
      </c>
      <c r="J6" s="24">
        <f>VLOOKUP(A6,'[1]Sheet1'!$A$182:$AG$266,9,FALSE)/100</f>
        <v>0</v>
      </c>
      <c r="K6" s="23">
        <f>VLOOKUP(A6,'[1]Sheet1'!$A$182:$AG$266,10,FALSE)</f>
        <v>0</v>
      </c>
      <c r="L6" s="24">
        <f>VLOOKUP(A6,'[1]Sheet1'!$A$182:$AG$266,11,FALSE)/100</f>
        <v>0</v>
      </c>
    </row>
    <row r="7" spans="1:12" ht="15">
      <c r="A7" s="22" t="s">
        <v>20</v>
      </c>
      <c r="B7" s="60" t="s">
        <v>21</v>
      </c>
      <c r="C7" s="23">
        <v>0</v>
      </c>
      <c r="D7" s="24">
        <v>0</v>
      </c>
      <c r="E7" s="25">
        <v>0</v>
      </c>
      <c r="F7" s="26">
        <v>0</v>
      </c>
      <c r="G7" s="23">
        <v>0</v>
      </c>
      <c r="H7" s="24">
        <v>0</v>
      </c>
      <c r="I7" s="25">
        <v>0</v>
      </c>
      <c r="J7" s="24">
        <v>0</v>
      </c>
      <c r="K7" s="23">
        <v>0</v>
      </c>
      <c r="L7" s="24">
        <v>0</v>
      </c>
    </row>
    <row r="8" spans="1:12" ht="15">
      <c r="A8" s="22" t="s">
        <v>22</v>
      </c>
      <c r="B8" s="60" t="s">
        <v>23</v>
      </c>
      <c r="C8" s="23">
        <v>0</v>
      </c>
      <c r="D8" s="24">
        <v>0</v>
      </c>
      <c r="E8" s="25">
        <v>0</v>
      </c>
      <c r="F8" s="26">
        <v>0</v>
      </c>
      <c r="G8" s="23">
        <v>0</v>
      </c>
      <c r="H8" s="24">
        <v>0</v>
      </c>
      <c r="I8" s="25">
        <v>0</v>
      </c>
      <c r="J8" s="24">
        <v>0</v>
      </c>
      <c r="K8" s="23">
        <v>0</v>
      </c>
      <c r="L8" s="24">
        <v>0</v>
      </c>
    </row>
    <row r="9" spans="1:12" ht="15">
      <c r="A9" s="22" t="s">
        <v>24</v>
      </c>
      <c r="B9" s="61" t="s">
        <v>25</v>
      </c>
      <c r="C9" s="23">
        <v>0</v>
      </c>
      <c r="D9" s="24">
        <v>0</v>
      </c>
      <c r="E9" s="25">
        <v>0</v>
      </c>
      <c r="F9" s="26">
        <v>0</v>
      </c>
      <c r="G9" s="23">
        <v>0</v>
      </c>
      <c r="H9" s="24">
        <v>0</v>
      </c>
      <c r="I9" s="25">
        <v>0</v>
      </c>
      <c r="J9" s="24">
        <v>0</v>
      </c>
      <c r="K9" s="23">
        <v>0</v>
      </c>
      <c r="L9" s="24">
        <v>0</v>
      </c>
    </row>
    <row r="10" spans="1:12" ht="15">
      <c r="A10" s="22" t="s">
        <v>26</v>
      </c>
      <c r="B10" s="60" t="s">
        <v>27</v>
      </c>
      <c r="C10" s="23">
        <v>0</v>
      </c>
      <c r="D10" s="24">
        <v>0</v>
      </c>
      <c r="E10" s="25">
        <v>0</v>
      </c>
      <c r="F10" s="26">
        <v>0</v>
      </c>
      <c r="G10" s="23">
        <v>0</v>
      </c>
      <c r="H10" s="24">
        <v>0</v>
      </c>
      <c r="I10" s="25">
        <v>0</v>
      </c>
      <c r="J10" s="24">
        <v>0</v>
      </c>
      <c r="K10" s="23">
        <v>0</v>
      </c>
      <c r="L10" s="24">
        <v>0</v>
      </c>
    </row>
    <row r="11" spans="1:12" ht="15">
      <c r="A11" s="22" t="s">
        <v>28</v>
      </c>
      <c r="B11" s="60" t="s">
        <v>29</v>
      </c>
      <c r="C11" s="23">
        <f>VLOOKUP(A11,'[1]Sheet1'!$A$182:$M$266,2,FALSE)</f>
        <v>2</v>
      </c>
      <c r="D11" s="24">
        <f>VLOOKUP(A11,'[1]Sheet1'!$A$182:$AG$266,3,FALSE)/100</f>
        <v>9.98552099455789E-05</v>
      </c>
      <c r="E11" s="25">
        <f>VLOOKUP(A11,'[1]Sheet1'!$A$182:$AG$266,4,FALSE)</f>
        <v>0</v>
      </c>
      <c r="F11" s="26">
        <f>VLOOKUP(A11,'[1]Sheet1'!$A$182:$AG$266,5,FALSE)/100</f>
        <v>0</v>
      </c>
      <c r="G11" s="23">
        <f>VLOOKUP(A11,'[1]Sheet1'!$A$182:$AG$266,6,FALSE)</f>
        <v>1</v>
      </c>
      <c r="H11" s="24">
        <f>VLOOKUP(A11,'[1]Sheet1'!$A$182:$AG$266,7,FALSE)/100</f>
        <v>0.0003254149040026033</v>
      </c>
      <c r="I11" s="25">
        <f>VLOOKUP(A11,'[1]Sheet1'!$A$182:$AG$266,8,FALSE)</f>
        <v>0</v>
      </c>
      <c r="J11" s="24">
        <f>VLOOKUP(A11,'[1]Sheet1'!$A$182:$AG$266,9,FALSE)/100</f>
        <v>0</v>
      </c>
      <c r="K11" s="23">
        <f>VLOOKUP(A11,'[1]Sheet1'!$A$182:$AG$266,10,FALSE)</f>
        <v>3</v>
      </c>
      <c r="L11" s="24">
        <f>VLOOKUP(A11,'[1]Sheet1'!$A$182:$AG$266,11,FALSE)/100</f>
        <v>7.527664165809351E-05</v>
      </c>
    </row>
    <row r="12" spans="1:12" ht="15">
      <c r="A12" s="22" t="s">
        <v>30</v>
      </c>
      <c r="B12" s="60" t="s">
        <v>31</v>
      </c>
      <c r="C12" s="23">
        <f>VLOOKUP(A12,'[1]Sheet1'!$A$182:$M$266,2,FALSE)</f>
        <v>0</v>
      </c>
      <c r="D12" s="24">
        <f>VLOOKUP(A12,'[1]Sheet1'!$A$182:$AG$266,3,FALSE)/100</f>
        <v>0</v>
      </c>
      <c r="E12" s="25">
        <f>VLOOKUP(A12,'[1]Sheet1'!$A$182:$AG$266,4,FALSE)</f>
        <v>0</v>
      </c>
      <c r="F12" s="26">
        <f>VLOOKUP(A12,'[1]Sheet1'!$A$182:$AG$266,5,FALSE)/100</f>
        <v>0</v>
      </c>
      <c r="G12" s="23">
        <f>VLOOKUP(A12,'[1]Sheet1'!$A$182:$AG$266,6,FALSE)</f>
        <v>0</v>
      </c>
      <c r="H12" s="24">
        <f>VLOOKUP(A12,'[1]Sheet1'!$A$182:$AG$266,7,FALSE)/100</f>
        <v>0</v>
      </c>
      <c r="I12" s="25">
        <f>VLOOKUP(A12,'[1]Sheet1'!$A$182:$AG$266,8,FALSE)</f>
        <v>0</v>
      </c>
      <c r="J12" s="24">
        <f>VLOOKUP(A12,'[1]Sheet1'!$A$182:$AG$266,9,FALSE)/100</f>
        <v>0</v>
      </c>
      <c r="K12" s="23">
        <f>VLOOKUP(A12,'[1]Sheet1'!$A$182:$AG$266,10,FALSE)</f>
        <v>0</v>
      </c>
      <c r="L12" s="24">
        <f>VLOOKUP(A12,'[1]Sheet1'!$A$182:$AG$266,11,FALSE)/100</f>
        <v>0</v>
      </c>
    </row>
    <row r="13" spans="1:12" ht="15">
      <c r="A13" s="22" t="s">
        <v>32</v>
      </c>
      <c r="B13" s="61" t="s">
        <v>33</v>
      </c>
      <c r="C13" s="23">
        <f>VLOOKUP(A13,'[1]Sheet1'!$A$182:$M$266,2,FALSE)</f>
        <v>415</v>
      </c>
      <c r="D13" s="24">
        <f>VLOOKUP(A13,'[1]Sheet1'!$A$182:$AG$266,3,FALSE)/100</f>
        <v>0.020719956063707624</v>
      </c>
      <c r="E13" s="25">
        <f>VLOOKUP(A13,'[1]Sheet1'!$A$182:$AG$266,4,FALSE)</f>
        <v>560</v>
      </c>
      <c r="F13" s="26">
        <f>VLOOKUP(A13,'[1]Sheet1'!$A$182:$AG$266,5,FALSE)/100</f>
        <v>0.033436828278003344</v>
      </c>
      <c r="G13" s="23">
        <f>VLOOKUP(A13,'[1]Sheet1'!$A$182:$AG$266,6,FALSE)</f>
        <v>101</v>
      </c>
      <c r="H13" s="24">
        <f>VLOOKUP(A13,'[1]Sheet1'!$A$182:$AG$266,7,FALSE)/100</f>
        <v>0.03286690530426293</v>
      </c>
      <c r="I13" s="25">
        <f>VLOOKUP(A13,'[1]Sheet1'!$A$182:$AG$266,8,FALSE)</f>
        <v>0</v>
      </c>
      <c r="J13" s="24">
        <f>VLOOKUP(A13,'[1]Sheet1'!$A$182:$AG$266,9,FALSE)/100</f>
        <v>0</v>
      </c>
      <c r="K13" s="23">
        <f>VLOOKUP(A13,'[1]Sheet1'!$A$182:$AG$266,10,FALSE)</f>
        <v>1076</v>
      </c>
      <c r="L13" s="24">
        <f>VLOOKUP(A13,'[1]Sheet1'!$A$182:$AG$266,11,FALSE)/100</f>
        <v>0.026999222141369534</v>
      </c>
    </row>
    <row r="14" spans="1:12" ht="15">
      <c r="A14" s="22" t="s">
        <v>34</v>
      </c>
      <c r="B14" s="60" t="s">
        <v>35</v>
      </c>
      <c r="C14" s="23">
        <f>VLOOKUP(A14,'[1]Sheet1'!$A$182:$M$266,2,FALSE)</f>
        <v>16</v>
      </c>
      <c r="D14" s="24">
        <f>VLOOKUP(A14,'[1]Sheet1'!$A$182:$AG$266,3,FALSE)/100</f>
        <v>0.0007988416795646312</v>
      </c>
      <c r="E14" s="25">
        <f>VLOOKUP(A14,'[1]Sheet1'!$A$182:$AG$266,4,FALSE)</f>
        <v>18</v>
      </c>
      <c r="F14" s="26">
        <f>VLOOKUP(A14,'[1]Sheet1'!$A$182:$AG$266,5,FALSE)/100</f>
        <v>0.0010747551946501074</v>
      </c>
      <c r="G14" s="23">
        <f>VLOOKUP(A14,'[1]Sheet1'!$A$182:$AG$266,6,FALSE)</f>
        <v>4</v>
      </c>
      <c r="H14" s="24">
        <f>VLOOKUP(A14,'[1]Sheet1'!$A$182:$AG$266,7,FALSE)/100</f>
        <v>0.0013016596160104132</v>
      </c>
      <c r="I14" s="25">
        <f>VLOOKUP(A14,'[1]Sheet1'!$A$182:$AG$266,8,FALSE)</f>
        <v>0</v>
      </c>
      <c r="J14" s="24">
        <f>VLOOKUP(A14,'[1]Sheet1'!$A$182:$AG$266,9,FALSE)/100</f>
        <v>0</v>
      </c>
      <c r="K14" s="23">
        <f>VLOOKUP(A14,'[1]Sheet1'!$A$182:$AG$266,10,FALSE)</f>
        <v>38</v>
      </c>
      <c r="L14" s="24">
        <f>VLOOKUP(A14,'[1]Sheet1'!$A$182:$AG$266,11,FALSE)/100</f>
        <v>0.0009535041276691842</v>
      </c>
    </row>
    <row r="15" spans="1:12" ht="15">
      <c r="A15" s="22" t="s">
        <v>36</v>
      </c>
      <c r="B15" s="60" t="s">
        <v>37</v>
      </c>
      <c r="C15" s="23">
        <f>VLOOKUP(A15,'[1]Sheet1'!$A$182:$M$266,2,FALSE)</f>
        <v>7</v>
      </c>
      <c r="D15" s="24">
        <f>VLOOKUP(A15,'[1]Sheet1'!$A$182:$AG$266,3,FALSE)/100</f>
        <v>0.00034949323480952613</v>
      </c>
      <c r="E15" s="25">
        <f>VLOOKUP(A15,'[1]Sheet1'!$A$182:$AG$266,4,FALSE)</f>
        <v>4</v>
      </c>
      <c r="F15" s="26">
        <f>VLOOKUP(A15,'[1]Sheet1'!$A$182:$AG$266,5,FALSE)/100</f>
        <v>0.0002388344877000239</v>
      </c>
      <c r="G15" s="23">
        <f>VLOOKUP(A15,'[1]Sheet1'!$A$182:$AG$266,6,FALSE)</f>
        <v>2</v>
      </c>
      <c r="H15" s="24">
        <f>VLOOKUP(A15,'[1]Sheet1'!$A$182:$AG$266,7,FALSE)/100</f>
        <v>0.0006508298080052066</v>
      </c>
      <c r="I15" s="25">
        <f>VLOOKUP(A15,'[1]Sheet1'!$A$182:$AG$266,8,FALSE)</f>
        <v>0</v>
      </c>
      <c r="J15" s="24">
        <f>VLOOKUP(A15,'[1]Sheet1'!$A$182:$AG$266,9,FALSE)/100</f>
        <v>0</v>
      </c>
      <c r="K15" s="23">
        <f>VLOOKUP(A15,'[1]Sheet1'!$A$182:$AG$266,10,FALSE)</f>
        <v>13</v>
      </c>
      <c r="L15" s="24">
        <f>VLOOKUP(A15,'[1]Sheet1'!$A$182:$AG$266,11,FALSE)/100</f>
        <v>0.00032619878051840515</v>
      </c>
    </row>
    <row r="16" spans="1:12" ht="15">
      <c r="A16" s="22" t="s">
        <v>38</v>
      </c>
      <c r="B16" s="60" t="s">
        <v>39</v>
      </c>
      <c r="C16" s="23">
        <f>VLOOKUP(A16,'[1]Sheet1'!$A$182:$M$266,2,FALSE)</f>
        <v>69</v>
      </c>
      <c r="D16" s="24">
        <f>VLOOKUP(A16,'[1]Sheet1'!$A$182:$AG$266,3,FALSE)/100</f>
        <v>0.0034450047431224735</v>
      </c>
      <c r="E16" s="25">
        <f>VLOOKUP(A16,'[1]Sheet1'!$A$182:$AG$266,4,FALSE)</f>
        <v>73</v>
      </c>
      <c r="F16" s="26">
        <f>VLOOKUP(A16,'[1]Sheet1'!$A$182:$AG$266,5,FALSE)/100</f>
        <v>0.004358729400525436</v>
      </c>
      <c r="G16" s="23">
        <f>VLOOKUP(A16,'[1]Sheet1'!$A$182:$AG$266,6,FALSE)</f>
        <v>26</v>
      </c>
      <c r="H16" s="24">
        <f>VLOOKUP(A16,'[1]Sheet1'!$A$182:$AG$266,7,FALSE)/100</f>
        <v>0.008460787504067686</v>
      </c>
      <c r="I16" s="25">
        <f>VLOOKUP(A16,'[1]Sheet1'!$A$182:$AG$266,8,FALSE)</f>
        <v>1</v>
      </c>
      <c r="J16" s="24">
        <f>VLOOKUP(A16,'[1]Sheet1'!$A$182:$AG$266,9,FALSE)/100</f>
        <v>0.33333333333333326</v>
      </c>
      <c r="K16" s="23">
        <f>VLOOKUP(A16,'[1]Sheet1'!$A$182:$AG$266,10,FALSE)</f>
        <v>169</v>
      </c>
      <c r="L16" s="24">
        <f>VLOOKUP(A16,'[1]Sheet1'!$A$182:$AG$266,11,FALSE)/100</f>
        <v>0.004240584146739267</v>
      </c>
    </row>
    <row r="17" spans="1:12" ht="15">
      <c r="A17" s="22" t="s">
        <v>40</v>
      </c>
      <c r="B17" s="60" t="s">
        <v>41</v>
      </c>
      <c r="C17" s="23">
        <f>VLOOKUP(A17,'[1]Sheet1'!$A$182:$M$266,2,FALSE)</f>
        <v>12</v>
      </c>
      <c r="D17" s="24">
        <f>VLOOKUP(A17,'[1]Sheet1'!$A$182:$AG$266,3,FALSE)/100</f>
        <v>0.0005991312596734735</v>
      </c>
      <c r="E17" s="25">
        <f>VLOOKUP(A17,'[1]Sheet1'!$A$182:$AG$266,4,FALSE)</f>
        <v>18</v>
      </c>
      <c r="F17" s="26">
        <f>VLOOKUP(A17,'[1]Sheet1'!$A$182:$AG$266,5,FALSE)/100</f>
        <v>0.0010747551946501074</v>
      </c>
      <c r="G17" s="23">
        <f>VLOOKUP(A17,'[1]Sheet1'!$A$182:$AG$266,6,FALSE)</f>
        <v>6</v>
      </c>
      <c r="H17" s="24">
        <f>VLOOKUP(A17,'[1]Sheet1'!$A$182:$AG$266,7,FALSE)/100</f>
        <v>0.00195248942401562</v>
      </c>
      <c r="I17" s="25">
        <f>VLOOKUP(A17,'[1]Sheet1'!$A$182:$AG$266,8,FALSE)</f>
        <v>0</v>
      </c>
      <c r="J17" s="24">
        <f>VLOOKUP(A17,'[1]Sheet1'!$A$182:$AG$266,9,FALSE)/100</f>
        <v>0</v>
      </c>
      <c r="K17" s="23">
        <f>VLOOKUP(A17,'[1]Sheet1'!$A$182:$AG$266,10,FALSE)</f>
        <v>36</v>
      </c>
      <c r="L17" s="24">
        <f>VLOOKUP(A17,'[1]Sheet1'!$A$182:$AG$266,11,FALSE)/100</f>
        <v>0.0009033196998971219</v>
      </c>
    </row>
    <row r="18" spans="1:12" ht="15">
      <c r="A18" s="22" t="s">
        <v>42</v>
      </c>
      <c r="B18" s="60" t="s">
        <v>43</v>
      </c>
      <c r="C18" s="23">
        <f>VLOOKUP(A18,'[1]Sheet1'!$A$182:$M$266,2,FALSE)</f>
        <v>8</v>
      </c>
      <c r="D18" s="24">
        <f>VLOOKUP(A18,'[1]Sheet1'!$A$182:$AG$266,3,FALSE)/100</f>
        <v>0.0003994208397823156</v>
      </c>
      <c r="E18" s="25">
        <f>VLOOKUP(A18,'[1]Sheet1'!$A$182:$AG$266,4,FALSE)</f>
        <v>8</v>
      </c>
      <c r="F18" s="26">
        <f>VLOOKUP(A18,'[1]Sheet1'!$A$182:$AG$266,5,FALSE)/100</f>
        <v>0.0004776689754000478</v>
      </c>
      <c r="G18" s="23">
        <f>VLOOKUP(A18,'[1]Sheet1'!$A$182:$AG$266,6,FALSE)</f>
        <v>3</v>
      </c>
      <c r="H18" s="24">
        <f>VLOOKUP(A18,'[1]Sheet1'!$A$182:$AG$266,7,FALSE)/100</f>
        <v>0.00097624471200781</v>
      </c>
      <c r="I18" s="25">
        <f>VLOOKUP(A18,'[1]Sheet1'!$A$182:$AG$266,8,FALSE)</f>
        <v>0</v>
      </c>
      <c r="J18" s="24">
        <f>VLOOKUP(A18,'[1]Sheet1'!$A$182:$AG$266,9,FALSE)/100</f>
        <v>0</v>
      </c>
      <c r="K18" s="23">
        <f>VLOOKUP(A18,'[1]Sheet1'!$A$182:$AG$266,10,FALSE)</f>
        <v>19</v>
      </c>
      <c r="L18" s="24">
        <f>VLOOKUP(A18,'[1]Sheet1'!$A$182:$AG$266,11,FALSE)/100</f>
        <v>0.0004767520638345921</v>
      </c>
    </row>
    <row r="19" spans="1:12" ht="28.5">
      <c r="A19" s="22" t="s">
        <v>44</v>
      </c>
      <c r="B19" s="60" t="s">
        <v>45</v>
      </c>
      <c r="C19" s="23">
        <f>VLOOKUP(A19,'[1]Sheet1'!$A$182:$M$266,2,FALSE)</f>
        <v>12</v>
      </c>
      <c r="D19" s="24">
        <f>VLOOKUP(A19,'[1]Sheet1'!$A$182:$AG$266,3,FALSE)/100</f>
        <v>0.0005991312596734735</v>
      </c>
      <c r="E19" s="25">
        <f>VLOOKUP(A19,'[1]Sheet1'!$A$182:$AG$266,4,FALSE)</f>
        <v>13</v>
      </c>
      <c r="F19" s="26">
        <f>VLOOKUP(A19,'[1]Sheet1'!$A$182:$AG$266,5,FALSE)/100</f>
        <v>0.0007762120850250777</v>
      </c>
      <c r="G19" s="23">
        <f>VLOOKUP(A19,'[1]Sheet1'!$A$182:$AG$266,6,FALSE)</f>
        <v>2</v>
      </c>
      <c r="H19" s="24">
        <f>VLOOKUP(A19,'[1]Sheet1'!$A$182:$AG$266,7,FALSE)/100</f>
        <v>0.0006508298080052066</v>
      </c>
      <c r="I19" s="25">
        <f>VLOOKUP(A19,'[1]Sheet1'!$A$182:$AG$266,8,FALSE)</f>
        <v>0</v>
      </c>
      <c r="J19" s="24">
        <f>VLOOKUP(A19,'[1]Sheet1'!$A$182:$AG$266,9,FALSE)/100</f>
        <v>0</v>
      </c>
      <c r="K19" s="23">
        <f>VLOOKUP(A19,'[1]Sheet1'!$A$182:$AG$266,10,FALSE)</f>
        <v>27</v>
      </c>
      <c r="L19" s="24">
        <f>VLOOKUP(A19,'[1]Sheet1'!$A$182:$AG$266,11,FALSE)/100</f>
        <v>0.0006774897749228415</v>
      </c>
    </row>
    <row r="20" spans="1:12" ht="15">
      <c r="A20" s="22" t="s">
        <v>46</v>
      </c>
      <c r="B20" s="61" t="s">
        <v>47</v>
      </c>
      <c r="C20" s="23">
        <f>VLOOKUP(A20,'[1]Sheet1'!$A$182:$M$266,2,FALSE)</f>
        <v>19</v>
      </c>
      <c r="D20" s="24">
        <f>VLOOKUP(A20,'[1]Sheet1'!$A$182:$AG$266,3,FALSE)/100</f>
        <v>0.0009486244944829997</v>
      </c>
      <c r="E20" s="25">
        <f>VLOOKUP(A20,'[1]Sheet1'!$A$182:$AG$266,4,FALSE)</f>
        <v>32</v>
      </c>
      <c r="F20" s="26">
        <f>VLOOKUP(A20,'[1]Sheet1'!$A$182:$AG$266,5,FALSE)/100</f>
        <v>0.0019106759016001911</v>
      </c>
      <c r="G20" s="23">
        <f>VLOOKUP(A20,'[1]Sheet1'!$A$182:$AG$266,6,FALSE)</f>
        <v>5</v>
      </c>
      <c r="H20" s="24">
        <f>VLOOKUP(A20,'[1]Sheet1'!$A$182:$AG$266,7,FALSE)/100</f>
        <v>0.0016270745200130166</v>
      </c>
      <c r="I20" s="25">
        <f>VLOOKUP(A20,'[1]Sheet1'!$A$182:$AG$266,8,FALSE)</f>
        <v>0</v>
      </c>
      <c r="J20" s="24">
        <f>VLOOKUP(A20,'[1]Sheet1'!$A$182:$AG$266,9,FALSE)/100</f>
        <v>0</v>
      </c>
      <c r="K20" s="23">
        <f>VLOOKUP(A20,'[1]Sheet1'!$A$182:$AG$266,10,FALSE)</f>
        <v>56</v>
      </c>
      <c r="L20" s="24">
        <f>VLOOKUP(A20,'[1]Sheet1'!$A$182:$AG$266,11,FALSE)/100</f>
        <v>0.0014051639776177453</v>
      </c>
    </row>
    <row r="21" spans="1:12" ht="15">
      <c r="A21" s="22" t="s">
        <v>48</v>
      </c>
      <c r="B21" s="60" t="s">
        <v>49</v>
      </c>
      <c r="C21" s="23">
        <f>VLOOKUP(A21,'[1]Sheet1'!$A$182:$M$266,2,FALSE)</f>
        <v>22</v>
      </c>
      <c r="D21" s="24">
        <f>VLOOKUP(A21,'[1]Sheet1'!$A$182:$AG$266,3,FALSE)/100</f>
        <v>0.001098407309401368</v>
      </c>
      <c r="E21" s="25">
        <f>VLOOKUP(A21,'[1]Sheet1'!$A$182:$AG$266,4,FALSE)</f>
        <v>47</v>
      </c>
      <c r="F21" s="26">
        <f>VLOOKUP(A21,'[1]Sheet1'!$A$182:$AG$266,5,FALSE)/100</f>
        <v>0.0028063052304752806</v>
      </c>
      <c r="G21" s="23">
        <f>VLOOKUP(A21,'[1]Sheet1'!$A$182:$AG$266,6,FALSE)</f>
        <v>3</v>
      </c>
      <c r="H21" s="24">
        <f>VLOOKUP(A21,'[1]Sheet1'!$A$182:$AG$266,7,FALSE)/100</f>
        <v>0.00097624471200781</v>
      </c>
      <c r="I21" s="25">
        <f>VLOOKUP(A21,'[1]Sheet1'!$A$182:$AG$266,8,FALSE)</f>
        <v>0</v>
      </c>
      <c r="J21" s="24">
        <f>VLOOKUP(A21,'[1]Sheet1'!$A$182:$AG$266,9,FALSE)/100</f>
        <v>0</v>
      </c>
      <c r="K21" s="23">
        <f>VLOOKUP(A21,'[1]Sheet1'!$A$182:$AG$266,10,FALSE)</f>
        <v>72</v>
      </c>
      <c r="L21" s="24">
        <f>VLOOKUP(A21,'[1]Sheet1'!$A$182:$AG$266,11,FALSE)/100</f>
        <v>0.0018066393997942438</v>
      </c>
    </row>
    <row r="22" spans="1:12" ht="15">
      <c r="A22" s="22" t="s">
        <v>50</v>
      </c>
      <c r="B22" s="60" t="s">
        <v>51</v>
      </c>
      <c r="C22" s="23">
        <f>VLOOKUP(A22,'[1]Sheet1'!$A$182:$M$266,2,FALSE)</f>
        <v>2</v>
      </c>
      <c r="D22" s="24">
        <f>VLOOKUP(A22,'[1]Sheet1'!$A$182:$AG$266,3,FALSE)/100</f>
        <v>9.98552099455789E-05</v>
      </c>
      <c r="E22" s="25">
        <f>VLOOKUP(A22,'[1]Sheet1'!$A$182:$AG$266,4,FALSE)</f>
        <v>0</v>
      </c>
      <c r="F22" s="26">
        <f>VLOOKUP(A22,'[1]Sheet1'!$A$182:$AG$266,5,FALSE)/100</f>
        <v>0</v>
      </c>
      <c r="G22" s="23">
        <f>VLOOKUP(A22,'[1]Sheet1'!$A$182:$AG$266,6,FALSE)</f>
        <v>0</v>
      </c>
      <c r="H22" s="24">
        <f>VLOOKUP(A22,'[1]Sheet1'!$A$182:$AG$266,7,FALSE)/100</f>
        <v>0</v>
      </c>
      <c r="I22" s="25">
        <f>VLOOKUP(A22,'[1]Sheet1'!$A$182:$AG$266,8,FALSE)</f>
        <v>0</v>
      </c>
      <c r="J22" s="24">
        <f>VLOOKUP(A22,'[1]Sheet1'!$A$182:$AG$266,9,FALSE)/100</f>
        <v>0</v>
      </c>
      <c r="K22" s="23">
        <f>VLOOKUP(A22,'[1]Sheet1'!$A$182:$AG$266,10,FALSE)</f>
        <v>2</v>
      </c>
      <c r="L22" s="24">
        <f>VLOOKUP(A22,'[1]Sheet1'!$A$182:$AG$266,11,FALSE)/100</f>
        <v>5.018442777206232E-05</v>
      </c>
    </row>
    <row r="23" spans="1:12" ht="15">
      <c r="A23" s="22" t="s">
        <v>52</v>
      </c>
      <c r="B23" s="61" t="s">
        <v>53</v>
      </c>
      <c r="C23" s="23">
        <f>VLOOKUP(A23,'[1]Sheet1'!$A$182:$M$266,2,FALSE)</f>
        <v>64</v>
      </c>
      <c r="D23" s="24">
        <f>VLOOKUP(A23,'[1]Sheet1'!$A$182:$AG$266,3,FALSE)/100</f>
        <v>0.003195366718258525</v>
      </c>
      <c r="E23" s="25">
        <f>VLOOKUP(A23,'[1]Sheet1'!$A$182:$AG$266,4,FALSE)</f>
        <v>58</v>
      </c>
      <c r="F23" s="26">
        <f>VLOOKUP(A23,'[1]Sheet1'!$A$182:$AG$266,5,FALSE)/100</f>
        <v>0.0034631000716503465</v>
      </c>
      <c r="G23" s="23">
        <f>VLOOKUP(A23,'[1]Sheet1'!$A$182:$AG$266,6,FALSE)</f>
        <v>13</v>
      </c>
      <c r="H23" s="24">
        <f>VLOOKUP(A23,'[1]Sheet1'!$A$182:$AG$266,7,FALSE)/100</f>
        <v>0.004230393752033843</v>
      </c>
      <c r="I23" s="25">
        <f>VLOOKUP(A23,'[1]Sheet1'!$A$182:$AG$266,8,FALSE)</f>
        <v>0</v>
      </c>
      <c r="J23" s="24">
        <f>VLOOKUP(A23,'[1]Sheet1'!$A$182:$AG$266,9,FALSE)/100</f>
        <v>0</v>
      </c>
      <c r="K23" s="23">
        <f>VLOOKUP(A23,'[1]Sheet1'!$A$182:$AG$266,10,FALSE)</f>
        <v>135</v>
      </c>
      <c r="L23" s="24">
        <f>VLOOKUP(A23,'[1]Sheet1'!$A$182:$AG$266,11,FALSE)/100</f>
        <v>0.0033874488746142074</v>
      </c>
    </row>
    <row r="24" spans="1:12" ht="15">
      <c r="A24" s="22" t="s">
        <v>54</v>
      </c>
      <c r="B24" s="60" t="s">
        <v>55</v>
      </c>
      <c r="C24" s="23">
        <f>VLOOKUP(A24,'[1]Sheet1'!$A$182:$M$266,2,FALSE)</f>
        <v>91</v>
      </c>
      <c r="D24" s="24">
        <f>VLOOKUP(A24,'[1]Sheet1'!$A$182:$AG$266,3,FALSE)/100</f>
        <v>0.0045434120525238405</v>
      </c>
      <c r="E24" s="25">
        <f>VLOOKUP(A24,'[1]Sheet1'!$A$182:$AG$266,4,FALSE)</f>
        <v>79</v>
      </c>
      <c r="F24" s="26">
        <f>VLOOKUP(A24,'[1]Sheet1'!$A$182:$AG$266,5,FALSE)/100</f>
        <v>0.0047169811320754715</v>
      </c>
      <c r="G24" s="23">
        <f>VLOOKUP(A24,'[1]Sheet1'!$A$182:$AG$266,6,FALSE)</f>
        <v>13</v>
      </c>
      <c r="H24" s="24">
        <f>VLOOKUP(A24,'[1]Sheet1'!$A$182:$AG$266,7,FALSE)/100</f>
        <v>0.004230393752033843</v>
      </c>
      <c r="I24" s="25">
        <f>VLOOKUP(A24,'[1]Sheet1'!$A$182:$AG$266,8,FALSE)</f>
        <v>0</v>
      </c>
      <c r="J24" s="24">
        <f>VLOOKUP(A24,'[1]Sheet1'!$A$182:$AG$266,9,FALSE)/100</f>
        <v>0</v>
      </c>
      <c r="K24" s="23">
        <f>VLOOKUP(A24,'[1]Sheet1'!$A$182:$AG$266,10,FALSE)</f>
        <v>183</v>
      </c>
      <c r="L24" s="24">
        <f>VLOOKUP(A24,'[1]Sheet1'!$A$182:$AG$266,11,FALSE)/100</f>
        <v>0.004591875141143703</v>
      </c>
    </row>
    <row r="25" spans="1:12" ht="15">
      <c r="A25" s="22" t="s">
        <v>56</v>
      </c>
      <c r="B25" s="60" t="s">
        <v>57</v>
      </c>
      <c r="C25" s="23">
        <f>VLOOKUP(A25,'[1]Sheet1'!$A$182:$M$266,2,FALSE)</f>
        <v>22</v>
      </c>
      <c r="D25" s="24">
        <f>VLOOKUP(A25,'[1]Sheet1'!$A$182:$AG$266,3,FALSE)/100</f>
        <v>0.001098407309401368</v>
      </c>
      <c r="E25" s="25">
        <f>VLOOKUP(A25,'[1]Sheet1'!$A$182:$AG$266,4,FALSE)</f>
        <v>46</v>
      </c>
      <c r="F25" s="26">
        <f>VLOOKUP(A25,'[1]Sheet1'!$A$182:$AG$266,5,FALSE)/100</f>
        <v>0.002746596608550275</v>
      </c>
      <c r="G25" s="23">
        <f>VLOOKUP(A25,'[1]Sheet1'!$A$182:$AG$266,6,FALSE)</f>
        <v>11</v>
      </c>
      <c r="H25" s="24">
        <f>VLOOKUP(A25,'[1]Sheet1'!$A$182:$AG$266,7,FALSE)/100</f>
        <v>0.0035795639440286365</v>
      </c>
      <c r="I25" s="25">
        <f>VLOOKUP(A25,'[1]Sheet1'!$A$182:$AG$266,8,FALSE)</f>
        <v>0</v>
      </c>
      <c r="J25" s="24">
        <f>VLOOKUP(A25,'[1]Sheet1'!$A$182:$AG$266,9,FALSE)/100</f>
        <v>0</v>
      </c>
      <c r="K25" s="23">
        <f>VLOOKUP(A25,'[1]Sheet1'!$A$182:$AG$266,10,FALSE)</f>
        <v>79</v>
      </c>
      <c r="L25" s="24">
        <f>VLOOKUP(A25,'[1]Sheet1'!$A$182:$AG$266,11,FALSE)/100</f>
        <v>0.001982284896996462</v>
      </c>
    </row>
    <row r="26" spans="1:12" ht="15">
      <c r="A26" s="22" t="s">
        <v>58</v>
      </c>
      <c r="B26" s="60" t="s">
        <v>59</v>
      </c>
      <c r="C26" s="23">
        <f>VLOOKUP(A26,'[1]Sheet1'!$A$182:$M$266,2,FALSE)</f>
        <v>28</v>
      </c>
      <c r="D26" s="24">
        <f>VLOOKUP(A26,'[1]Sheet1'!$A$182:$AG$266,3,FALSE)/100</f>
        <v>0.0013979729392381045</v>
      </c>
      <c r="E26" s="25">
        <f>VLOOKUP(A26,'[1]Sheet1'!$A$182:$AG$266,4,FALSE)</f>
        <v>17</v>
      </c>
      <c r="F26" s="26">
        <f>VLOOKUP(A26,'[1]Sheet1'!$A$182:$AG$266,5,FALSE)/100</f>
        <v>0.0010150465727251014</v>
      </c>
      <c r="G26" s="23">
        <f>VLOOKUP(A26,'[1]Sheet1'!$A$182:$AG$266,6,FALSE)</f>
        <v>5</v>
      </c>
      <c r="H26" s="24">
        <f>VLOOKUP(A26,'[1]Sheet1'!$A$182:$AG$266,7,FALSE)/100</f>
        <v>0.0016270745200130166</v>
      </c>
      <c r="I26" s="25">
        <f>VLOOKUP(A26,'[1]Sheet1'!$A$182:$AG$266,8,FALSE)</f>
        <v>0</v>
      </c>
      <c r="J26" s="24">
        <f>VLOOKUP(A26,'[1]Sheet1'!$A$182:$AG$266,9,FALSE)/100</f>
        <v>0</v>
      </c>
      <c r="K26" s="23">
        <f>VLOOKUP(A26,'[1]Sheet1'!$A$182:$AG$266,10,FALSE)</f>
        <v>50</v>
      </c>
      <c r="L26" s="24">
        <f>VLOOKUP(A26,'[1]Sheet1'!$A$182:$AG$266,11,FALSE)/100</f>
        <v>0.0012546106943015583</v>
      </c>
    </row>
    <row r="27" spans="1:12" ht="15">
      <c r="A27" s="22" t="s">
        <v>60</v>
      </c>
      <c r="B27" s="60" t="s">
        <v>61</v>
      </c>
      <c r="C27" s="23">
        <f>VLOOKUP(A27,'[1]Sheet1'!$A$182:$M$266,2,FALSE)</f>
        <v>18</v>
      </c>
      <c r="D27" s="24">
        <f>VLOOKUP(A27,'[1]Sheet1'!$A$182:$AG$266,3,FALSE)/100</f>
        <v>0.0008986968895102101</v>
      </c>
      <c r="E27" s="25">
        <f>VLOOKUP(A27,'[1]Sheet1'!$A$182:$AG$266,4,FALSE)</f>
        <v>9</v>
      </c>
      <c r="F27" s="26">
        <f>VLOOKUP(A27,'[1]Sheet1'!$A$182:$AG$266,5,FALSE)/100</f>
        <v>0.0005373775973250537</v>
      </c>
      <c r="G27" s="23">
        <f>VLOOKUP(A27,'[1]Sheet1'!$A$182:$AG$266,6,FALSE)</f>
        <v>4</v>
      </c>
      <c r="H27" s="24">
        <f>VLOOKUP(A27,'[1]Sheet1'!$A$182:$AG$266,7,FALSE)/100</f>
        <v>0.0013016596160104132</v>
      </c>
      <c r="I27" s="25">
        <f>VLOOKUP(A27,'[1]Sheet1'!$A$182:$AG$266,8,FALSE)</f>
        <v>0</v>
      </c>
      <c r="J27" s="24">
        <f>VLOOKUP(A27,'[1]Sheet1'!$A$182:$AG$266,9,FALSE)/100</f>
        <v>0</v>
      </c>
      <c r="K27" s="23">
        <f>VLOOKUP(A27,'[1]Sheet1'!$A$182:$AG$266,10,FALSE)</f>
        <v>31</v>
      </c>
      <c r="L27" s="24">
        <f>VLOOKUP(A27,'[1]Sheet1'!$A$182:$AG$266,11,FALSE)/100</f>
        <v>0.000777858630466966</v>
      </c>
    </row>
    <row r="28" spans="1:12" ht="28.5">
      <c r="A28" s="22" t="s">
        <v>62</v>
      </c>
      <c r="B28" s="60" t="s">
        <v>63</v>
      </c>
      <c r="C28" s="23">
        <f>VLOOKUP(A28,'[1]Sheet1'!$A$182:$M$266,2,FALSE)</f>
        <v>80</v>
      </c>
      <c r="D28" s="24">
        <f>VLOOKUP(A28,'[1]Sheet1'!$A$182:$AG$266,3,FALSE)/100</f>
        <v>0.003994208397823156</v>
      </c>
      <c r="E28" s="25">
        <f>VLOOKUP(A28,'[1]Sheet1'!$A$182:$AG$266,4,FALSE)</f>
        <v>88</v>
      </c>
      <c r="F28" s="26">
        <f>VLOOKUP(A28,'[1]Sheet1'!$A$182:$AG$266,5,FALSE)/100</f>
        <v>0.005254358729400526</v>
      </c>
      <c r="G28" s="23">
        <f>VLOOKUP(A28,'[1]Sheet1'!$A$182:$AG$266,6,FALSE)</f>
        <v>21</v>
      </c>
      <c r="H28" s="24">
        <f>VLOOKUP(A28,'[1]Sheet1'!$A$182:$AG$266,7,FALSE)/100</f>
        <v>0.00683371298405467</v>
      </c>
      <c r="I28" s="25">
        <f>VLOOKUP(A28,'[1]Sheet1'!$A$182:$AG$266,8,FALSE)</f>
        <v>0</v>
      </c>
      <c r="J28" s="24">
        <f>VLOOKUP(A28,'[1]Sheet1'!$A$182:$AG$266,9,FALSE)/100</f>
        <v>0</v>
      </c>
      <c r="K28" s="23">
        <f>VLOOKUP(A28,'[1]Sheet1'!$A$182:$AG$266,10,FALSE)</f>
        <v>189</v>
      </c>
      <c r="L28" s="24">
        <f>VLOOKUP(A28,'[1]Sheet1'!$A$182:$AG$266,11,FALSE)/100</f>
        <v>0.00474242842445989</v>
      </c>
    </row>
    <row r="29" spans="1:12" ht="15">
      <c r="A29" s="22" t="s">
        <v>64</v>
      </c>
      <c r="B29" s="60" t="s">
        <v>65</v>
      </c>
      <c r="C29" s="23">
        <f>VLOOKUP(A29,'[1]Sheet1'!$A$182:$M$266,2,FALSE)</f>
        <v>16</v>
      </c>
      <c r="D29" s="24">
        <f>VLOOKUP(A29,'[1]Sheet1'!$A$182:$AG$266,3,FALSE)/100</f>
        <v>0.0007988416795646312</v>
      </c>
      <c r="E29" s="25">
        <f>VLOOKUP(A29,'[1]Sheet1'!$A$182:$AG$266,4,FALSE)</f>
        <v>20</v>
      </c>
      <c r="F29" s="26">
        <f>VLOOKUP(A29,'[1]Sheet1'!$A$182:$AG$266,5,FALSE)/100</f>
        <v>0.0011941724385001193</v>
      </c>
      <c r="G29" s="23">
        <f>VLOOKUP(A29,'[1]Sheet1'!$A$182:$AG$266,6,FALSE)</f>
        <v>4</v>
      </c>
      <c r="H29" s="24">
        <f>VLOOKUP(A29,'[1]Sheet1'!$A$182:$AG$266,7,FALSE)/100</f>
        <v>0.0013016596160104132</v>
      </c>
      <c r="I29" s="25">
        <f>VLOOKUP(A29,'[1]Sheet1'!$A$182:$AG$266,8,FALSE)</f>
        <v>0</v>
      </c>
      <c r="J29" s="24">
        <f>VLOOKUP(A29,'[1]Sheet1'!$A$182:$AG$266,9,FALSE)/100</f>
        <v>0</v>
      </c>
      <c r="K29" s="23">
        <f>VLOOKUP(A29,'[1]Sheet1'!$A$182:$AG$266,10,FALSE)</f>
        <v>40</v>
      </c>
      <c r="L29" s="24">
        <f>VLOOKUP(A29,'[1]Sheet1'!$A$182:$AG$266,11,FALSE)/100</f>
        <v>0.0010036885554412466</v>
      </c>
    </row>
    <row r="30" spans="1:12" ht="15">
      <c r="A30" s="22" t="s">
        <v>66</v>
      </c>
      <c r="B30" s="60" t="s">
        <v>67</v>
      </c>
      <c r="C30" s="23">
        <f>VLOOKUP(A30,'[1]Sheet1'!$A$182:$M$266,2,FALSE)</f>
        <v>34</v>
      </c>
      <c r="D30" s="24">
        <f>VLOOKUP(A30,'[1]Sheet1'!$A$182:$AG$266,3,FALSE)/100</f>
        <v>0.0016975385690748415</v>
      </c>
      <c r="E30" s="25">
        <f>VLOOKUP(A30,'[1]Sheet1'!$A$182:$AG$266,4,FALSE)</f>
        <v>20</v>
      </c>
      <c r="F30" s="26">
        <f>VLOOKUP(A30,'[1]Sheet1'!$A$182:$AG$266,5,FALSE)/100</f>
        <v>0.0011941724385001193</v>
      </c>
      <c r="G30" s="23">
        <f>VLOOKUP(A30,'[1]Sheet1'!$A$182:$AG$266,6,FALSE)</f>
        <v>5</v>
      </c>
      <c r="H30" s="24">
        <f>VLOOKUP(A30,'[1]Sheet1'!$A$182:$AG$266,7,FALSE)/100</f>
        <v>0.0016270745200130166</v>
      </c>
      <c r="I30" s="25">
        <f>VLOOKUP(A30,'[1]Sheet1'!$A$182:$AG$266,8,FALSE)</f>
        <v>0</v>
      </c>
      <c r="J30" s="24">
        <f>VLOOKUP(A30,'[1]Sheet1'!$A$182:$AG$266,9,FALSE)/100</f>
        <v>0</v>
      </c>
      <c r="K30" s="23">
        <f>VLOOKUP(A30,'[1]Sheet1'!$A$182:$AG$266,10,FALSE)</f>
        <v>59</v>
      </c>
      <c r="L30" s="24">
        <f>VLOOKUP(A30,'[1]Sheet1'!$A$182:$AG$266,11,FALSE)/100</f>
        <v>0.0014804406192758387</v>
      </c>
    </row>
    <row r="31" spans="1:12" ht="15">
      <c r="A31" s="22" t="s">
        <v>68</v>
      </c>
      <c r="B31" s="61" t="s">
        <v>69</v>
      </c>
      <c r="C31" s="23">
        <f>VLOOKUP(A31,'[1]Sheet1'!$A$182:$M$266,2,FALSE)</f>
        <v>41</v>
      </c>
      <c r="D31" s="24">
        <f>VLOOKUP(A31,'[1]Sheet1'!$A$182:$AG$266,3,FALSE)/100</f>
        <v>0.002047031803884368</v>
      </c>
      <c r="E31" s="25">
        <f>VLOOKUP(A31,'[1]Sheet1'!$A$182:$AG$266,4,FALSE)</f>
        <v>47</v>
      </c>
      <c r="F31" s="26">
        <f>VLOOKUP(A31,'[1]Sheet1'!$A$182:$AG$266,5,FALSE)/100</f>
        <v>0.0028063052304752806</v>
      </c>
      <c r="G31" s="23">
        <f>VLOOKUP(A31,'[1]Sheet1'!$A$182:$AG$266,6,FALSE)</f>
        <v>10</v>
      </c>
      <c r="H31" s="24">
        <f>VLOOKUP(A31,'[1]Sheet1'!$A$182:$AG$266,7,FALSE)/100</f>
        <v>0.0032541490400260333</v>
      </c>
      <c r="I31" s="25">
        <f>VLOOKUP(A31,'[1]Sheet1'!$A$182:$AG$266,8,FALSE)</f>
        <v>0</v>
      </c>
      <c r="J31" s="24">
        <f>VLOOKUP(A31,'[1]Sheet1'!$A$182:$AG$266,9,FALSE)/100</f>
        <v>0</v>
      </c>
      <c r="K31" s="23">
        <f>VLOOKUP(A31,'[1]Sheet1'!$A$182:$AG$266,10,FALSE)</f>
        <v>98</v>
      </c>
      <c r="L31" s="24">
        <f>VLOOKUP(A31,'[1]Sheet1'!$A$182:$AG$266,11,FALSE)/100</f>
        <v>0.002459036960831054</v>
      </c>
    </row>
    <row r="32" spans="1:12" ht="28.5">
      <c r="A32" s="22" t="s">
        <v>70</v>
      </c>
      <c r="B32" s="62" t="s">
        <v>71</v>
      </c>
      <c r="C32" s="23">
        <f>VLOOKUP(A32,'[1]Sheet1'!$A$182:$M$266,2,FALSE)</f>
        <v>93</v>
      </c>
      <c r="D32" s="24">
        <f>VLOOKUP(A32,'[1]Sheet1'!$A$182:$AG$266,3,FALSE)/100</f>
        <v>0.004643267262469418</v>
      </c>
      <c r="E32" s="25">
        <f>VLOOKUP(A32,'[1]Sheet1'!$A$182:$AG$266,4,FALSE)</f>
        <v>41</v>
      </c>
      <c r="F32" s="26">
        <f>VLOOKUP(A32,'[1]Sheet1'!$A$182:$AG$266,5,FALSE)/100</f>
        <v>0.002448053498925245</v>
      </c>
      <c r="G32" s="23">
        <f>VLOOKUP(A32,'[1]Sheet1'!$A$182:$AG$266,6,FALSE)</f>
        <v>6</v>
      </c>
      <c r="H32" s="24">
        <f>VLOOKUP(A32,'[1]Sheet1'!$A$182:$AG$266,7,FALSE)/100</f>
        <v>0.00195248942401562</v>
      </c>
      <c r="I32" s="25">
        <f>VLOOKUP(A32,'[1]Sheet1'!$A$182:$AG$266,8,FALSE)</f>
        <v>0</v>
      </c>
      <c r="J32" s="24">
        <f>VLOOKUP(A32,'[1]Sheet1'!$A$182:$AG$266,9,FALSE)/100</f>
        <v>0</v>
      </c>
      <c r="K32" s="23">
        <f>VLOOKUP(A32,'[1]Sheet1'!$A$182:$AG$266,10,FALSE)</f>
        <v>140</v>
      </c>
      <c r="L32" s="24">
        <f>VLOOKUP(A32,'[1]Sheet1'!$A$182:$AG$266,11,FALSE)/100</f>
        <v>0.0035129099440443633</v>
      </c>
    </row>
    <row r="33" spans="1:12" ht="15">
      <c r="A33" s="22" t="s">
        <v>72</v>
      </c>
      <c r="B33" s="60" t="s">
        <v>73</v>
      </c>
      <c r="C33" s="23">
        <f>VLOOKUP(A33,'[1]Sheet1'!$A$182:$M$266,2,FALSE)</f>
        <v>7</v>
      </c>
      <c r="D33" s="24">
        <f>VLOOKUP(A33,'[1]Sheet1'!$A$182:$AG$266,3,FALSE)/100</f>
        <v>0.00034949323480952613</v>
      </c>
      <c r="E33" s="25">
        <f>VLOOKUP(A33,'[1]Sheet1'!$A$182:$AG$266,4,FALSE)</f>
        <v>9</v>
      </c>
      <c r="F33" s="26">
        <f>VLOOKUP(A33,'[1]Sheet1'!$A$182:$AG$266,5,FALSE)/100</f>
        <v>0.0005373775973250537</v>
      </c>
      <c r="G33" s="23">
        <f>VLOOKUP(A33,'[1]Sheet1'!$A$182:$AG$266,6,FALSE)</f>
        <v>1</v>
      </c>
      <c r="H33" s="24">
        <f>VLOOKUP(A33,'[1]Sheet1'!$A$182:$AG$266,7,FALSE)/100</f>
        <v>0.0003254149040026033</v>
      </c>
      <c r="I33" s="25">
        <f>VLOOKUP(A33,'[1]Sheet1'!$A$182:$AG$266,8,FALSE)</f>
        <v>0</v>
      </c>
      <c r="J33" s="24">
        <f>VLOOKUP(A33,'[1]Sheet1'!$A$182:$AG$266,9,FALSE)/100</f>
        <v>0</v>
      </c>
      <c r="K33" s="23">
        <f>VLOOKUP(A33,'[1]Sheet1'!$A$182:$AG$266,10,FALSE)</f>
        <v>17</v>
      </c>
      <c r="L33" s="24">
        <f>VLOOKUP(A33,'[1]Sheet1'!$A$182:$AG$266,11,FALSE)/100</f>
        <v>0.0004265676360625298</v>
      </c>
    </row>
    <row r="34" spans="1:12" ht="15">
      <c r="A34" s="22" t="s">
        <v>74</v>
      </c>
      <c r="B34" s="60" t="s">
        <v>75</v>
      </c>
      <c r="C34" s="23">
        <f>VLOOKUP(A34,'[1]Sheet1'!$A$182:$M$266,2,FALSE)</f>
        <v>14</v>
      </c>
      <c r="D34" s="24">
        <f>VLOOKUP(A34,'[1]Sheet1'!$A$182:$AG$266,3,FALSE)/100</f>
        <v>0.0006989864696190523</v>
      </c>
      <c r="E34" s="25">
        <f>VLOOKUP(A34,'[1]Sheet1'!$A$182:$AG$266,4,FALSE)</f>
        <v>22</v>
      </c>
      <c r="F34" s="26">
        <f>VLOOKUP(A34,'[1]Sheet1'!$A$182:$AG$266,5,FALSE)/100</f>
        <v>0.0013135896823501315</v>
      </c>
      <c r="G34" s="23">
        <f>VLOOKUP(A34,'[1]Sheet1'!$A$182:$AG$266,6,FALSE)</f>
        <v>3</v>
      </c>
      <c r="H34" s="24">
        <f>VLOOKUP(A34,'[1]Sheet1'!$A$182:$AG$266,7,FALSE)/100</f>
        <v>0.00097624471200781</v>
      </c>
      <c r="I34" s="25">
        <f>VLOOKUP(A34,'[1]Sheet1'!$A$182:$AG$266,8,FALSE)</f>
        <v>0</v>
      </c>
      <c r="J34" s="24">
        <f>VLOOKUP(A34,'[1]Sheet1'!$A$182:$AG$266,9,FALSE)/100</f>
        <v>0</v>
      </c>
      <c r="K34" s="23">
        <f>VLOOKUP(A34,'[1]Sheet1'!$A$182:$AG$266,10,FALSE)</f>
        <v>39</v>
      </c>
      <c r="L34" s="24">
        <f>VLOOKUP(A34,'[1]Sheet1'!$A$182:$AG$266,11,FALSE)/100</f>
        <v>0.0009785963415552155</v>
      </c>
    </row>
    <row r="35" spans="1:12" ht="15">
      <c r="A35" s="22" t="s">
        <v>76</v>
      </c>
      <c r="B35" s="60" t="s">
        <v>77</v>
      </c>
      <c r="C35" s="23">
        <f>VLOOKUP(A35,'[1]Sheet1'!$A$182:$M$266,2,FALSE)</f>
        <v>29</v>
      </c>
      <c r="D35" s="24">
        <f>VLOOKUP(A35,'[1]Sheet1'!$A$182:$AG$266,3,FALSE)/100</f>
        <v>0.0014479005442108942</v>
      </c>
      <c r="E35" s="25">
        <f>VLOOKUP(A35,'[1]Sheet1'!$A$182:$AG$266,4,FALSE)</f>
        <v>24</v>
      </c>
      <c r="F35" s="26">
        <f>VLOOKUP(A35,'[1]Sheet1'!$A$182:$AG$266,5,FALSE)/100</f>
        <v>0.0014330069262001436</v>
      </c>
      <c r="G35" s="23">
        <f>VLOOKUP(A35,'[1]Sheet1'!$A$182:$AG$266,6,FALSE)</f>
        <v>3</v>
      </c>
      <c r="H35" s="24">
        <f>VLOOKUP(A35,'[1]Sheet1'!$A$182:$AG$266,7,FALSE)/100</f>
        <v>0.00097624471200781</v>
      </c>
      <c r="I35" s="25">
        <f>VLOOKUP(A35,'[1]Sheet1'!$A$182:$AG$266,8,FALSE)</f>
        <v>0</v>
      </c>
      <c r="J35" s="24">
        <f>VLOOKUP(A35,'[1]Sheet1'!$A$182:$AG$266,9,FALSE)/100</f>
        <v>0</v>
      </c>
      <c r="K35" s="23">
        <f>VLOOKUP(A35,'[1]Sheet1'!$A$182:$AG$266,10,FALSE)</f>
        <v>56</v>
      </c>
      <c r="L35" s="24">
        <f>VLOOKUP(A35,'[1]Sheet1'!$A$182:$AG$266,11,FALSE)/100</f>
        <v>0.0014051639776177453</v>
      </c>
    </row>
    <row r="36" spans="1:12" ht="15">
      <c r="A36" s="22" t="s">
        <v>78</v>
      </c>
      <c r="B36" s="60" t="s">
        <v>79</v>
      </c>
      <c r="C36" s="23">
        <f>VLOOKUP(A36,'[1]Sheet1'!$A$182:$M$266,2,FALSE)</f>
        <v>10</v>
      </c>
      <c r="D36" s="24">
        <f>VLOOKUP(A36,'[1]Sheet1'!$A$182:$AG$266,3,FALSE)/100</f>
        <v>0.0004992760497278945</v>
      </c>
      <c r="E36" s="25">
        <f>VLOOKUP(A36,'[1]Sheet1'!$A$182:$AG$266,4,FALSE)</f>
        <v>8</v>
      </c>
      <c r="F36" s="26">
        <f>VLOOKUP(A36,'[1]Sheet1'!$A$182:$AG$266,5,FALSE)/100</f>
        <v>0.0004776689754000478</v>
      </c>
      <c r="G36" s="23">
        <f>VLOOKUP(A36,'[1]Sheet1'!$A$182:$AG$266,6,FALSE)</f>
        <v>1</v>
      </c>
      <c r="H36" s="24">
        <f>VLOOKUP(A36,'[1]Sheet1'!$A$182:$AG$266,7,FALSE)/100</f>
        <v>0.0003254149040026033</v>
      </c>
      <c r="I36" s="25">
        <f>VLOOKUP(A36,'[1]Sheet1'!$A$182:$AG$266,8,FALSE)</f>
        <v>0</v>
      </c>
      <c r="J36" s="24">
        <f>VLOOKUP(A36,'[1]Sheet1'!$A$182:$AG$266,9,FALSE)/100</f>
        <v>0</v>
      </c>
      <c r="K36" s="23">
        <f>VLOOKUP(A36,'[1]Sheet1'!$A$182:$AG$266,10,FALSE)</f>
        <v>19</v>
      </c>
      <c r="L36" s="24">
        <f>VLOOKUP(A36,'[1]Sheet1'!$A$182:$AG$266,11,FALSE)/100</f>
        <v>0.0004767520638345921</v>
      </c>
    </row>
    <row r="37" spans="1:12" ht="15">
      <c r="A37" s="22" t="s">
        <v>80</v>
      </c>
      <c r="B37" s="60" t="s">
        <v>81</v>
      </c>
      <c r="C37" s="23">
        <f>VLOOKUP(A37,'[1]Sheet1'!$A$182:$M$266,2,FALSE)</f>
        <v>21</v>
      </c>
      <c r="D37" s="24">
        <f>VLOOKUP(A37,'[1]Sheet1'!$A$182:$AG$266,3,FALSE)/100</f>
        <v>0.0010484797044285786</v>
      </c>
      <c r="E37" s="25">
        <f>VLOOKUP(A37,'[1]Sheet1'!$A$182:$AG$266,4,FALSE)</f>
        <v>5</v>
      </c>
      <c r="F37" s="26">
        <f>VLOOKUP(A37,'[1]Sheet1'!$A$182:$AG$266,5,FALSE)/100</f>
        <v>0.00029854310962502983</v>
      </c>
      <c r="G37" s="23">
        <f>VLOOKUP(A37,'[1]Sheet1'!$A$182:$AG$266,6,FALSE)</f>
        <v>1</v>
      </c>
      <c r="H37" s="24">
        <f>VLOOKUP(A37,'[1]Sheet1'!$A$182:$AG$266,7,FALSE)/100</f>
        <v>0.0003254149040026033</v>
      </c>
      <c r="I37" s="25">
        <f>VLOOKUP(A37,'[1]Sheet1'!$A$182:$AG$266,8,FALSE)</f>
        <v>0</v>
      </c>
      <c r="J37" s="24">
        <f>VLOOKUP(A37,'[1]Sheet1'!$A$182:$AG$266,9,FALSE)/100</f>
        <v>0</v>
      </c>
      <c r="K37" s="23">
        <f>VLOOKUP(A37,'[1]Sheet1'!$A$182:$AG$266,10,FALSE)</f>
        <v>27</v>
      </c>
      <c r="L37" s="24">
        <f>VLOOKUP(A37,'[1]Sheet1'!$A$182:$AG$266,11,FALSE)/100</f>
        <v>0.0006774897749228415</v>
      </c>
    </row>
    <row r="38" spans="1:12" ht="15">
      <c r="A38" s="22" t="s">
        <v>82</v>
      </c>
      <c r="B38" s="60" t="s">
        <v>83</v>
      </c>
      <c r="C38" s="23">
        <f>VLOOKUP(A38,'[1]Sheet1'!$A$182:$M$266,2,FALSE)</f>
        <v>0</v>
      </c>
      <c r="D38" s="24">
        <f>VLOOKUP(A38,'[1]Sheet1'!$A$182:$AG$266,3,FALSE)/100</f>
        <v>0</v>
      </c>
      <c r="E38" s="25">
        <f>VLOOKUP(A38,'[1]Sheet1'!$A$182:$AG$266,4,FALSE)</f>
        <v>0</v>
      </c>
      <c r="F38" s="26">
        <f>VLOOKUP(A38,'[1]Sheet1'!$A$182:$AG$266,5,FALSE)/100</f>
        <v>0</v>
      </c>
      <c r="G38" s="23">
        <f>VLOOKUP(A38,'[1]Sheet1'!$A$182:$AG$266,6,FALSE)</f>
        <v>0</v>
      </c>
      <c r="H38" s="24">
        <f>VLOOKUP(A38,'[1]Sheet1'!$A$182:$AG$266,7,FALSE)/100</f>
        <v>0</v>
      </c>
      <c r="I38" s="25">
        <f>VLOOKUP(A38,'[1]Sheet1'!$A$182:$AG$266,8,FALSE)</f>
        <v>0</v>
      </c>
      <c r="J38" s="24">
        <f>VLOOKUP(A38,'[1]Sheet1'!$A$182:$AG$266,9,FALSE)/100</f>
        <v>0</v>
      </c>
      <c r="K38" s="23">
        <f>VLOOKUP(A38,'[1]Sheet1'!$A$182:$AG$266,10,FALSE)</f>
        <v>0</v>
      </c>
      <c r="L38" s="24">
        <f>VLOOKUP(A38,'[1]Sheet1'!$A$182:$AG$266,11,FALSE)/100</f>
        <v>0</v>
      </c>
    </row>
    <row r="39" spans="1:12" ht="15">
      <c r="A39" s="22" t="s">
        <v>84</v>
      </c>
      <c r="B39" s="60" t="s">
        <v>85</v>
      </c>
      <c r="C39" s="23">
        <f>VLOOKUP(A39,'[1]Sheet1'!$A$182:$M$266,2,FALSE)</f>
        <v>3</v>
      </c>
      <c r="D39" s="24">
        <f>VLOOKUP(A39,'[1]Sheet1'!$A$182:$AG$266,3,FALSE)/100</f>
        <v>0.00014978281491836838</v>
      </c>
      <c r="E39" s="25">
        <f>VLOOKUP(A39,'[1]Sheet1'!$A$182:$AG$266,4,FALSE)</f>
        <v>3</v>
      </c>
      <c r="F39" s="26">
        <f>VLOOKUP(A39,'[1]Sheet1'!$A$182:$AG$266,5,FALSE)/100</f>
        <v>0.00017912586577501795</v>
      </c>
      <c r="G39" s="23">
        <f>VLOOKUP(A39,'[1]Sheet1'!$A$182:$AG$266,6,FALSE)</f>
        <v>0</v>
      </c>
      <c r="H39" s="24">
        <f>VLOOKUP(A39,'[1]Sheet1'!$A$182:$AG$266,7,FALSE)/100</f>
        <v>0</v>
      </c>
      <c r="I39" s="25">
        <f>VLOOKUP(A39,'[1]Sheet1'!$A$182:$AG$266,8,FALSE)</f>
        <v>0</v>
      </c>
      <c r="J39" s="24">
        <f>VLOOKUP(A39,'[1]Sheet1'!$A$182:$AG$266,9,FALSE)/100</f>
        <v>0</v>
      </c>
      <c r="K39" s="23">
        <f>VLOOKUP(A39,'[1]Sheet1'!$A$182:$AG$266,10,FALSE)</f>
        <v>6</v>
      </c>
      <c r="L39" s="24">
        <f>VLOOKUP(A39,'[1]Sheet1'!$A$182:$AG$266,11,FALSE)/100</f>
        <v>0.00015055328331618702</v>
      </c>
    </row>
    <row r="40" spans="1:12" ht="15">
      <c r="A40" s="22" t="s">
        <v>86</v>
      </c>
      <c r="B40" s="60" t="s">
        <v>87</v>
      </c>
      <c r="C40" s="23">
        <f>VLOOKUP(A40,'[1]Sheet1'!$A$182:$M$266,2,FALSE)</f>
        <v>12</v>
      </c>
      <c r="D40" s="24">
        <f>VLOOKUP(A40,'[1]Sheet1'!$A$182:$AG$266,3,FALSE)/100</f>
        <v>0.0005991312596734735</v>
      </c>
      <c r="E40" s="25">
        <f>VLOOKUP(A40,'[1]Sheet1'!$A$182:$AG$266,4,FALSE)</f>
        <v>7</v>
      </c>
      <c r="F40" s="26">
        <f>VLOOKUP(A40,'[1]Sheet1'!$A$182:$AG$266,5,FALSE)/100</f>
        <v>0.0004179603534750418</v>
      </c>
      <c r="G40" s="23">
        <f>VLOOKUP(A40,'[1]Sheet1'!$A$182:$AG$266,6,FALSE)</f>
        <v>6</v>
      </c>
      <c r="H40" s="24">
        <f>VLOOKUP(A40,'[1]Sheet1'!$A$182:$AG$266,7,FALSE)/100</f>
        <v>0.00195248942401562</v>
      </c>
      <c r="I40" s="25">
        <f>VLOOKUP(A40,'[1]Sheet1'!$A$182:$AG$266,8,FALSE)</f>
        <v>0</v>
      </c>
      <c r="J40" s="24">
        <f>VLOOKUP(A40,'[1]Sheet1'!$A$182:$AG$266,9,FALSE)/100</f>
        <v>0</v>
      </c>
      <c r="K40" s="23">
        <f>VLOOKUP(A40,'[1]Sheet1'!$A$182:$AG$266,10,FALSE)</f>
        <v>25</v>
      </c>
      <c r="L40" s="24">
        <f>VLOOKUP(A40,'[1]Sheet1'!$A$182:$AG$266,11,FALSE)/100</f>
        <v>0.0006273053471507791</v>
      </c>
    </row>
    <row r="41" spans="1:12" ht="15">
      <c r="A41" s="22" t="s">
        <v>88</v>
      </c>
      <c r="B41" s="60" t="s">
        <v>89</v>
      </c>
      <c r="C41" s="23">
        <f>VLOOKUP(A41,'[1]Sheet1'!$A$182:$M$266,2,FALSE)</f>
        <v>1</v>
      </c>
      <c r="D41" s="24">
        <f>VLOOKUP(A41,'[1]Sheet1'!$A$182:$AG$266,3,FALSE)/100</f>
        <v>4.992760497278945E-05</v>
      </c>
      <c r="E41" s="25">
        <f>VLOOKUP(A41,'[1]Sheet1'!$A$182:$AG$266,4,FALSE)</f>
        <v>0</v>
      </c>
      <c r="F41" s="26">
        <f>VLOOKUP(A41,'[1]Sheet1'!$A$182:$AG$266,5,FALSE)/100</f>
        <v>0</v>
      </c>
      <c r="G41" s="23">
        <f>VLOOKUP(A41,'[1]Sheet1'!$A$182:$AG$266,6,FALSE)</f>
        <v>0</v>
      </c>
      <c r="H41" s="24">
        <f>VLOOKUP(A41,'[1]Sheet1'!$A$182:$AG$266,7,FALSE)/100</f>
        <v>0</v>
      </c>
      <c r="I41" s="25">
        <f>VLOOKUP(A41,'[1]Sheet1'!$A$182:$AG$266,8,FALSE)</f>
        <v>0</v>
      </c>
      <c r="J41" s="24">
        <f>VLOOKUP(A41,'[1]Sheet1'!$A$182:$AG$266,9,FALSE)/100</f>
        <v>0</v>
      </c>
      <c r="K41" s="23">
        <f>VLOOKUP(A41,'[1]Sheet1'!$A$182:$AG$266,10,FALSE)</f>
        <v>1</v>
      </c>
      <c r="L41" s="24">
        <f>VLOOKUP(A41,'[1]Sheet1'!$A$182:$AG$266,11,FALSE)/100</f>
        <v>2.509221388603116E-05</v>
      </c>
    </row>
    <row r="42" spans="1:12" ht="15">
      <c r="A42" s="22" t="s">
        <v>90</v>
      </c>
      <c r="B42" s="61" t="s">
        <v>91</v>
      </c>
      <c r="C42" s="23">
        <f>VLOOKUP(A42,'[1]Sheet1'!$A$182:$M$266,2,FALSE)</f>
        <v>38</v>
      </c>
      <c r="D42" s="24">
        <f>VLOOKUP(A42,'[1]Sheet1'!$A$182:$AG$266,3,FALSE)/100</f>
        <v>0.0018972489889659994</v>
      </c>
      <c r="E42" s="25">
        <f>VLOOKUP(A42,'[1]Sheet1'!$A$182:$AG$266,4,FALSE)</f>
        <v>23</v>
      </c>
      <c r="F42" s="26">
        <f>VLOOKUP(A42,'[1]Sheet1'!$A$182:$AG$266,5,FALSE)/100</f>
        <v>0.0013732983042751374</v>
      </c>
      <c r="G42" s="23">
        <f>VLOOKUP(A42,'[1]Sheet1'!$A$182:$AG$266,6,FALSE)</f>
        <v>8</v>
      </c>
      <c r="H42" s="24">
        <f>VLOOKUP(A42,'[1]Sheet1'!$A$182:$AG$266,7,FALSE)/100</f>
        <v>0.0026033192320208264</v>
      </c>
      <c r="I42" s="25">
        <f>VLOOKUP(A42,'[1]Sheet1'!$A$182:$AG$266,8,FALSE)</f>
        <v>0</v>
      </c>
      <c r="J42" s="24">
        <f>VLOOKUP(A42,'[1]Sheet1'!$A$182:$AG$266,9,FALSE)/100</f>
        <v>0</v>
      </c>
      <c r="K42" s="23">
        <f>VLOOKUP(A42,'[1]Sheet1'!$A$182:$AG$266,10,FALSE)</f>
        <v>69</v>
      </c>
      <c r="L42" s="24">
        <f>VLOOKUP(A42,'[1]Sheet1'!$A$182:$AG$266,11,FALSE)/100</f>
        <v>0.0017313627581361504</v>
      </c>
    </row>
    <row r="43" spans="1:12" ht="15">
      <c r="A43" s="22" t="s">
        <v>92</v>
      </c>
      <c r="B43" s="60" t="s">
        <v>93</v>
      </c>
      <c r="C43" s="23">
        <f>VLOOKUP(A43,'[1]Sheet1'!$A$182:$M$266,2,FALSE)</f>
        <v>14</v>
      </c>
      <c r="D43" s="24">
        <f>VLOOKUP(A43,'[1]Sheet1'!$A$182:$AG$266,3,FALSE)/100</f>
        <v>0.0006989864696190523</v>
      </c>
      <c r="E43" s="25">
        <f>VLOOKUP(A43,'[1]Sheet1'!$A$182:$AG$266,4,FALSE)</f>
        <v>3</v>
      </c>
      <c r="F43" s="26">
        <f>VLOOKUP(A43,'[1]Sheet1'!$A$182:$AG$266,5,FALSE)/100</f>
        <v>0.00017912586577501795</v>
      </c>
      <c r="G43" s="23">
        <f>VLOOKUP(A43,'[1]Sheet1'!$A$182:$AG$266,6,FALSE)</f>
        <v>1</v>
      </c>
      <c r="H43" s="24">
        <f>VLOOKUP(A43,'[1]Sheet1'!$A$182:$AG$266,7,FALSE)/100</f>
        <v>0.0003254149040026033</v>
      </c>
      <c r="I43" s="25">
        <f>VLOOKUP(A43,'[1]Sheet1'!$A$182:$AG$266,8,FALSE)</f>
        <v>0</v>
      </c>
      <c r="J43" s="24">
        <f>VLOOKUP(A43,'[1]Sheet1'!$A$182:$AG$266,9,FALSE)/100</f>
        <v>0</v>
      </c>
      <c r="K43" s="23">
        <f>VLOOKUP(A43,'[1]Sheet1'!$A$182:$AG$266,10,FALSE)</f>
        <v>18</v>
      </c>
      <c r="L43" s="24">
        <f>VLOOKUP(A43,'[1]Sheet1'!$A$182:$AG$266,11,FALSE)/100</f>
        <v>0.00045165984994856095</v>
      </c>
    </row>
    <row r="44" spans="1:12" ht="15">
      <c r="A44" s="22" t="s">
        <v>94</v>
      </c>
      <c r="B44" s="60" t="s">
        <v>95</v>
      </c>
      <c r="C44" s="23">
        <f>VLOOKUP(A44,'[1]Sheet1'!$A$182:$M$266,2,FALSE)</f>
        <v>34</v>
      </c>
      <c r="D44" s="24">
        <f>VLOOKUP(A44,'[1]Sheet1'!$A$182:$AG$266,3,FALSE)/100</f>
        <v>0.0016975385690748415</v>
      </c>
      <c r="E44" s="25">
        <f>VLOOKUP(A44,'[1]Sheet1'!$A$182:$AG$266,4,FALSE)</f>
        <v>34</v>
      </c>
      <c r="F44" s="26">
        <f>VLOOKUP(A44,'[1]Sheet1'!$A$182:$AG$266,5,FALSE)/100</f>
        <v>0.002030093145450203</v>
      </c>
      <c r="G44" s="23">
        <f>VLOOKUP(A44,'[1]Sheet1'!$A$182:$AG$266,6,FALSE)</f>
        <v>13</v>
      </c>
      <c r="H44" s="24">
        <f>VLOOKUP(A44,'[1]Sheet1'!$A$182:$AG$266,7,FALSE)/100</f>
        <v>0.004230393752033843</v>
      </c>
      <c r="I44" s="25">
        <f>VLOOKUP(A44,'[1]Sheet1'!$A$182:$AG$266,8,FALSE)</f>
        <v>0</v>
      </c>
      <c r="J44" s="24">
        <f>VLOOKUP(A44,'[1]Sheet1'!$A$182:$AG$266,9,FALSE)/100</f>
        <v>0</v>
      </c>
      <c r="K44" s="23">
        <f>VLOOKUP(A44,'[1]Sheet1'!$A$182:$AG$266,10,FALSE)</f>
        <v>81</v>
      </c>
      <c r="L44" s="24">
        <f>VLOOKUP(A44,'[1]Sheet1'!$A$182:$AG$266,11,FALSE)/100</f>
        <v>0.0020324693247685244</v>
      </c>
    </row>
    <row r="45" spans="1:12" ht="28.5">
      <c r="A45" s="22" t="s">
        <v>96</v>
      </c>
      <c r="B45" s="61" t="s">
        <v>97</v>
      </c>
      <c r="C45" s="23">
        <f>VLOOKUP(A45,'[1]Sheet1'!$A$182:$M$266,2,FALSE)</f>
        <v>62</v>
      </c>
      <c r="D45" s="24">
        <f>VLOOKUP(A45,'[1]Sheet1'!$A$182:$AG$266,3,FALSE)/100</f>
        <v>0.0030955115083129464</v>
      </c>
      <c r="E45" s="25">
        <f>VLOOKUP(A45,'[1]Sheet1'!$A$182:$AG$266,4,FALSE)</f>
        <v>54</v>
      </c>
      <c r="F45" s="26">
        <f>VLOOKUP(A45,'[1]Sheet1'!$A$182:$AG$266,5,FALSE)/100</f>
        <v>0.003224265583950323</v>
      </c>
      <c r="G45" s="23">
        <f>VLOOKUP(A45,'[1]Sheet1'!$A$182:$AG$266,6,FALSE)</f>
        <v>17</v>
      </c>
      <c r="H45" s="24">
        <f>VLOOKUP(A45,'[1]Sheet1'!$A$182:$AG$266,7,FALSE)/100</f>
        <v>0.005532053368044256</v>
      </c>
      <c r="I45" s="25">
        <f>VLOOKUP(A45,'[1]Sheet1'!$A$182:$AG$266,8,FALSE)</f>
        <v>0</v>
      </c>
      <c r="J45" s="24">
        <f>VLOOKUP(A45,'[1]Sheet1'!$A$182:$AG$266,9,FALSE)/100</f>
        <v>0</v>
      </c>
      <c r="K45" s="23">
        <f>VLOOKUP(A45,'[1]Sheet1'!$A$182:$AG$266,10,FALSE)</f>
        <v>133</v>
      </c>
      <c r="L45" s="24">
        <f>VLOOKUP(A45,'[1]Sheet1'!$A$182:$AG$266,11,FALSE)/100</f>
        <v>0.003337264446842145</v>
      </c>
    </row>
    <row r="46" spans="1:12" ht="15">
      <c r="A46" s="22" t="s">
        <v>98</v>
      </c>
      <c r="B46" s="61" t="s">
        <v>99</v>
      </c>
      <c r="C46" s="23">
        <f>VLOOKUP(A46,'[1]Sheet1'!$A$182:$M$266,2,FALSE)</f>
        <v>380</v>
      </c>
      <c r="D46" s="24">
        <f>VLOOKUP(A46,'[1]Sheet1'!$A$182:$AG$266,3,FALSE)/100</f>
        <v>0.018972489889659994</v>
      </c>
      <c r="E46" s="25">
        <f>VLOOKUP(A46,'[1]Sheet1'!$A$182:$AG$266,4,FALSE)</f>
        <v>352</v>
      </c>
      <c r="F46" s="26">
        <f>VLOOKUP(A46,'[1]Sheet1'!$A$182:$AG$266,5,FALSE)/100</f>
        <v>0.021017434917602103</v>
      </c>
      <c r="G46" s="23">
        <f>VLOOKUP(A46,'[1]Sheet1'!$A$182:$AG$266,6,FALSE)</f>
        <v>86</v>
      </c>
      <c r="H46" s="24">
        <f>VLOOKUP(A46,'[1]Sheet1'!$A$182:$AG$266,7,FALSE)/100</f>
        <v>0.02798568174422388</v>
      </c>
      <c r="I46" s="25">
        <f>VLOOKUP(A46,'[1]Sheet1'!$A$182:$AG$266,8,FALSE)</f>
        <v>1</v>
      </c>
      <c r="J46" s="24">
        <f>VLOOKUP(A46,'[1]Sheet1'!$A$182:$AG$266,9,FALSE)/100</f>
        <v>0.33333333333333326</v>
      </c>
      <c r="K46" s="23">
        <f>VLOOKUP(A46,'[1]Sheet1'!$A$182:$AG$266,10,FALSE)</f>
        <v>819</v>
      </c>
      <c r="L46" s="24">
        <f>VLOOKUP(A46,'[1]Sheet1'!$A$182:$AG$266,11,FALSE)/100</f>
        <v>0.020550523172659527</v>
      </c>
    </row>
    <row r="47" spans="1:12" ht="15">
      <c r="A47" s="22" t="s">
        <v>100</v>
      </c>
      <c r="B47" s="61" t="s">
        <v>101</v>
      </c>
      <c r="C47" s="23">
        <f>VLOOKUP(A47,'[1]Sheet1'!$A$182:$M$266,2,FALSE)</f>
        <v>1898</v>
      </c>
      <c r="D47" s="24">
        <f>VLOOKUP(A47,'[1]Sheet1'!$A$182:$AG$266,3,FALSE)/100</f>
        <v>0.09476259423835438</v>
      </c>
      <c r="E47" s="25">
        <f>VLOOKUP(A47,'[1]Sheet1'!$A$182:$AG$266,4,FALSE)</f>
        <v>2146</v>
      </c>
      <c r="F47" s="26">
        <f>VLOOKUP(A47,'[1]Sheet1'!$A$182:$AG$266,5,FALSE)/100</f>
        <v>0.1281347026510628</v>
      </c>
      <c r="G47" s="23">
        <f>VLOOKUP(A47,'[1]Sheet1'!$A$182:$AG$266,6,FALSE)</f>
        <v>410</v>
      </c>
      <c r="H47" s="24">
        <f>VLOOKUP(A47,'[1]Sheet1'!$A$182:$AG$266,7,FALSE)/100</f>
        <v>0.13342011064106737</v>
      </c>
      <c r="I47" s="25">
        <f>VLOOKUP(A47,'[1]Sheet1'!$A$182:$AG$266,8,FALSE)</f>
        <v>0</v>
      </c>
      <c r="J47" s="24">
        <f>VLOOKUP(A47,'[1]Sheet1'!$A$182:$AG$266,9,FALSE)/100</f>
        <v>0</v>
      </c>
      <c r="K47" s="23">
        <f>VLOOKUP(A47,'[1]Sheet1'!$A$182:$AG$266,10,FALSE)</f>
        <v>4454</v>
      </c>
      <c r="L47" s="24">
        <f>VLOOKUP(A47,'[1]Sheet1'!$A$182:$AG$266,11,FALSE)/100</f>
        <v>0.11176072064838281</v>
      </c>
    </row>
    <row r="48" spans="1:12" ht="15">
      <c r="A48" s="22" t="s">
        <v>102</v>
      </c>
      <c r="B48" s="60" t="s">
        <v>103</v>
      </c>
      <c r="C48" s="23">
        <f>VLOOKUP(A48,'[1]Sheet1'!$A$182:$M$266,2,FALSE)</f>
        <v>85</v>
      </c>
      <c r="D48" s="24">
        <f>VLOOKUP(A48,'[1]Sheet1'!$A$182:$AG$266,3,FALSE)/100</f>
        <v>0.004243846422687104</v>
      </c>
      <c r="E48" s="25">
        <f>VLOOKUP(A48,'[1]Sheet1'!$A$182:$AG$266,4,FALSE)</f>
        <v>148</v>
      </c>
      <c r="F48" s="26">
        <f>VLOOKUP(A48,'[1]Sheet1'!$A$182:$AG$266,5,FALSE)/100</f>
        <v>0.008836876044900884</v>
      </c>
      <c r="G48" s="23">
        <f>VLOOKUP(A48,'[1]Sheet1'!$A$182:$AG$266,6,FALSE)</f>
        <v>46</v>
      </c>
      <c r="H48" s="24">
        <f>VLOOKUP(A48,'[1]Sheet1'!$A$182:$AG$266,7,FALSE)/100</f>
        <v>0.014969085584119753</v>
      </c>
      <c r="I48" s="25">
        <f>VLOOKUP(A48,'[1]Sheet1'!$A$182:$AG$266,8,FALSE)</f>
        <v>0</v>
      </c>
      <c r="J48" s="24">
        <f>VLOOKUP(A48,'[1]Sheet1'!$A$182:$AG$266,9,FALSE)/100</f>
        <v>0</v>
      </c>
      <c r="K48" s="23">
        <f>VLOOKUP(A48,'[1]Sheet1'!$A$182:$AG$266,10,FALSE)</f>
        <v>279</v>
      </c>
      <c r="L48" s="24">
        <f>VLOOKUP(A48,'[1]Sheet1'!$A$182:$AG$266,11,FALSE)/100</f>
        <v>0.0070007276742026945</v>
      </c>
    </row>
    <row r="49" spans="1:12" ht="15">
      <c r="A49" s="22" t="s">
        <v>104</v>
      </c>
      <c r="B49" s="60" t="s">
        <v>105</v>
      </c>
      <c r="C49" s="23">
        <f>VLOOKUP(A49,'[1]Sheet1'!$A$182:$M$266,2,FALSE)</f>
        <v>1</v>
      </c>
      <c r="D49" s="24">
        <f>VLOOKUP(A49,'[1]Sheet1'!$A$182:$AG$266,3,FALSE)/100</f>
        <v>4.992760497278945E-05</v>
      </c>
      <c r="E49" s="25">
        <f>VLOOKUP(A49,'[1]Sheet1'!$A$182:$AG$266,4,FALSE)</f>
        <v>2</v>
      </c>
      <c r="F49" s="26">
        <f>VLOOKUP(A49,'[1]Sheet1'!$A$182:$AG$266,5,FALSE)/100</f>
        <v>0.00011941724385001195</v>
      </c>
      <c r="G49" s="23">
        <f>VLOOKUP(A49,'[1]Sheet1'!$A$182:$AG$266,6,FALSE)</f>
        <v>0</v>
      </c>
      <c r="H49" s="24">
        <f>VLOOKUP(A49,'[1]Sheet1'!$A$182:$AG$266,7,FALSE)/100</f>
        <v>0</v>
      </c>
      <c r="I49" s="25">
        <f>VLOOKUP(A49,'[1]Sheet1'!$A$182:$AG$266,8,FALSE)</f>
        <v>0</v>
      </c>
      <c r="J49" s="24">
        <f>VLOOKUP(A49,'[1]Sheet1'!$A$182:$AG$266,9,FALSE)/100</f>
        <v>0</v>
      </c>
      <c r="K49" s="23">
        <f>VLOOKUP(A49,'[1]Sheet1'!$A$182:$AG$266,10,FALSE)</f>
        <v>3</v>
      </c>
      <c r="L49" s="24">
        <f>VLOOKUP(A49,'[1]Sheet1'!$A$182:$AG$266,11,FALSE)/100</f>
        <v>7.527664165809351E-05</v>
      </c>
    </row>
    <row r="50" spans="1:12" ht="15">
      <c r="A50" s="22" t="s">
        <v>106</v>
      </c>
      <c r="B50" s="60" t="s">
        <v>107</v>
      </c>
      <c r="C50" s="23">
        <f>VLOOKUP(A50,'[1]Sheet1'!$A$182:$M$266,2,FALSE)</f>
        <v>36</v>
      </c>
      <c r="D50" s="24">
        <f>VLOOKUP(A50,'[1]Sheet1'!$A$182:$AG$266,3,FALSE)/100</f>
        <v>0.0017973937790204202</v>
      </c>
      <c r="E50" s="25">
        <f>VLOOKUP(A50,'[1]Sheet1'!$A$182:$AG$266,4,FALSE)</f>
        <v>45</v>
      </c>
      <c r="F50" s="26">
        <f>VLOOKUP(A50,'[1]Sheet1'!$A$182:$AG$266,5,FALSE)/100</f>
        <v>0.0026868879866252687</v>
      </c>
      <c r="G50" s="23">
        <f>VLOOKUP(A50,'[1]Sheet1'!$A$182:$AG$266,6,FALSE)</f>
        <v>16</v>
      </c>
      <c r="H50" s="24">
        <f>VLOOKUP(A50,'[1]Sheet1'!$A$182:$AG$266,7,FALSE)/100</f>
        <v>0.005206638464041653</v>
      </c>
      <c r="I50" s="25">
        <f>VLOOKUP(A50,'[1]Sheet1'!$A$182:$AG$266,8,FALSE)</f>
        <v>0</v>
      </c>
      <c r="J50" s="24">
        <f>VLOOKUP(A50,'[1]Sheet1'!$A$182:$AG$266,9,FALSE)/100</f>
        <v>0</v>
      </c>
      <c r="K50" s="23">
        <f>VLOOKUP(A50,'[1]Sheet1'!$A$182:$AG$266,10,FALSE)</f>
        <v>97</v>
      </c>
      <c r="L50" s="24">
        <f>VLOOKUP(A50,'[1]Sheet1'!$A$182:$AG$266,11,FALSE)/100</f>
        <v>0.002433944746945023</v>
      </c>
    </row>
    <row r="51" spans="1:12" ht="15">
      <c r="A51" s="22" t="s">
        <v>108</v>
      </c>
      <c r="B51" s="60" t="s">
        <v>109</v>
      </c>
      <c r="C51" s="23">
        <f>VLOOKUP(A51,'[1]Sheet1'!$A$182:$M$266,2,FALSE)</f>
        <v>237</v>
      </c>
      <c r="D51" s="24">
        <f>VLOOKUP(A51,'[1]Sheet1'!$A$182:$AG$266,3,FALSE)/100</f>
        <v>0.0118328423785511</v>
      </c>
      <c r="E51" s="25">
        <f>VLOOKUP(A51,'[1]Sheet1'!$A$182:$AG$266,4,FALSE)</f>
        <v>341</v>
      </c>
      <c r="F51" s="26">
        <f>VLOOKUP(A51,'[1]Sheet1'!$A$182:$AG$266,5,FALSE)/100</f>
        <v>0.020360640076427038</v>
      </c>
      <c r="G51" s="23">
        <f>VLOOKUP(A51,'[1]Sheet1'!$A$182:$AG$266,6,FALSE)</f>
        <v>70</v>
      </c>
      <c r="H51" s="24">
        <f>VLOOKUP(A51,'[1]Sheet1'!$A$182:$AG$266,7,FALSE)/100</f>
        <v>0.02277904328018223</v>
      </c>
      <c r="I51" s="25">
        <f>VLOOKUP(A51,'[1]Sheet1'!$A$182:$AG$266,8,FALSE)</f>
        <v>0</v>
      </c>
      <c r="J51" s="24">
        <f>VLOOKUP(A51,'[1]Sheet1'!$A$182:$AG$266,9,FALSE)/100</f>
        <v>0</v>
      </c>
      <c r="K51" s="23">
        <f>VLOOKUP(A51,'[1]Sheet1'!$A$182:$AG$266,10,FALSE)</f>
        <v>648</v>
      </c>
      <c r="L51" s="24">
        <f>VLOOKUP(A51,'[1]Sheet1'!$A$182:$AG$266,11,FALSE)/100</f>
        <v>0.016259754598148195</v>
      </c>
    </row>
    <row r="52" spans="1:12" ht="15">
      <c r="A52" s="22" t="s">
        <v>110</v>
      </c>
      <c r="B52" s="60" t="s">
        <v>111</v>
      </c>
      <c r="C52" s="23">
        <f>VLOOKUP(A52,'[1]Sheet1'!$A$182:$M$266,2,FALSE)</f>
        <v>237</v>
      </c>
      <c r="D52" s="24">
        <f>VLOOKUP(A52,'[1]Sheet1'!$A$182:$AG$266,3,FALSE)/100</f>
        <v>0.0118328423785511</v>
      </c>
      <c r="E52" s="25">
        <f>VLOOKUP(A52,'[1]Sheet1'!$A$182:$AG$266,4,FALSE)</f>
        <v>109</v>
      </c>
      <c r="F52" s="26">
        <f>VLOOKUP(A52,'[1]Sheet1'!$A$182:$AG$266,5,FALSE)/100</f>
        <v>0.006508239789825651</v>
      </c>
      <c r="G52" s="23">
        <f>VLOOKUP(A52,'[1]Sheet1'!$A$182:$AG$266,6,FALSE)</f>
        <v>40</v>
      </c>
      <c r="H52" s="24">
        <f>VLOOKUP(A52,'[1]Sheet1'!$A$182:$AG$266,7,FALSE)/100</f>
        <v>0.013016596160104133</v>
      </c>
      <c r="I52" s="25">
        <f>VLOOKUP(A52,'[1]Sheet1'!$A$182:$AG$266,8,FALSE)</f>
        <v>0</v>
      </c>
      <c r="J52" s="24">
        <f>VLOOKUP(A52,'[1]Sheet1'!$A$182:$AG$266,9,FALSE)/100</f>
        <v>0</v>
      </c>
      <c r="K52" s="23">
        <f>VLOOKUP(A52,'[1]Sheet1'!$A$182:$AG$266,10,FALSE)</f>
        <v>386</v>
      </c>
      <c r="L52" s="24">
        <f>VLOOKUP(A52,'[1]Sheet1'!$A$182:$AG$266,11,FALSE)/100</f>
        <v>0.009685594560008028</v>
      </c>
    </row>
    <row r="53" spans="1:12" ht="15">
      <c r="A53" s="22" t="s">
        <v>112</v>
      </c>
      <c r="B53" s="60" t="s">
        <v>113</v>
      </c>
      <c r="C53" s="23">
        <f>VLOOKUP(A53,'[1]Sheet1'!$A$182:$M$266,2,FALSE)</f>
        <v>184</v>
      </c>
      <c r="D53" s="24">
        <f>VLOOKUP(A53,'[1]Sheet1'!$A$182:$AG$266,3,FALSE)/100</f>
        <v>0.00918667931499326</v>
      </c>
      <c r="E53" s="25">
        <f>VLOOKUP(A53,'[1]Sheet1'!$A$182:$AG$266,4,FALSE)</f>
        <v>193</v>
      </c>
      <c r="F53" s="26">
        <f>VLOOKUP(A53,'[1]Sheet1'!$A$182:$AG$266,5,FALSE)/100</f>
        <v>0.011523764031526152</v>
      </c>
      <c r="G53" s="23">
        <f>VLOOKUP(A53,'[1]Sheet1'!$A$182:$AG$266,6,FALSE)</f>
        <v>46</v>
      </c>
      <c r="H53" s="24">
        <f>VLOOKUP(A53,'[1]Sheet1'!$A$182:$AG$266,7,FALSE)/100</f>
        <v>0.014969085584119753</v>
      </c>
      <c r="I53" s="25">
        <f>VLOOKUP(A53,'[1]Sheet1'!$A$182:$AG$266,8,FALSE)</f>
        <v>0</v>
      </c>
      <c r="J53" s="24">
        <f>VLOOKUP(A53,'[1]Sheet1'!$A$182:$AG$266,9,FALSE)/100</f>
        <v>0</v>
      </c>
      <c r="K53" s="23">
        <f>VLOOKUP(A53,'[1]Sheet1'!$A$182:$AG$266,10,FALSE)</f>
        <v>423</v>
      </c>
      <c r="L53" s="24">
        <f>VLOOKUP(A53,'[1]Sheet1'!$A$182:$AG$266,11,FALSE)/100</f>
        <v>0.010614006473791182</v>
      </c>
    </row>
    <row r="54" spans="1:12" ht="15">
      <c r="A54" s="22" t="s">
        <v>114</v>
      </c>
      <c r="B54" s="60" t="s">
        <v>115</v>
      </c>
      <c r="C54" s="23">
        <f>VLOOKUP(A54,'[1]Sheet1'!$A$182:$M$266,2,FALSE)</f>
        <v>589</v>
      </c>
      <c r="D54" s="24">
        <f>VLOOKUP(A54,'[1]Sheet1'!$A$182:$AG$266,3,FALSE)/100</f>
        <v>0.029407359328972992</v>
      </c>
      <c r="E54" s="25">
        <f>VLOOKUP(A54,'[1]Sheet1'!$A$182:$AG$266,4,FALSE)</f>
        <v>543</v>
      </c>
      <c r="F54" s="26">
        <f>VLOOKUP(A54,'[1]Sheet1'!$A$182:$AG$266,5,FALSE)/100</f>
        <v>0.03242178170527824</v>
      </c>
      <c r="G54" s="23">
        <f>VLOOKUP(A54,'[1]Sheet1'!$A$182:$AG$266,6,FALSE)</f>
        <v>118</v>
      </c>
      <c r="H54" s="24">
        <f>VLOOKUP(A54,'[1]Sheet1'!$A$182:$AG$266,7,FALSE)/100</f>
        <v>0.03839895867230719</v>
      </c>
      <c r="I54" s="25">
        <f>VLOOKUP(A54,'[1]Sheet1'!$A$182:$AG$266,8,FALSE)</f>
        <v>1</v>
      </c>
      <c r="J54" s="24">
        <f>VLOOKUP(A54,'[1]Sheet1'!$A$182:$AG$266,9,FALSE)/100</f>
        <v>0.33333333333333326</v>
      </c>
      <c r="K54" s="23">
        <f>VLOOKUP(A54,'[1]Sheet1'!$A$182:$AG$266,10,FALSE)</f>
        <v>1251</v>
      </c>
      <c r="L54" s="24">
        <f>VLOOKUP(A54,'[1]Sheet1'!$A$182:$AG$266,11,FALSE)/100</f>
        <v>0.03139035957142499</v>
      </c>
    </row>
    <row r="55" spans="1:12" ht="15">
      <c r="A55" s="22" t="s">
        <v>116</v>
      </c>
      <c r="B55" s="60" t="s">
        <v>117</v>
      </c>
      <c r="C55" s="23">
        <f>VLOOKUP(A55,'[1]Sheet1'!$A$182:$M$266,2,FALSE)</f>
        <v>12</v>
      </c>
      <c r="D55" s="24">
        <f>VLOOKUP(A55,'[1]Sheet1'!$A$182:$AG$266,3,FALSE)/100</f>
        <v>0.0005991312596734735</v>
      </c>
      <c r="E55" s="25">
        <f>VLOOKUP(A55,'[1]Sheet1'!$A$182:$AG$266,4,FALSE)</f>
        <v>13</v>
      </c>
      <c r="F55" s="26">
        <f>VLOOKUP(A55,'[1]Sheet1'!$A$182:$AG$266,5,FALSE)/100</f>
        <v>0.0007762120850250777</v>
      </c>
      <c r="G55" s="23">
        <f>VLOOKUP(A55,'[1]Sheet1'!$A$182:$AG$266,6,FALSE)</f>
        <v>6</v>
      </c>
      <c r="H55" s="24">
        <f>VLOOKUP(A55,'[1]Sheet1'!$A$182:$AG$266,7,FALSE)/100</f>
        <v>0.00195248942401562</v>
      </c>
      <c r="I55" s="25">
        <f>VLOOKUP(A55,'[1]Sheet1'!$A$182:$AG$266,8,FALSE)</f>
        <v>0</v>
      </c>
      <c r="J55" s="24">
        <f>VLOOKUP(A55,'[1]Sheet1'!$A$182:$AG$266,9,FALSE)/100</f>
        <v>0</v>
      </c>
      <c r="K55" s="23">
        <f>VLOOKUP(A55,'[1]Sheet1'!$A$182:$AG$266,10,FALSE)</f>
        <v>31</v>
      </c>
      <c r="L55" s="24">
        <f>VLOOKUP(A55,'[1]Sheet1'!$A$182:$AG$266,11,FALSE)/100</f>
        <v>0.000777858630466966</v>
      </c>
    </row>
    <row r="56" spans="1:12" ht="28.5">
      <c r="A56" s="22" t="s">
        <v>118</v>
      </c>
      <c r="B56" s="60" t="s">
        <v>119</v>
      </c>
      <c r="C56" s="23">
        <f>VLOOKUP(A56,'[1]Sheet1'!$A$182:$M$266,2,FALSE)</f>
        <v>22</v>
      </c>
      <c r="D56" s="24">
        <f>VLOOKUP(A56,'[1]Sheet1'!$A$182:$AG$266,3,FALSE)/100</f>
        <v>0.001098407309401368</v>
      </c>
      <c r="E56" s="25">
        <f>VLOOKUP(A56,'[1]Sheet1'!$A$182:$AG$266,4,FALSE)</f>
        <v>17</v>
      </c>
      <c r="F56" s="26">
        <f>VLOOKUP(A56,'[1]Sheet1'!$A$182:$AG$266,5,FALSE)/100</f>
        <v>0.0010150465727251014</v>
      </c>
      <c r="G56" s="23">
        <f>VLOOKUP(A56,'[1]Sheet1'!$A$182:$AG$266,6,FALSE)</f>
        <v>1</v>
      </c>
      <c r="H56" s="24">
        <f>VLOOKUP(A56,'[1]Sheet1'!$A$182:$AG$266,7,FALSE)/100</f>
        <v>0.0003254149040026033</v>
      </c>
      <c r="I56" s="25">
        <f>VLOOKUP(A56,'[1]Sheet1'!$A$182:$AG$266,8,FALSE)</f>
        <v>0</v>
      </c>
      <c r="J56" s="24">
        <f>VLOOKUP(A56,'[1]Sheet1'!$A$182:$AG$266,9,FALSE)/100</f>
        <v>0</v>
      </c>
      <c r="K56" s="23">
        <f>VLOOKUP(A56,'[1]Sheet1'!$A$182:$AG$266,10,FALSE)</f>
        <v>40</v>
      </c>
      <c r="L56" s="24">
        <f>VLOOKUP(A56,'[1]Sheet1'!$A$182:$AG$266,11,FALSE)/100</f>
        <v>0.0010036885554412466</v>
      </c>
    </row>
    <row r="57" spans="1:12" ht="15">
      <c r="A57" s="22" t="s">
        <v>120</v>
      </c>
      <c r="B57" s="61" t="s">
        <v>121</v>
      </c>
      <c r="C57" s="23">
        <f>VLOOKUP(A57,'[1]Sheet1'!$A$182:$M$266,2,FALSE)</f>
        <v>8</v>
      </c>
      <c r="D57" s="24">
        <f>VLOOKUP(A57,'[1]Sheet1'!$A$182:$AG$266,3,FALSE)/100</f>
        <v>0.0003994208397823156</v>
      </c>
      <c r="E57" s="25">
        <f>VLOOKUP(A57,'[1]Sheet1'!$A$182:$AG$266,4,FALSE)</f>
        <v>3</v>
      </c>
      <c r="F57" s="26">
        <f>VLOOKUP(A57,'[1]Sheet1'!$A$182:$AG$266,5,FALSE)/100</f>
        <v>0.00017912586577501795</v>
      </c>
      <c r="G57" s="23">
        <f>VLOOKUP(A57,'[1]Sheet1'!$A$182:$AG$266,6,FALSE)</f>
        <v>1</v>
      </c>
      <c r="H57" s="24">
        <f>VLOOKUP(A57,'[1]Sheet1'!$A$182:$AG$266,7,FALSE)/100</f>
        <v>0.0003254149040026033</v>
      </c>
      <c r="I57" s="25">
        <f>VLOOKUP(A57,'[1]Sheet1'!$A$182:$AG$266,8,FALSE)</f>
        <v>0</v>
      </c>
      <c r="J57" s="24">
        <f>VLOOKUP(A57,'[1]Sheet1'!$A$182:$AG$266,9,FALSE)/100</f>
        <v>0</v>
      </c>
      <c r="K57" s="23">
        <f>VLOOKUP(A57,'[1]Sheet1'!$A$182:$AG$266,10,FALSE)</f>
        <v>12</v>
      </c>
      <c r="L57" s="24">
        <f>VLOOKUP(A57,'[1]Sheet1'!$A$182:$AG$266,11,FALSE)/100</f>
        <v>0.00030110656663237404</v>
      </c>
    </row>
    <row r="58" spans="1:12" ht="15">
      <c r="A58" s="22" t="s">
        <v>122</v>
      </c>
      <c r="B58" s="60" t="s">
        <v>123</v>
      </c>
      <c r="C58" s="23">
        <f>VLOOKUP(A58,'[1]Sheet1'!$A$182:$M$266,2,FALSE)</f>
        <v>24</v>
      </c>
      <c r="D58" s="24">
        <f>VLOOKUP(A58,'[1]Sheet1'!$A$182:$AG$266,3,FALSE)/100</f>
        <v>0.001198262519346947</v>
      </c>
      <c r="E58" s="25">
        <f>VLOOKUP(A58,'[1]Sheet1'!$A$182:$AG$266,4,FALSE)</f>
        <v>19</v>
      </c>
      <c r="F58" s="26">
        <f>VLOOKUP(A58,'[1]Sheet1'!$A$182:$AG$266,5,FALSE)/100</f>
        <v>0.0011344638165751134</v>
      </c>
      <c r="G58" s="23">
        <f>VLOOKUP(A58,'[1]Sheet1'!$A$182:$AG$266,6,FALSE)</f>
        <v>3</v>
      </c>
      <c r="H58" s="24">
        <f>VLOOKUP(A58,'[1]Sheet1'!$A$182:$AG$266,7,FALSE)/100</f>
        <v>0.00097624471200781</v>
      </c>
      <c r="I58" s="25">
        <f>VLOOKUP(A58,'[1]Sheet1'!$A$182:$AG$266,8,FALSE)</f>
        <v>0</v>
      </c>
      <c r="J58" s="24">
        <f>VLOOKUP(A58,'[1]Sheet1'!$A$182:$AG$266,9,FALSE)/100</f>
        <v>0</v>
      </c>
      <c r="K58" s="23">
        <f>VLOOKUP(A58,'[1]Sheet1'!$A$182:$AG$266,10,FALSE)</f>
        <v>46</v>
      </c>
      <c r="L58" s="24">
        <f>VLOOKUP(A58,'[1]Sheet1'!$A$182:$AG$266,11,FALSE)/100</f>
        <v>0.0011542418387574336</v>
      </c>
    </row>
    <row r="59" spans="1:12" ht="15">
      <c r="A59" s="22" t="s">
        <v>124</v>
      </c>
      <c r="B59" s="60" t="s">
        <v>125</v>
      </c>
      <c r="C59" s="23">
        <f>VLOOKUP(A59,'[1]Sheet1'!$A$182:$M$266,2,FALSE)</f>
        <v>59</v>
      </c>
      <c r="D59" s="24">
        <f>VLOOKUP(A59,'[1]Sheet1'!$A$182:$AG$266,3,FALSE)/100</f>
        <v>0.0029457286933945778</v>
      </c>
      <c r="E59" s="25">
        <f>VLOOKUP(A59,'[1]Sheet1'!$A$182:$AG$266,4,FALSE)</f>
        <v>26</v>
      </c>
      <c r="F59" s="26">
        <f>VLOOKUP(A59,'[1]Sheet1'!$A$182:$AG$266,5,FALSE)/100</f>
        <v>0.0015524241700501553</v>
      </c>
      <c r="G59" s="23">
        <f>VLOOKUP(A59,'[1]Sheet1'!$A$182:$AG$266,6,FALSE)</f>
        <v>10</v>
      </c>
      <c r="H59" s="24">
        <f>VLOOKUP(A59,'[1]Sheet1'!$A$182:$AG$266,7,FALSE)/100</f>
        <v>0.0032541490400260333</v>
      </c>
      <c r="I59" s="25">
        <f>VLOOKUP(A59,'[1]Sheet1'!$A$182:$AG$266,8,FALSE)</f>
        <v>0</v>
      </c>
      <c r="J59" s="24">
        <f>VLOOKUP(A59,'[1]Sheet1'!$A$182:$AG$266,9,FALSE)/100</f>
        <v>0</v>
      </c>
      <c r="K59" s="23">
        <f>VLOOKUP(A59,'[1]Sheet1'!$A$182:$AG$266,10,FALSE)</f>
        <v>95</v>
      </c>
      <c r="L59" s="24">
        <f>VLOOKUP(A59,'[1]Sheet1'!$A$182:$AG$266,11,FALSE)/100</f>
        <v>0.0023837603191729606</v>
      </c>
    </row>
    <row r="60" spans="1:12" ht="15">
      <c r="A60" s="22" t="s">
        <v>126</v>
      </c>
      <c r="B60" s="60" t="s">
        <v>127</v>
      </c>
      <c r="C60" s="23">
        <f>VLOOKUP(A60,'[1]Sheet1'!$A$182:$M$266,2,FALSE)</f>
        <v>5</v>
      </c>
      <c r="D60" s="24">
        <f>VLOOKUP(A60,'[1]Sheet1'!$A$182:$AG$266,3,FALSE)/100</f>
        <v>0.00024963802486394727</v>
      </c>
      <c r="E60" s="25">
        <f>VLOOKUP(A60,'[1]Sheet1'!$A$182:$AG$266,4,FALSE)</f>
        <v>8</v>
      </c>
      <c r="F60" s="26">
        <f>VLOOKUP(A60,'[1]Sheet1'!$A$182:$AG$266,5,FALSE)/100</f>
        <v>0.0004776689754000478</v>
      </c>
      <c r="G60" s="23">
        <f>VLOOKUP(A60,'[1]Sheet1'!$A$182:$AG$266,6,FALSE)</f>
        <v>3</v>
      </c>
      <c r="H60" s="24">
        <f>VLOOKUP(A60,'[1]Sheet1'!$A$182:$AG$266,7,FALSE)/100</f>
        <v>0.00097624471200781</v>
      </c>
      <c r="I60" s="25">
        <f>VLOOKUP(A60,'[1]Sheet1'!$A$182:$AG$266,8,FALSE)</f>
        <v>0</v>
      </c>
      <c r="J60" s="24">
        <f>VLOOKUP(A60,'[1]Sheet1'!$A$182:$AG$266,9,FALSE)/100</f>
        <v>0</v>
      </c>
      <c r="K60" s="23">
        <f>VLOOKUP(A60,'[1]Sheet1'!$A$182:$AG$266,10,FALSE)</f>
        <v>16</v>
      </c>
      <c r="L60" s="24">
        <f>VLOOKUP(A60,'[1]Sheet1'!$A$182:$AG$266,11,FALSE)/100</f>
        <v>0.00040147542217649855</v>
      </c>
    </row>
    <row r="61" spans="1:12" ht="15">
      <c r="A61" s="22" t="s">
        <v>128</v>
      </c>
      <c r="B61" s="61" t="s">
        <v>129</v>
      </c>
      <c r="C61" s="23">
        <f>VLOOKUP(A61,'[1]Sheet1'!$A$182:$M$266,2,FALSE)</f>
        <v>125</v>
      </c>
      <c r="D61" s="24">
        <f>VLOOKUP(A61,'[1]Sheet1'!$A$182:$AG$266,3,FALSE)/100</f>
        <v>0.006240950621598682</v>
      </c>
      <c r="E61" s="25">
        <f>VLOOKUP(A61,'[1]Sheet1'!$A$182:$AG$266,4,FALSE)</f>
        <v>77</v>
      </c>
      <c r="F61" s="26">
        <f>VLOOKUP(A61,'[1]Sheet1'!$A$182:$AG$266,5,FALSE)/100</f>
        <v>0.00459756388822546</v>
      </c>
      <c r="G61" s="23">
        <f>VLOOKUP(A61,'[1]Sheet1'!$A$182:$AG$266,6,FALSE)</f>
        <v>30</v>
      </c>
      <c r="H61" s="24">
        <f>VLOOKUP(A61,'[1]Sheet1'!$A$182:$AG$266,7,FALSE)/100</f>
        <v>0.009762447120078099</v>
      </c>
      <c r="I61" s="25">
        <f>VLOOKUP(A61,'[1]Sheet1'!$A$182:$AG$266,8,FALSE)</f>
        <v>0</v>
      </c>
      <c r="J61" s="24">
        <f>VLOOKUP(A61,'[1]Sheet1'!$A$182:$AG$266,9,FALSE)/100</f>
        <v>0</v>
      </c>
      <c r="K61" s="23">
        <f>VLOOKUP(A61,'[1]Sheet1'!$A$182:$AG$266,10,FALSE)</f>
        <v>232</v>
      </c>
      <c r="L61" s="24">
        <f>VLOOKUP(A61,'[1]Sheet1'!$A$182:$AG$266,11,FALSE)/100</f>
        <v>0.005821393621559231</v>
      </c>
    </row>
    <row r="62" spans="1:12" ht="28.5">
      <c r="A62" s="22" t="s">
        <v>130</v>
      </c>
      <c r="B62" s="61" t="s">
        <v>131</v>
      </c>
      <c r="C62" s="23">
        <f>VLOOKUP(A62,'[1]Sheet1'!$A$182:$M$266,2,FALSE)</f>
        <v>27</v>
      </c>
      <c r="D62" s="24">
        <f>VLOOKUP(A62,'[1]Sheet1'!$A$182:$AG$266,3,FALSE)/100</f>
        <v>0.0013480453342653153</v>
      </c>
      <c r="E62" s="25">
        <f>VLOOKUP(A62,'[1]Sheet1'!$A$182:$AG$266,4,FALSE)</f>
        <v>23</v>
      </c>
      <c r="F62" s="26">
        <f>VLOOKUP(A62,'[1]Sheet1'!$A$182:$AG$266,5,FALSE)/100</f>
        <v>0.0013732983042751374</v>
      </c>
      <c r="G62" s="23">
        <f>VLOOKUP(A62,'[1]Sheet1'!$A$182:$AG$266,6,FALSE)</f>
        <v>4</v>
      </c>
      <c r="H62" s="24">
        <f>VLOOKUP(A62,'[1]Sheet1'!$A$182:$AG$266,7,FALSE)/100</f>
        <v>0.0013016596160104132</v>
      </c>
      <c r="I62" s="25">
        <f>VLOOKUP(A62,'[1]Sheet1'!$A$182:$AG$266,8,FALSE)</f>
        <v>0</v>
      </c>
      <c r="J62" s="24">
        <f>VLOOKUP(A62,'[1]Sheet1'!$A$182:$AG$266,9,FALSE)/100</f>
        <v>0</v>
      </c>
      <c r="K62" s="23">
        <f>VLOOKUP(A62,'[1]Sheet1'!$A$182:$AG$266,10,FALSE)</f>
        <v>54</v>
      </c>
      <c r="L62" s="24">
        <f>VLOOKUP(A62,'[1]Sheet1'!$A$182:$AG$266,11,FALSE)/100</f>
        <v>0.001354979549845683</v>
      </c>
    </row>
    <row r="63" spans="1:12" ht="15">
      <c r="A63" s="22" t="s">
        <v>132</v>
      </c>
      <c r="B63" s="61" t="s">
        <v>133</v>
      </c>
      <c r="C63" s="23">
        <f>VLOOKUP(A63,'[1]Sheet1'!$A$182:$M$266,2,FALSE)</f>
        <v>44</v>
      </c>
      <c r="D63" s="24">
        <f>VLOOKUP(A63,'[1]Sheet1'!$A$182:$AG$266,3,FALSE)/100</f>
        <v>0.002196814618802736</v>
      </c>
      <c r="E63" s="25">
        <f>VLOOKUP(A63,'[1]Sheet1'!$A$182:$AG$266,4,FALSE)</f>
        <v>27</v>
      </c>
      <c r="F63" s="26">
        <f>VLOOKUP(A63,'[1]Sheet1'!$A$182:$AG$266,5,FALSE)/100</f>
        <v>0.0016121327919751615</v>
      </c>
      <c r="G63" s="23">
        <f>VLOOKUP(A63,'[1]Sheet1'!$A$182:$AG$266,6,FALSE)</f>
        <v>7</v>
      </c>
      <c r="H63" s="24">
        <f>VLOOKUP(A63,'[1]Sheet1'!$A$182:$AG$266,7,FALSE)/100</f>
        <v>0.002277904328018223</v>
      </c>
      <c r="I63" s="25">
        <f>VLOOKUP(A63,'[1]Sheet1'!$A$182:$AG$266,8,FALSE)</f>
        <v>0</v>
      </c>
      <c r="J63" s="24">
        <f>VLOOKUP(A63,'[1]Sheet1'!$A$182:$AG$266,9,FALSE)/100</f>
        <v>0</v>
      </c>
      <c r="K63" s="23">
        <f>VLOOKUP(A63,'[1]Sheet1'!$A$182:$AG$266,10,FALSE)</f>
        <v>78</v>
      </c>
      <c r="L63" s="24">
        <f>VLOOKUP(A63,'[1]Sheet1'!$A$182:$AG$266,11,FALSE)/100</f>
        <v>0.001957192683110431</v>
      </c>
    </row>
    <row r="64" spans="1:12" ht="15">
      <c r="A64" s="22" t="s">
        <v>134</v>
      </c>
      <c r="B64" s="61" t="s">
        <v>135</v>
      </c>
      <c r="C64" s="23">
        <f>VLOOKUP(A64,'[1]Sheet1'!$A$182:$M$266,2,FALSE)</f>
        <v>56</v>
      </c>
      <c r="D64" s="24">
        <f>VLOOKUP(A64,'[1]Sheet1'!$A$182:$AG$266,3,FALSE)/100</f>
        <v>0.002795945878476209</v>
      </c>
      <c r="E64" s="25">
        <f>VLOOKUP(A64,'[1]Sheet1'!$A$182:$AG$266,4,FALSE)</f>
        <v>57</v>
      </c>
      <c r="F64" s="26">
        <f>VLOOKUP(A64,'[1]Sheet1'!$A$182:$AG$266,5,FALSE)/100</f>
        <v>0.0034033914497253403</v>
      </c>
      <c r="G64" s="23">
        <f>VLOOKUP(A64,'[1]Sheet1'!$A$182:$AG$266,6,FALSE)</f>
        <v>16</v>
      </c>
      <c r="H64" s="24">
        <f>VLOOKUP(A64,'[1]Sheet1'!$A$182:$AG$266,7,FALSE)/100</f>
        <v>0.005206638464041653</v>
      </c>
      <c r="I64" s="25">
        <f>VLOOKUP(A64,'[1]Sheet1'!$A$182:$AG$266,8,FALSE)</f>
        <v>0</v>
      </c>
      <c r="J64" s="24">
        <f>VLOOKUP(A64,'[1]Sheet1'!$A$182:$AG$266,9,FALSE)/100</f>
        <v>0</v>
      </c>
      <c r="K64" s="23">
        <f>VLOOKUP(A64,'[1]Sheet1'!$A$182:$AG$266,10,FALSE)</f>
        <v>129</v>
      </c>
      <c r="L64" s="24">
        <f>VLOOKUP(A64,'[1]Sheet1'!$A$182:$AG$266,11,FALSE)/100</f>
        <v>0.0032368955912980206</v>
      </c>
    </row>
    <row r="65" spans="1:12" ht="15">
      <c r="A65" s="22" t="s">
        <v>136</v>
      </c>
      <c r="B65" s="61" t="s">
        <v>137</v>
      </c>
      <c r="C65" s="23">
        <f>VLOOKUP(A65,'[1]Sheet1'!$A$182:$M$266,2,FALSE)</f>
        <v>68</v>
      </c>
      <c r="D65" s="24">
        <f>VLOOKUP(A65,'[1]Sheet1'!$A$182:$AG$266,3,FALSE)/100</f>
        <v>0.003395077138149683</v>
      </c>
      <c r="E65" s="25">
        <f>VLOOKUP(A65,'[1]Sheet1'!$A$182:$AG$266,4,FALSE)</f>
        <v>36</v>
      </c>
      <c r="F65" s="26">
        <f>VLOOKUP(A65,'[1]Sheet1'!$A$182:$AG$266,5,FALSE)/100</f>
        <v>0.0021495103893002148</v>
      </c>
      <c r="G65" s="23">
        <f>VLOOKUP(A65,'[1]Sheet1'!$A$182:$AG$266,6,FALSE)</f>
        <v>22</v>
      </c>
      <c r="H65" s="24">
        <f>VLOOKUP(A65,'[1]Sheet1'!$A$182:$AG$266,7,FALSE)/100</f>
        <v>0.007159127888057273</v>
      </c>
      <c r="I65" s="25">
        <f>VLOOKUP(A65,'[1]Sheet1'!$A$182:$AG$266,8,FALSE)</f>
        <v>0</v>
      </c>
      <c r="J65" s="24">
        <f>VLOOKUP(A65,'[1]Sheet1'!$A$182:$AG$266,9,FALSE)/100</f>
        <v>0</v>
      </c>
      <c r="K65" s="23">
        <f>VLOOKUP(A65,'[1]Sheet1'!$A$182:$AG$266,10,FALSE)</f>
        <v>126</v>
      </c>
      <c r="L65" s="24">
        <f>VLOOKUP(A65,'[1]Sheet1'!$A$182:$AG$266,11,FALSE)/100</f>
        <v>0.0031616189496399267</v>
      </c>
    </row>
    <row r="66" spans="1:12" ht="15">
      <c r="A66" s="22" t="s">
        <v>138</v>
      </c>
      <c r="B66" s="60" t="s">
        <v>139</v>
      </c>
      <c r="C66" s="23">
        <f>VLOOKUP(A66,'[1]Sheet1'!$A$182:$M$266,2,FALSE)</f>
        <v>89</v>
      </c>
      <c r="D66" s="24">
        <f>VLOOKUP(A66,'[1]Sheet1'!$A$182:$AG$266,3,FALSE)/100</f>
        <v>0.004443556842578262</v>
      </c>
      <c r="E66" s="25">
        <f>VLOOKUP(A66,'[1]Sheet1'!$A$182:$AG$266,4,FALSE)</f>
        <v>57</v>
      </c>
      <c r="F66" s="26">
        <f>VLOOKUP(A66,'[1]Sheet1'!$A$182:$AG$266,5,FALSE)/100</f>
        <v>0.0034033914497253403</v>
      </c>
      <c r="G66" s="23">
        <f>VLOOKUP(A66,'[1]Sheet1'!$A$182:$AG$266,6,FALSE)</f>
        <v>18</v>
      </c>
      <c r="H66" s="24">
        <f>VLOOKUP(A66,'[1]Sheet1'!$A$182:$AG$266,7,FALSE)/100</f>
        <v>0.005857468272046859</v>
      </c>
      <c r="I66" s="25">
        <f>VLOOKUP(A66,'[1]Sheet1'!$A$182:$AG$266,8,FALSE)</f>
        <v>0</v>
      </c>
      <c r="J66" s="24">
        <f>VLOOKUP(A66,'[1]Sheet1'!$A$182:$AG$266,9,FALSE)/100</f>
        <v>0</v>
      </c>
      <c r="K66" s="23">
        <f>VLOOKUP(A66,'[1]Sheet1'!$A$182:$AG$266,10,FALSE)</f>
        <v>164</v>
      </c>
      <c r="L66" s="24">
        <f>VLOOKUP(A66,'[1]Sheet1'!$A$182:$AG$266,11,FALSE)/100</f>
        <v>0.004115123077309111</v>
      </c>
    </row>
    <row r="67" spans="1:12" ht="15">
      <c r="A67" s="22" t="s">
        <v>140</v>
      </c>
      <c r="B67" s="61" t="s">
        <v>141</v>
      </c>
      <c r="C67" s="23">
        <f>VLOOKUP(A67,'[1]Sheet1'!$A$182:$M$266,2,FALSE)</f>
        <v>71</v>
      </c>
      <c r="D67" s="24">
        <f>VLOOKUP(A67,'[1]Sheet1'!$A$182:$AG$266,3,FALSE)/100</f>
        <v>0.003544859953068051</v>
      </c>
      <c r="E67" s="25">
        <f>VLOOKUP(A67,'[1]Sheet1'!$A$182:$AG$266,4,FALSE)</f>
        <v>45</v>
      </c>
      <c r="F67" s="26">
        <f>VLOOKUP(A67,'[1]Sheet1'!$A$182:$AG$266,5,FALSE)/100</f>
        <v>0.0026868879866252687</v>
      </c>
      <c r="G67" s="23">
        <f>VLOOKUP(A67,'[1]Sheet1'!$A$182:$AG$266,6,FALSE)</f>
        <v>11</v>
      </c>
      <c r="H67" s="24">
        <f>VLOOKUP(A67,'[1]Sheet1'!$A$182:$AG$266,7,FALSE)/100</f>
        <v>0.0035795639440286365</v>
      </c>
      <c r="I67" s="25">
        <f>VLOOKUP(A67,'[1]Sheet1'!$A$182:$AG$266,8,FALSE)</f>
        <v>0</v>
      </c>
      <c r="J67" s="24">
        <f>VLOOKUP(A67,'[1]Sheet1'!$A$182:$AG$266,9,FALSE)/100</f>
        <v>0</v>
      </c>
      <c r="K67" s="23">
        <f>VLOOKUP(A67,'[1]Sheet1'!$A$182:$AG$266,10,FALSE)</f>
        <v>127</v>
      </c>
      <c r="L67" s="24">
        <f>VLOOKUP(A67,'[1]Sheet1'!$A$182:$AG$266,11,FALSE)/100</f>
        <v>0.003186711163525958</v>
      </c>
    </row>
    <row r="68" spans="1:12" ht="15">
      <c r="A68" s="22" t="s">
        <v>142</v>
      </c>
      <c r="B68" s="60" t="s">
        <v>143</v>
      </c>
      <c r="C68" s="23">
        <f>VLOOKUP(A68,'[1]Sheet1'!$A$182:$M$266,2,FALSE)</f>
        <v>54</v>
      </c>
      <c r="D68" s="24">
        <f>VLOOKUP(A68,'[1]Sheet1'!$A$182:$AG$266,3,FALSE)/100</f>
        <v>0.0026960906685306305</v>
      </c>
      <c r="E68" s="25">
        <f>VLOOKUP(A68,'[1]Sheet1'!$A$182:$AG$266,4,FALSE)</f>
        <v>27</v>
      </c>
      <c r="F68" s="26">
        <f>VLOOKUP(A68,'[1]Sheet1'!$A$182:$AG$266,5,FALSE)/100</f>
        <v>0.0016121327919751615</v>
      </c>
      <c r="G68" s="23">
        <f>VLOOKUP(A68,'[1]Sheet1'!$A$182:$AG$266,6,FALSE)</f>
        <v>5</v>
      </c>
      <c r="H68" s="24">
        <f>VLOOKUP(A68,'[1]Sheet1'!$A$182:$AG$266,7,FALSE)/100</f>
        <v>0.0016270745200130166</v>
      </c>
      <c r="I68" s="25">
        <f>VLOOKUP(A68,'[1]Sheet1'!$A$182:$AG$266,8,FALSE)</f>
        <v>0</v>
      </c>
      <c r="J68" s="24">
        <f>VLOOKUP(A68,'[1]Sheet1'!$A$182:$AG$266,9,FALSE)/100</f>
        <v>0</v>
      </c>
      <c r="K68" s="23">
        <f>VLOOKUP(A68,'[1]Sheet1'!$A$182:$AG$266,10,FALSE)</f>
        <v>86</v>
      </c>
      <c r="L68" s="24">
        <f>VLOOKUP(A68,'[1]Sheet1'!$A$182:$AG$266,11,FALSE)/100</f>
        <v>0.0021579303941986804</v>
      </c>
    </row>
    <row r="69" spans="1:12" ht="15">
      <c r="A69" s="22" t="s">
        <v>144</v>
      </c>
      <c r="B69" s="60" t="s">
        <v>145</v>
      </c>
      <c r="C69" s="23">
        <f>VLOOKUP(A69,'[1]Sheet1'!$A$182:$M$266,2,FALSE)</f>
        <v>42</v>
      </c>
      <c r="D69" s="24">
        <f>VLOOKUP(A69,'[1]Sheet1'!$A$182:$AG$266,3,FALSE)/100</f>
        <v>0.002096959408857157</v>
      </c>
      <c r="E69" s="25">
        <f>VLOOKUP(A69,'[1]Sheet1'!$A$182:$AG$266,4,FALSE)</f>
        <v>17</v>
      </c>
      <c r="F69" s="26">
        <f>VLOOKUP(A69,'[1]Sheet1'!$A$182:$AG$266,5,FALSE)/100</f>
        <v>0.0010150465727251014</v>
      </c>
      <c r="G69" s="23">
        <f>VLOOKUP(A69,'[1]Sheet1'!$A$182:$AG$266,6,FALSE)</f>
        <v>4</v>
      </c>
      <c r="H69" s="24">
        <f>VLOOKUP(A69,'[1]Sheet1'!$A$182:$AG$266,7,FALSE)/100</f>
        <v>0.0013016596160104132</v>
      </c>
      <c r="I69" s="25">
        <f>VLOOKUP(A69,'[1]Sheet1'!$A$182:$AG$266,8,FALSE)</f>
        <v>0</v>
      </c>
      <c r="J69" s="24">
        <f>VLOOKUP(A69,'[1]Sheet1'!$A$182:$AG$266,9,FALSE)/100</f>
        <v>0</v>
      </c>
      <c r="K69" s="23">
        <f>VLOOKUP(A69,'[1]Sheet1'!$A$182:$AG$266,10,FALSE)</f>
        <v>63</v>
      </c>
      <c r="L69" s="24">
        <f>VLOOKUP(A69,'[1]Sheet1'!$A$182:$AG$266,11,FALSE)/100</f>
        <v>0.0015808094748199634</v>
      </c>
    </row>
    <row r="70" spans="1:12" ht="15">
      <c r="A70" s="22" t="s">
        <v>146</v>
      </c>
      <c r="B70" s="61" t="s">
        <v>147</v>
      </c>
      <c r="C70" s="23">
        <f>VLOOKUP(A70,'[1]Sheet1'!$A$182:$M$266,2,FALSE)</f>
        <v>19</v>
      </c>
      <c r="D70" s="24">
        <f>VLOOKUP(A70,'[1]Sheet1'!$A$182:$AG$266,3,FALSE)/100</f>
        <v>0.0009486244944829997</v>
      </c>
      <c r="E70" s="25">
        <f>VLOOKUP(A70,'[1]Sheet1'!$A$182:$AG$266,4,FALSE)</f>
        <v>7</v>
      </c>
      <c r="F70" s="26">
        <f>VLOOKUP(A70,'[1]Sheet1'!$A$182:$AG$266,5,FALSE)/100</f>
        <v>0.0004179603534750418</v>
      </c>
      <c r="G70" s="23">
        <f>VLOOKUP(A70,'[1]Sheet1'!$A$182:$AG$266,6,FALSE)</f>
        <v>6</v>
      </c>
      <c r="H70" s="24">
        <f>VLOOKUP(A70,'[1]Sheet1'!$A$182:$AG$266,7,FALSE)/100</f>
        <v>0.00195248942401562</v>
      </c>
      <c r="I70" s="25">
        <f>VLOOKUP(A70,'[1]Sheet1'!$A$182:$AG$266,8,FALSE)</f>
        <v>0</v>
      </c>
      <c r="J70" s="24">
        <f>VLOOKUP(A70,'[1]Sheet1'!$A$182:$AG$266,9,FALSE)/100</f>
        <v>0</v>
      </c>
      <c r="K70" s="23">
        <f>VLOOKUP(A70,'[1]Sheet1'!$A$182:$AG$266,10,FALSE)</f>
        <v>32</v>
      </c>
      <c r="L70" s="24">
        <f>VLOOKUP(A70,'[1]Sheet1'!$A$182:$AG$266,11,FALSE)/100</f>
        <v>0.0008029508443529971</v>
      </c>
    </row>
    <row r="71" spans="1:12" ht="15">
      <c r="A71" s="22" t="s">
        <v>148</v>
      </c>
      <c r="B71" s="60" t="s">
        <v>149</v>
      </c>
      <c r="C71" s="23">
        <f>VLOOKUP(A71,'[1]Sheet1'!$A$182:$M$266,2,FALSE)</f>
        <v>21</v>
      </c>
      <c r="D71" s="24">
        <f>VLOOKUP(A71,'[1]Sheet1'!$A$182:$AG$266,3,FALSE)/100</f>
        <v>0.0010484797044285786</v>
      </c>
      <c r="E71" s="25">
        <f>VLOOKUP(A71,'[1]Sheet1'!$A$182:$AG$266,4,FALSE)</f>
        <v>11</v>
      </c>
      <c r="F71" s="26">
        <f>VLOOKUP(A71,'[1]Sheet1'!$A$182:$AG$266,5,FALSE)/100</f>
        <v>0.0006567948411750657</v>
      </c>
      <c r="G71" s="23">
        <f>VLOOKUP(A71,'[1]Sheet1'!$A$182:$AG$266,6,FALSE)</f>
        <v>0</v>
      </c>
      <c r="H71" s="24">
        <f>VLOOKUP(A71,'[1]Sheet1'!$A$182:$AG$266,7,FALSE)/100</f>
        <v>0</v>
      </c>
      <c r="I71" s="25">
        <f>VLOOKUP(A71,'[1]Sheet1'!$A$182:$AG$266,8,FALSE)</f>
        <v>0</v>
      </c>
      <c r="J71" s="24">
        <f>VLOOKUP(A71,'[1]Sheet1'!$A$182:$AG$266,9,FALSE)/100</f>
        <v>0</v>
      </c>
      <c r="K71" s="23">
        <f>VLOOKUP(A71,'[1]Sheet1'!$A$182:$AG$266,10,FALSE)</f>
        <v>32</v>
      </c>
      <c r="L71" s="24">
        <f>VLOOKUP(A71,'[1]Sheet1'!$A$182:$AG$266,11,FALSE)/100</f>
        <v>0.0008029508443529971</v>
      </c>
    </row>
    <row r="72" spans="1:12" ht="15">
      <c r="A72" s="22" t="s">
        <v>150</v>
      </c>
      <c r="B72" s="60" t="s">
        <v>206</v>
      </c>
      <c r="C72" s="23">
        <f>VLOOKUP(A72,'[1]Sheet1'!$A$182:$M$266,2,FALSE)</f>
        <v>13</v>
      </c>
      <c r="D72" s="24">
        <f>VLOOKUP(A72,'[1]Sheet1'!$A$182:$AG$266,3,FALSE)/100</f>
        <v>0.0006490588646462629</v>
      </c>
      <c r="E72" s="25">
        <f>VLOOKUP(A72,'[1]Sheet1'!$A$182:$AG$266,4,FALSE)</f>
        <v>16</v>
      </c>
      <c r="F72" s="26">
        <f>VLOOKUP(A72,'[1]Sheet1'!$A$182:$AG$266,5,FALSE)/100</f>
        <v>0.0009553379508000956</v>
      </c>
      <c r="G72" s="23">
        <f>VLOOKUP(A72,'[1]Sheet1'!$A$182:$AG$266,6,FALSE)</f>
        <v>4</v>
      </c>
      <c r="H72" s="24">
        <f>VLOOKUP(A72,'[1]Sheet1'!$A$182:$AG$266,7,FALSE)/100</f>
        <v>0.0013016596160104132</v>
      </c>
      <c r="I72" s="25">
        <f>VLOOKUP(A72,'[1]Sheet1'!$A$182:$AG$266,8,FALSE)</f>
        <v>0</v>
      </c>
      <c r="J72" s="24">
        <f>VLOOKUP(A72,'[1]Sheet1'!$A$182:$AG$266,9,FALSE)/100</f>
        <v>0</v>
      </c>
      <c r="K72" s="23">
        <f>VLOOKUP(A72,'[1]Sheet1'!$A$182:$AG$266,10,FALSE)</f>
        <v>33</v>
      </c>
      <c r="L72" s="24">
        <f>VLOOKUP(A72,'[1]Sheet1'!$A$182:$AG$266,11,FALSE)/100</f>
        <v>0.0008280430582390284</v>
      </c>
    </row>
    <row r="73" spans="1:12" ht="15">
      <c r="A73" s="22" t="s">
        <v>151</v>
      </c>
      <c r="B73" s="60" t="s">
        <v>152</v>
      </c>
      <c r="C73" s="23">
        <f>VLOOKUP(A73,'[1]Sheet1'!$A$182:$M$266,2,FALSE)</f>
        <v>1493</v>
      </c>
      <c r="D73" s="24">
        <f>VLOOKUP(A73,'[1]Sheet1'!$A$182:$AG$266,3,FALSE)/100</f>
        <v>0.07454191422437466</v>
      </c>
      <c r="E73" s="25">
        <f>VLOOKUP(A73,'[1]Sheet1'!$A$182:$AG$266,4,FALSE)</f>
        <v>1708</v>
      </c>
      <c r="F73" s="26">
        <f>VLOOKUP(A73,'[1]Sheet1'!$A$182:$AG$266,5,FALSE)/100</f>
        <v>0.1019823262479102</v>
      </c>
      <c r="G73" s="23">
        <f>VLOOKUP(A73,'[1]Sheet1'!$A$182:$AG$266,6,FALSE)</f>
        <v>225</v>
      </c>
      <c r="H73" s="24">
        <f>VLOOKUP(A73,'[1]Sheet1'!$A$182:$AG$266,7,FALSE)/100</f>
        <v>0.07321835340058573</v>
      </c>
      <c r="I73" s="25">
        <f>VLOOKUP(A73,'[1]Sheet1'!$A$182:$AG$266,8,FALSE)</f>
        <v>0</v>
      </c>
      <c r="J73" s="24">
        <f>VLOOKUP(A73,'[1]Sheet1'!$A$182:$AG$266,9,FALSE)/100</f>
        <v>0</v>
      </c>
      <c r="K73" s="23">
        <f>VLOOKUP(A73,'[1]Sheet1'!$A$182:$AG$266,10,FALSE)</f>
        <v>3426</v>
      </c>
      <c r="L73" s="24">
        <f>VLOOKUP(A73,'[1]Sheet1'!$A$182:$AG$266,11,FALSE)/100</f>
        <v>0.08596592477354276</v>
      </c>
    </row>
    <row r="74" spans="1:12" ht="28.5">
      <c r="A74" s="22" t="s">
        <v>153</v>
      </c>
      <c r="B74" s="60" t="s">
        <v>154</v>
      </c>
      <c r="C74" s="23">
        <f>VLOOKUP(A74,'[1]Sheet1'!$A$182:$M$266,2,FALSE)</f>
        <v>17</v>
      </c>
      <c r="D74" s="24">
        <f>VLOOKUP(A74,'[1]Sheet1'!$A$182:$AG$266,3,FALSE)/100</f>
        <v>0.0008487692845374207</v>
      </c>
      <c r="E74" s="25">
        <f>VLOOKUP(A74,'[1]Sheet1'!$A$182:$AG$266,4,FALSE)</f>
        <v>16</v>
      </c>
      <c r="F74" s="26">
        <f>VLOOKUP(A74,'[1]Sheet1'!$A$182:$AG$266,5,FALSE)/100</f>
        <v>0.0009553379508000956</v>
      </c>
      <c r="G74" s="23">
        <f>VLOOKUP(A74,'[1]Sheet1'!$A$182:$AG$266,6,FALSE)</f>
        <v>1</v>
      </c>
      <c r="H74" s="24">
        <f>VLOOKUP(A74,'[1]Sheet1'!$A$182:$AG$266,7,FALSE)/100</f>
        <v>0.0003254149040026033</v>
      </c>
      <c r="I74" s="25">
        <f>VLOOKUP(A74,'[1]Sheet1'!$A$182:$AG$266,8,FALSE)</f>
        <v>0</v>
      </c>
      <c r="J74" s="24">
        <f>VLOOKUP(A74,'[1]Sheet1'!$A$182:$AG$266,9,FALSE)/100</f>
        <v>0</v>
      </c>
      <c r="K74" s="23">
        <f>VLOOKUP(A74,'[1]Sheet1'!$A$182:$AG$266,10,FALSE)</f>
        <v>34</v>
      </c>
      <c r="L74" s="24">
        <f>VLOOKUP(A74,'[1]Sheet1'!$A$182:$AG$266,11,FALSE)/100</f>
        <v>0.0008531352721250596</v>
      </c>
    </row>
    <row r="75" spans="1:12" ht="15">
      <c r="A75" s="22" t="s">
        <v>155</v>
      </c>
      <c r="B75" s="61" t="s">
        <v>156</v>
      </c>
      <c r="C75" s="23">
        <f>VLOOKUP(A75,'[1]Sheet1'!$A$182:$M$266,2,FALSE)</f>
        <v>51</v>
      </c>
      <c r="D75" s="24">
        <f>VLOOKUP(A75,'[1]Sheet1'!$A$182:$AG$266,3,FALSE)/100</f>
        <v>0.0025463078536122623</v>
      </c>
      <c r="E75" s="25">
        <f>VLOOKUP(A75,'[1]Sheet1'!$A$182:$AG$266,4,FALSE)</f>
        <v>65</v>
      </c>
      <c r="F75" s="26">
        <f>VLOOKUP(A75,'[1]Sheet1'!$A$182:$AG$266,5,FALSE)/100</f>
        <v>0.0038810604251253876</v>
      </c>
      <c r="G75" s="23">
        <f>VLOOKUP(A75,'[1]Sheet1'!$A$182:$AG$266,6,FALSE)</f>
        <v>19</v>
      </c>
      <c r="H75" s="24">
        <f>VLOOKUP(A75,'[1]Sheet1'!$A$182:$AG$266,7,FALSE)/100</f>
        <v>0.006182883176049463</v>
      </c>
      <c r="I75" s="25">
        <f>VLOOKUP(A75,'[1]Sheet1'!$A$182:$AG$266,8,FALSE)</f>
        <v>0</v>
      </c>
      <c r="J75" s="24">
        <f>VLOOKUP(A75,'[1]Sheet1'!$A$182:$AG$266,9,FALSE)/100</f>
        <v>0</v>
      </c>
      <c r="K75" s="23">
        <f>VLOOKUP(A75,'[1]Sheet1'!$A$182:$AG$266,10,FALSE)</f>
        <v>135</v>
      </c>
      <c r="L75" s="24">
        <f>VLOOKUP(A75,'[1]Sheet1'!$A$182:$AG$266,11,FALSE)/100</f>
        <v>0.0033874488746142074</v>
      </c>
    </row>
    <row r="76" spans="1:12" ht="15">
      <c r="A76" s="22" t="s">
        <v>157</v>
      </c>
      <c r="B76" s="60" t="s">
        <v>158</v>
      </c>
      <c r="C76" s="23">
        <f>VLOOKUP(A76,'[1]Sheet1'!$A$182:$M$266,2,FALSE)</f>
        <v>1041</v>
      </c>
      <c r="D76" s="24">
        <f>VLOOKUP(A76,'[1]Sheet1'!$A$182:$AG$266,3,FALSE)/100</f>
        <v>0.05197463677667383</v>
      </c>
      <c r="E76" s="25">
        <f>VLOOKUP(A76,'[1]Sheet1'!$A$182:$AG$266,4,FALSE)</f>
        <v>2245</v>
      </c>
      <c r="F76" s="26">
        <f>VLOOKUP(A76,'[1]Sheet1'!$A$182:$AG$266,5,FALSE)/100</f>
        <v>0.13404585622163842</v>
      </c>
      <c r="G76" s="23">
        <f>VLOOKUP(A76,'[1]Sheet1'!$A$182:$AG$266,6,FALSE)</f>
        <v>401</v>
      </c>
      <c r="H76" s="24">
        <f>VLOOKUP(A76,'[1]Sheet1'!$A$182:$AG$266,7,FALSE)/100</f>
        <v>0.13049137650504394</v>
      </c>
      <c r="I76" s="25">
        <f>VLOOKUP(A76,'[1]Sheet1'!$A$182:$AG$266,8,FALSE)</f>
        <v>0</v>
      </c>
      <c r="J76" s="24">
        <f>VLOOKUP(A76,'[1]Sheet1'!$A$182:$AG$266,9,FALSE)/100</f>
        <v>0</v>
      </c>
      <c r="K76" s="23">
        <f>VLOOKUP(A76,'[1]Sheet1'!$A$182:$AG$266,10,FALSE)</f>
        <v>3687</v>
      </c>
      <c r="L76" s="24">
        <f>VLOOKUP(A76,'[1]Sheet1'!$A$182:$AG$266,11,FALSE)/100</f>
        <v>0.0925149925977969</v>
      </c>
    </row>
    <row r="77" spans="1:12" ht="15">
      <c r="A77" s="22" t="s">
        <v>159</v>
      </c>
      <c r="B77" s="61" t="s">
        <v>160</v>
      </c>
      <c r="C77" s="23">
        <f>VLOOKUP(A77,'[1]Sheet1'!$A$182:$M$266,2,FALSE)</f>
        <v>73</v>
      </c>
      <c r="D77" s="24">
        <f>VLOOKUP(A77,'[1]Sheet1'!$A$182:$AG$266,3,FALSE)/100</f>
        <v>0.0036447151630136297</v>
      </c>
      <c r="E77" s="25">
        <f>VLOOKUP(A77,'[1]Sheet1'!$A$182:$AG$266,4,FALSE)</f>
        <v>46</v>
      </c>
      <c r="F77" s="26">
        <f>VLOOKUP(A77,'[1]Sheet1'!$A$182:$AG$266,5,FALSE)/100</f>
        <v>0.002746596608550275</v>
      </c>
      <c r="G77" s="23">
        <f>VLOOKUP(A77,'[1]Sheet1'!$A$182:$AG$266,6,FALSE)</f>
        <v>18</v>
      </c>
      <c r="H77" s="24">
        <f>VLOOKUP(A77,'[1]Sheet1'!$A$182:$AG$266,7,FALSE)/100</f>
        <v>0.005857468272046859</v>
      </c>
      <c r="I77" s="25">
        <f>VLOOKUP(A77,'[1]Sheet1'!$A$182:$AG$266,8,FALSE)</f>
        <v>0</v>
      </c>
      <c r="J77" s="24">
        <f>VLOOKUP(A77,'[1]Sheet1'!$A$182:$AG$266,9,FALSE)/100</f>
        <v>0</v>
      </c>
      <c r="K77" s="23">
        <f>VLOOKUP(A77,'[1]Sheet1'!$A$182:$AG$266,10,FALSE)</f>
        <v>137</v>
      </c>
      <c r="L77" s="24">
        <f>VLOOKUP(A77,'[1]Sheet1'!$A$182:$AG$266,11,FALSE)/100</f>
        <v>0.0034376333023862695</v>
      </c>
    </row>
    <row r="78" spans="1:12" ht="15">
      <c r="A78" s="22" t="s">
        <v>161</v>
      </c>
      <c r="B78" s="60" t="s">
        <v>162</v>
      </c>
      <c r="C78" s="23">
        <f>VLOOKUP(A78,'[1]Sheet1'!$A$182:$M$266,2,FALSE)</f>
        <v>60</v>
      </c>
      <c r="D78" s="24">
        <f>VLOOKUP(A78,'[1]Sheet1'!$A$182:$AG$266,3,FALSE)/100</f>
        <v>0.0029956562983673675</v>
      </c>
      <c r="E78" s="25">
        <f>VLOOKUP(A78,'[1]Sheet1'!$A$182:$AG$266,4,FALSE)</f>
        <v>61</v>
      </c>
      <c r="F78" s="26">
        <f>VLOOKUP(A78,'[1]Sheet1'!$A$182:$AG$266,5,FALSE)/100</f>
        <v>0.003642225937425364</v>
      </c>
      <c r="G78" s="23">
        <f>VLOOKUP(A78,'[1]Sheet1'!$A$182:$AG$266,6,FALSE)</f>
        <v>16</v>
      </c>
      <c r="H78" s="24">
        <f>VLOOKUP(A78,'[1]Sheet1'!$A$182:$AG$266,7,FALSE)/100</f>
        <v>0.005206638464041653</v>
      </c>
      <c r="I78" s="25">
        <f>VLOOKUP(A78,'[1]Sheet1'!$A$182:$AG$266,8,FALSE)</f>
        <v>0</v>
      </c>
      <c r="J78" s="24">
        <f>VLOOKUP(A78,'[1]Sheet1'!$A$182:$AG$266,9,FALSE)/100</f>
        <v>0</v>
      </c>
      <c r="K78" s="23">
        <f>VLOOKUP(A78,'[1]Sheet1'!$A$182:$AG$266,10,FALSE)</f>
        <v>137</v>
      </c>
      <c r="L78" s="24">
        <f>VLOOKUP(A78,'[1]Sheet1'!$A$182:$AG$266,11,FALSE)/100</f>
        <v>0.0034376333023862695</v>
      </c>
    </row>
    <row r="79" spans="1:12" ht="15">
      <c r="A79" s="22" t="s">
        <v>163</v>
      </c>
      <c r="B79" s="60" t="s">
        <v>164</v>
      </c>
      <c r="C79" s="23">
        <f>VLOOKUP(A79,'[1]Sheet1'!$A$182:$M$266,2,FALSE)</f>
        <v>902</v>
      </c>
      <c r="D79" s="24">
        <f>VLOOKUP(A79,'[1]Sheet1'!$A$182:$AG$266,3,FALSE)/100</f>
        <v>0.04503469968545608</v>
      </c>
      <c r="E79" s="25">
        <f>VLOOKUP(A79,'[1]Sheet1'!$A$182:$AG$266,4,FALSE)</f>
        <v>230</v>
      </c>
      <c r="F79" s="26">
        <f>VLOOKUP(A79,'[1]Sheet1'!$A$182:$AG$266,5,FALSE)/100</f>
        <v>0.013732983042751373</v>
      </c>
      <c r="G79" s="23">
        <f>VLOOKUP(A79,'[1]Sheet1'!$A$182:$AG$266,6,FALSE)</f>
        <v>55</v>
      </c>
      <c r="H79" s="24">
        <f>VLOOKUP(A79,'[1]Sheet1'!$A$182:$AG$266,7,FALSE)/100</f>
        <v>0.017897819720143184</v>
      </c>
      <c r="I79" s="25">
        <f>VLOOKUP(A79,'[1]Sheet1'!$A$182:$AG$266,8,FALSE)</f>
        <v>0</v>
      </c>
      <c r="J79" s="24">
        <f>VLOOKUP(A79,'[1]Sheet1'!$A$182:$AG$266,9,FALSE)/100</f>
        <v>0</v>
      </c>
      <c r="K79" s="23">
        <f>VLOOKUP(A79,'[1]Sheet1'!$A$182:$AG$266,10,FALSE)</f>
        <v>1187</v>
      </c>
      <c r="L79" s="24">
        <f>VLOOKUP(A79,'[1]Sheet1'!$A$182:$AG$266,11,FALSE)/100</f>
        <v>0.029784457882718995</v>
      </c>
    </row>
    <row r="80" spans="1:12" ht="15">
      <c r="A80" s="22" t="s">
        <v>165</v>
      </c>
      <c r="B80" s="60" t="s">
        <v>166</v>
      </c>
      <c r="C80" s="23">
        <f>VLOOKUP(A80,'[1]Sheet1'!$A$182:$M$266,2,FALSE)</f>
        <v>5931</v>
      </c>
      <c r="D80" s="24">
        <f>VLOOKUP(A80,'[1]Sheet1'!$A$182:$AG$266,3,FALSE)/100</f>
        <v>0.29612062509361425</v>
      </c>
      <c r="E80" s="25">
        <f>VLOOKUP(A80,'[1]Sheet1'!$A$182:$AG$266,4,FALSE)</f>
        <v>1996</v>
      </c>
      <c r="F80" s="26">
        <f>VLOOKUP(A80,'[1]Sheet1'!$A$182:$AG$266,5,FALSE)/100</f>
        <v>0.11917840936231192</v>
      </c>
      <c r="G80" s="23">
        <f>VLOOKUP(A80,'[1]Sheet1'!$A$182:$AG$266,6,FALSE)</f>
        <v>320</v>
      </c>
      <c r="H80" s="24">
        <f>VLOOKUP(A80,'[1]Sheet1'!$A$182:$AG$266,7,FALSE)/100</f>
        <v>0.10413276928083307</v>
      </c>
      <c r="I80" s="25">
        <f>VLOOKUP(A80,'[1]Sheet1'!$A$182:$AG$266,8,FALSE)</f>
        <v>0</v>
      </c>
      <c r="J80" s="24">
        <f>VLOOKUP(A80,'[1]Sheet1'!$A$182:$AG$266,9,FALSE)/100</f>
        <v>0</v>
      </c>
      <c r="K80" s="23">
        <f>VLOOKUP(A80,'[1]Sheet1'!$A$182:$AG$266,10,FALSE)</f>
        <v>8247</v>
      </c>
      <c r="L80" s="24">
        <f>VLOOKUP(A80,'[1]Sheet1'!$A$182:$AG$266,11,FALSE)/100</f>
        <v>0.20693548791809901</v>
      </c>
    </row>
    <row r="81" spans="1:12" ht="15">
      <c r="A81" s="22" t="s">
        <v>167</v>
      </c>
      <c r="B81" s="61" t="s">
        <v>168</v>
      </c>
      <c r="C81" s="23">
        <f>VLOOKUP(A81,'[1]Sheet1'!$A$182:$M$266,2,FALSE)</f>
        <v>2251</v>
      </c>
      <c r="D81" s="24">
        <f>VLOOKUP(A81,'[1]Sheet1'!$A$182:$AG$266,3,FALSE)/100</f>
        <v>0.11238703879374906</v>
      </c>
      <c r="E81" s="25">
        <f>VLOOKUP(A81,'[1]Sheet1'!$A$182:$AG$266,4,FALSE)</f>
        <v>1918</v>
      </c>
      <c r="F81" s="26">
        <f>VLOOKUP(A81,'[1]Sheet1'!$A$182:$AG$266,5,FALSE)/100</f>
        <v>0.11452113685216142</v>
      </c>
      <c r="G81" s="23">
        <f>VLOOKUP(A81,'[1]Sheet1'!$A$182:$AG$266,6,FALSE)</f>
        <v>288</v>
      </c>
      <c r="H81" s="24">
        <f>VLOOKUP(A81,'[1]Sheet1'!$A$182:$AG$266,7,FALSE)/100</f>
        <v>0.09371949235274975</v>
      </c>
      <c r="I81" s="25">
        <f>VLOOKUP(A81,'[1]Sheet1'!$A$182:$AG$266,8,FALSE)</f>
        <v>0</v>
      </c>
      <c r="J81" s="24">
        <f>VLOOKUP(A81,'[1]Sheet1'!$A$182:$AG$266,9,FALSE)/100</f>
        <v>0</v>
      </c>
      <c r="K81" s="23">
        <f>VLOOKUP(A81,'[1]Sheet1'!$A$182:$AG$266,10,FALSE)</f>
        <v>4457</v>
      </c>
      <c r="L81" s="24">
        <f>VLOOKUP(A81,'[1]Sheet1'!$A$182:$AG$266,11,FALSE)/100</f>
        <v>0.1118359972900409</v>
      </c>
    </row>
    <row r="82" spans="1:12" ht="15">
      <c r="A82" s="22" t="s">
        <v>169</v>
      </c>
      <c r="B82" s="60" t="s">
        <v>170</v>
      </c>
      <c r="C82" s="23">
        <f>VLOOKUP(A82,'[1]Sheet1'!$A$182:$M$266,2,FALSE)</f>
        <v>1399</v>
      </c>
      <c r="D82" s="24">
        <f>VLOOKUP(A82,'[1]Sheet1'!$A$182:$AG$266,3,FALSE)/100</f>
        <v>0.06984871935693246</v>
      </c>
      <c r="E82" s="25">
        <f>VLOOKUP(A82,'[1]Sheet1'!$A$182:$AG$266,4,FALSE)</f>
        <v>2112</v>
      </c>
      <c r="F82" s="26">
        <f>VLOOKUP(A82,'[1]Sheet1'!$A$182:$AG$266,5,FALSE)/100</f>
        <v>0.1261046095056126</v>
      </c>
      <c r="G82" s="23">
        <f>VLOOKUP(A82,'[1]Sheet1'!$A$182:$AG$266,6,FALSE)</f>
        <v>279</v>
      </c>
      <c r="H82" s="24">
        <f>VLOOKUP(A82,'[1]Sheet1'!$A$182:$AG$266,7,FALSE)/100</f>
        <v>0.09079075821672633</v>
      </c>
      <c r="I82" s="25">
        <f>VLOOKUP(A82,'[1]Sheet1'!$A$182:$AG$266,8,FALSE)</f>
        <v>0</v>
      </c>
      <c r="J82" s="24">
        <f>VLOOKUP(A82,'[1]Sheet1'!$A$182:$AG$266,9,FALSE)/100</f>
        <v>0</v>
      </c>
      <c r="K82" s="23">
        <f>VLOOKUP(A82,'[1]Sheet1'!$A$182:$AG$266,10,FALSE)</f>
        <v>3790</v>
      </c>
      <c r="L82" s="24">
        <f>VLOOKUP(A82,'[1]Sheet1'!$A$182:$AG$266,11,FALSE)/100</f>
        <v>0.09509949062805811</v>
      </c>
    </row>
    <row r="83" spans="1:12" ht="15">
      <c r="A83" s="22" t="s">
        <v>171</v>
      </c>
      <c r="B83" s="60" t="s">
        <v>172</v>
      </c>
      <c r="C83" s="23">
        <f>VLOOKUP(A83,'[1]Sheet1'!$A$182:$M$266,2,FALSE)</f>
        <v>71</v>
      </c>
      <c r="D83" s="24">
        <f>VLOOKUP(A83,'[1]Sheet1'!$A$182:$AG$266,3,FALSE)/100</f>
        <v>0.003544859953068051</v>
      </c>
      <c r="E83" s="25">
        <f>VLOOKUP(A83,'[1]Sheet1'!$A$182:$AG$266,4,FALSE)</f>
        <v>31</v>
      </c>
      <c r="F83" s="26">
        <f>VLOOKUP(A83,'[1]Sheet1'!$A$182:$AG$266,5,FALSE)/100</f>
        <v>0.0018509672796751852</v>
      </c>
      <c r="G83" s="23">
        <f>VLOOKUP(A83,'[1]Sheet1'!$A$182:$AG$266,6,FALSE)</f>
        <v>8</v>
      </c>
      <c r="H83" s="24">
        <f>VLOOKUP(A83,'[1]Sheet1'!$A$182:$AG$266,7,FALSE)/100</f>
        <v>0.0026033192320208264</v>
      </c>
      <c r="I83" s="25">
        <f>VLOOKUP(A83,'[1]Sheet1'!$A$182:$AG$266,8,FALSE)</f>
        <v>0</v>
      </c>
      <c r="J83" s="24">
        <f>VLOOKUP(A83,'[1]Sheet1'!$A$182:$AG$266,9,FALSE)/100</f>
        <v>0</v>
      </c>
      <c r="K83" s="23">
        <f>VLOOKUP(A83,'[1]Sheet1'!$A$182:$AG$266,10,FALSE)</f>
        <v>110</v>
      </c>
      <c r="L83" s="24">
        <f>VLOOKUP(A83,'[1]Sheet1'!$A$182:$AG$266,11,FALSE)/100</f>
        <v>0.002760143527463428</v>
      </c>
    </row>
    <row r="84" spans="1:12" ht="15">
      <c r="A84" s="22" t="s">
        <v>173</v>
      </c>
      <c r="B84" s="60" t="s">
        <v>174</v>
      </c>
      <c r="C84" s="23">
        <f>VLOOKUP(A84,'[1]Sheet1'!$A$182:$M$266,2,FALSE)</f>
        <v>33</v>
      </c>
      <c r="D84" s="24">
        <f>VLOOKUP(A84,'[1]Sheet1'!$A$182:$AG$266,3,FALSE)/100</f>
        <v>0.001647610964102052</v>
      </c>
      <c r="E84" s="25">
        <f>VLOOKUP(A84,'[1]Sheet1'!$A$182:$AG$266,4,FALSE)</f>
        <v>41</v>
      </c>
      <c r="F84" s="26">
        <f>VLOOKUP(A84,'[1]Sheet1'!$A$182:$AG$266,5,FALSE)/100</f>
        <v>0.002448053498925245</v>
      </c>
      <c r="G84" s="23">
        <f>VLOOKUP(A84,'[1]Sheet1'!$A$182:$AG$266,6,FALSE)</f>
        <v>7</v>
      </c>
      <c r="H84" s="24">
        <f>VLOOKUP(A84,'[1]Sheet1'!$A$182:$AG$266,7,FALSE)/100</f>
        <v>0.002277904328018223</v>
      </c>
      <c r="I84" s="25">
        <f>VLOOKUP(A84,'[1]Sheet1'!$A$182:$AG$266,8,FALSE)</f>
        <v>0</v>
      </c>
      <c r="J84" s="24">
        <f>VLOOKUP(A84,'[1]Sheet1'!$A$182:$AG$266,9,FALSE)/100</f>
        <v>0</v>
      </c>
      <c r="K84" s="23">
        <f>VLOOKUP(A84,'[1]Sheet1'!$A$182:$AG$266,10,FALSE)</f>
        <v>81</v>
      </c>
      <c r="L84" s="24">
        <f>VLOOKUP(A84,'[1]Sheet1'!$A$182:$AG$266,11,FALSE)/100</f>
        <v>0.0020324693247685244</v>
      </c>
    </row>
    <row r="85" spans="1:12" ht="15">
      <c r="A85" s="22" t="s">
        <v>175</v>
      </c>
      <c r="B85" s="61" t="s">
        <v>176</v>
      </c>
      <c r="C85" s="23">
        <f>VLOOKUP(A85,'[1]Sheet1'!$A$182:$M$266,2,FALSE)</f>
        <v>7</v>
      </c>
      <c r="D85" s="24">
        <f>VLOOKUP(A85,'[1]Sheet1'!$A$182:$AG$266,3,FALSE)/100</f>
        <v>0.00034949323480952613</v>
      </c>
      <c r="E85" s="25">
        <f>VLOOKUP(A85,'[1]Sheet1'!$A$182:$AG$266,4,FALSE)</f>
        <v>4</v>
      </c>
      <c r="F85" s="26">
        <f>VLOOKUP(A85,'[1]Sheet1'!$A$182:$AG$266,5,FALSE)/100</f>
        <v>0.0002388344877000239</v>
      </c>
      <c r="G85" s="23">
        <f>VLOOKUP(A85,'[1]Sheet1'!$A$182:$AG$266,6,FALSE)</f>
        <v>0</v>
      </c>
      <c r="H85" s="24">
        <f>VLOOKUP(A85,'[1]Sheet1'!$A$182:$AG$266,7,FALSE)/100</f>
        <v>0</v>
      </c>
      <c r="I85" s="25">
        <f>VLOOKUP(A85,'[1]Sheet1'!$A$182:$AG$266,8,FALSE)</f>
        <v>0</v>
      </c>
      <c r="J85" s="24">
        <f>VLOOKUP(A85,'[1]Sheet1'!$A$182:$AG$266,9,FALSE)/100</f>
        <v>0</v>
      </c>
      <c r="K85" s="23">
        <f>VLOOKUP(A85,'[1]Sheet1'!$A$182:$AG$266,10,FALSE)</f>
        <v>11</v>
      </c>
      <c r="L85" s="24">
        <f>VLOOKUP(A85,'[1]Sheet1'!$A$182:$AG$266,11,FALSE)/100</f>
        <v>0.0002760143527463428</v>
      </c>
    </row>
    <row r="86" spans="1:12" ht="15">
      <c r="A86" s="22" t="s">
        <v>177</v>
      </c>
      <c r="B86" s="61" t="s">
        <v>178</v>
      </c>
      <c r="C86" s="23">
        <f>VLOOKUP(A86,'[1]Sheet1'!$A$182:$M$266,2,FALSE)</f>
        <v>97</v>
      </c>
      <c r="D86" s="24">
        <f>VLOOKUP(A86,'[1]Sheet1'!$A$182:$AG$266,3,FALSE)/100</f>
        <v>0.004842977682360577</v>
      </c>
      <c r="E86" s="25">
        <f>VLOOKUP(A86,'[1]Sheet1'!$A$182:$AG$266,4,FALSE)</f>
        <v>79</v>
      </c>
      <c r="F86" s="26">
        <f>VLOOKUP(A86,'[1]Sheet1'!$A$182:$AG$266,5,FALSE)/100</f>
        <v>0.0047169811320754715</v>
      </c>
      <c r="G86" s="23">
        <f>VLOOKUP(A86,'[1]Sheet1'!$A$182:$AG$266,6,FALSE)</f>
        <v>26</v>
      </c>
      <c r="H86" s="24">
        <f>VLOOKUP(A86,'[1]Sheet1'!$A$182:$AG$266,7,FALSE)/100</f>
        <v>0.008460787504067686</v>
      </c>
      <c r="I86" s="25">
        <f>VLOOKUP(A86,'[1]Sheet1'!$A$182:$AG$266,8,FALSE)</f>
        <v>0</v>
      </c>
      <c r="J86" s="24">
        <f>VLOOKUP(A86,'[1]Sheet1'!$A$182:$AG$266,9,FALSE)/100</f>
        <v>0</v>
      </c>
      <c r="K86" s="23">
        <f>VLOOKUP(A86,'[1]Sheet1'!$A$182:$AG$266,10,FALSE)</f>
        <v>202</v>
      </c>
      <c r="L86" s="24">
        <f>VLOOKUP(A86,'[1]Sheet1'!$A$182:$AG$266,11,FALSE)/100</f>
        <v>0.005068627204978296</v>
      </c>
    </row>
    <row r="87" spans="1:12" ht="15">
      <c r="A87" s="22" t="s">
        <v>179</v>
      </c>
      <c r="B87" s="61" t="s">
        <v>180</v>
      </c>
      <c r="C87" s="23">
        <f>VLOOKUP(A87,'[1]Sheet1'!$A$182:$M$266,2,FALSE)</f>
        <v>172</v>
      </c>
      <c r="D87" s="24">
        <f>VLOOKUP(A87,'[1]Sheet1'!$A$182:$AG$266,3,FALSE)/100</f>
        <v>0.008587548055319786</v>
      </c>
      <c r="E87" s="25">
        <f>VLOOKUP(A87,'[1]Sheet1'!$A$182:$AG$266,4,FALSE)</f>
        <v>95</v>
      </c>
      <c r="F87" s="26">
        <f>VLOOKUP(A87,'[1]Sheet1'!$A$182:$AG$266,5,FALSE)/100</f>
        <v>0.005672319082875566</v>
      </c>
      <c r="G87" s="23">
        <f>VLOOKUP(A87,'[1]Sheet1'!$A$182:$AG$266,6,FALSE)</f>
        <v>33</v>
      </c>
      <c r="H87" s="24">
        <f>VLOOKUP(A87,'[1]Sheet1'!$A$182:$AG$266,7,FALSE)/100</f>
        <v>0.010738691832085909</v>
      </c>
      <c r="I87" s="25">
        <f>VLOOKUP(A87,'[1]Sheet1'!$A$182:$AG$266,8,FALSE)</f>
        <v>0</v>
      </c>
      <c r="J87" s="24">
        <f>VLOOKUP(A87,'[1]Sheet1'!$A$182:$AG$266,9,FALSE)/100</f>
        <v>0</v>
      </c>
      <c r="K87" s="23">
        <f>VLOOKUP(A87,'[1]Sheet1'!$A$182:$AG$266,10,FALSE)</f>
        <v>300</v>
      </c>
      <c r="L87" s="24">
        <f>VLOOKUP(A87,'[1]Sheet1'!$A$182:$AG$266,11,FALSE)/100</f>
        <v>0.007527664165809349</v>
      </c>
    </row>
    <row r="88" spans="1:12" ht="15">
      <c r="A88" s="22" t="s">
        <v>181</v>
      </c>
      <c r="B88" s="61" t="s">
        <v>182</v>
      </c>
      <c r="C88" s="23">
        <f>VLOOKUP(A88,'[1]Sheet1'!$A$182:$M$266,2,FALSE)</f>
        <v>6</v>
      </c>
      <c r="D88" s="24">
        <f>VLOOKUP(A88,'[1]Sheet1'!$A$182:$AG$266,3,FALSE)/100</f>
        <v>0.00029956562983673676</v>
      </c>
      <c r="E88" s="25">
        <f>VLOOKUP(A88,'[1]Sheet1'!$A$182:$AG$266,4,FALSE)</f>
        <v>2</v>
      </c>
      <c r="F88" s="26">
        <f>VLOOKUP(A88,'[1]Sheet1'!$A$182:$AG$266,5,FALSE)/100</f>
        <v>0.00011941724385001195</v>
      </c>
      <c r="G88" s="23">
        <f>VLOOKUP(A88,'[1]Sheet1'!$A$182:$AG$266,6,FALSE)</f>
        <v>1</v>
      </c>
      <c r="H88" s="24">
        <f>VLOOKUP(A88,'[1]Sheet1'!$A$182:$AG$266,7,FALSE)/100</f>
        <v>0.0003254149040026033</v>
      </c>
      <c r="I88" s="25">
        <f>VLOOKUP(A88,'[1]Sheet1'!$A$182:$AG$266,8,FALSE)</f>
        <v>0</v>
      </c>
      <c r="J88" s="24">
        <f>VLOOKUP(A88,'[1]Sheet1'!$A$182:$AG$266,9,FALSE)/100</f>
        <v>0</v>
      </c>
      <c r="K88" s="23">
        <f>VLOOKUP(A88,'[1]Sheet1'!$A$182:$AG$266,10,FALSE)</f>
        <v>9</v>
      </c>
      <c r="L88" s="24">
        <f>VLOOKUP(A88,'[1]Sheet1'!$A$182:$AG$266,11,FALSE)/100</f>
        <v>0.00022582992497428047</v>
      </c>
    </row>
    <row r="89" spans="1:12" ht="15">
      <c r="A89" s="22" t="s">
        <v>183</v>
      </c>
      <c r="B89" s="60" t="s">
        <v>184</v>
      </c>
      <c r="C89" s="23">
        <f>VLOOKUP(A89,'[1]Sheet1'!$A$182:$M$266,2,FALSE)</f>
        <v>83</v>
      </c>
      <c r="D89" s="24">
        <f>VLOOKUP(A89,'[1]Sheet1'!$A$182:$AG$266,3,FALSE)/100</f>
        <v>0.0041439912127415246</v>
      </c>
      <c r="E89" s="25">
        <f>VLOOKUP(A89,'[1]Sheet1'!$A$182:$AG$266,4,FALSE)</f>
        <v>145</v>
      </c>
      <c r="F89" s="26">
        <f>VLOOKUP(A89,'[1]Sheet1'!$A$182:$AG$266,5,FALSE)/100</f>
        <v>0.008657750179125866</v>
      </c>
      <c r="G89" s="23">
        <f>VLOOKUP(A89,'[1]Sheet1'!$A$182:$AG$266,6,FALSE)</f>
        <v>32</v>
      </c>
      <c r="H89" s="24">
        <f>VLOOKUP(A89,'[1]Sheet1'!$A$182:$AG$266,7,FALSE)/100</f>
        <v>0.010413276928083305</v>
      </c>
      <c r="I89" s="25">
        <f>VLOOKUP(A89,'[1]Sheet1'!$A$182:$AG$266,8,FALSE)</f>
        <v>0</v>
      </c>
      <c r="J89" s="24">
        <f>VLOOKUP(A89,'[1]Sheet1'!$A$182:$AG$266,9,FALSE)/100</f>
        <v>0</v>
      </c>
      <c r="K89" s="23">
        <f>VLOOKUP(A89,'[1]Sheet1'!$A$182:$AG$266,10,FALSE)</f>
        <v>260</v>
      </c>
      <c r="L89" s="24">
        <f>VLOOKUP(A89,'[1]Sheet1'!$A$182:$AG$266,11,FALSE)/100</f>
        <v>0.006523975610368101</v>
      </c>
    </row>
    <row r="90" spans="1:12" ht="15">
      <c r="A90" s="22" t="s">
        <v>185</v>
      </c>
      <c r="B90" s="60" t="s">
        <v>186</v>
      </c>
      <c r="C90" s="23">
        <f>VLOOKUP(A90,'[1]Sheet1'!$A$182:$M$266,2,FALSE)</f>
        <v>1</v>
      </c>
      <c r="D90" s="24">
        <f>VLOOKUP(A90,'[1]Sheet1'!$A$182:$AG$266,3,FALSE)/100</f>
        <v>4.992760497278945E-05</v>
      </c>
      <c r="E90" s="25">
        <f>VLOOKUP(A90,'[1]Sheet1'!$A$182:$AG$266,4,FALSE)</f>
        <v>2</v>
      </c>
      <c r="F90" s="26">
        <f>VLOOKUP(A90,'[1]Sheet1'!$A$182:$AG$266,5,FALSE)/100</f>
        <v>0.00011941724385001195</v>
      </c>
      <c r="G90" s="23">
        <f>VLOOKUP(A90,'[1]Sheet1'!$A$182:$AG$266,6,FALSE)</f>
        <v>6</v>
      </c>
      <c r="H90" s="24">
        <f>VLOOKUP(A90,'[1]Sheet1'!$A$182:$AG$266,7,FALSE)/100</f>
        <v>0.00195248942401562</v>
      </c>
      <c r="I90" s="25">
        <f>VLOOKUP(A90,'[1]Sheet1'!$A$182:$AG$266,8,FALSE)</f>
        <v>0</v>
      </c>
      <c r="J90" s="24">
        <f>VLOOKUP(A90,'[1]Sheet1'!$A$182:$AG$266,9,FALSE)/100</f>
        <v>0</v>
      </c>
      <c r="K90" s="23">
        <f>VLOOKUP(A90,'[1]Sheet1'!$A$182:$AG$266,10,FALSE)</f>
        <v>9</v>
      </c>
      <c r="L90" s="24">
        <f>VLOOKUP(A90,'[1]Sheet1'!$A$182:$AG$266,11,FALSE)/100</f>
        <v>0.00022582992497428047</v>
      </c>
    </row>
    <row r="91" spans="1:12" ht="28.5">
      <c r="A91" s="22" t="s">
        <v>187</v>
      </c>
      <c r="B91" s="60" t="s">
        <v>188</v>
      </c>
      <c r="C91" s="23">
        <v>0</v>
      </c>
      <c r="D91" s="24">
        <v>0</v>
      </c>
      <c r="E91" s="25">
        <v>0</v>
      </c>
      <c r="F91" s="26">
        <v>0</v>
      </c>
      <c r="G91" s="23">
        <v>0</v>
      </c>
      <c r="H91" s="24">
        <v>0</v>
      </c>
      <c r="I91" s="25">
        <v>0</v>
      </c>
      <c r="J91" s="24">
        <v>0</v>
      </c>
      <c r="K91" s="23">
        <v>0</v>
      </c>
      <c r="L91" s="24">
        <v>0</v>
      </c>
    </row>
    <row r="92" spans="1:12" ht="15">
      <c r="A92" s="22" t="s">
        <v>189</v>
      </c>
      <c r="B92" s="61" t="s">
        <v>190</v>
      </c>
      <c r="C92" s="23">
        <f>VLOOKUP(A92,'[1]Sheet1'!$A$182:$M$266,2,FALSE)</f>
        <v>5</v>
      </c>
      <c r="D92" s="24">
        <f>VLOOKUP(A92,'[1]Sheet1'!$A$182:$AG$266,3,FALSE)/100</f>
        <v>0.00024963802486394727</v>
      </c>
      <c r="E92" s="25">
        <f>VLOOKUP(A92,'[1]Sheet1'!$A$182:$AG$266,4,FALSE)</f>
        <v>4</v>
      </c>
      <c r="F92" s="26">
        <f>VLOOKUP(A92,'[1]Sheet1'!$A$182:$AG$266,5,FALSE)/100</f>
        <v>0.0002388344877000239</v>
      </c>
      <c r="G92" s="23">
        <f>VLOOKUP(A92,'[1]Sheet1'!$A$182:$AG$266,6,FALSE)</f>
        <v>1</v>
      </c>
      <c r="H92" s="24">
        <f>VLOOKUP(A92,'[1]Sheet1'!$A$182:$AG$266,7,FALSE)/100</f>
        <v>0.0003254149040026033</v>
      </c>
      <c r="I92" s="25">
        <f>VLOOKUP(A92,'[1]Sheet1'!$A$182:$AG$266,8,FALSE)</f>
        <v>0</v>
      </c>
      <c r="J92" s="24">
        <f>VLOOKUP(A92,'[1]Sheet1'!$A$182:$AG$266,9,FALSE)/100</f>
        <v>0</v>
      </c>
      <c r="K92" s="23">
        <f>VLOOKUP(A92,'[1]Sheet1'!$A$182:$AG$266,10,FALSE)</f>
        <v>10</v>
      </c>
      <c r="L92" s="24">
        <f>VLOOKUP(A92,'[1]Sheet1'!$A$182:$AG$266,11,FALSE)/100</f>
        <v>0.00025092213886031164</v>
      </c>
    </row>
    <row r="93" spans="1:12" ht="15.75" thickBot="1">
      <c r="A93" s="181" t="s">
        <v>191</v>
      </c>
      <c r="B93" s="182"/>
      <c r="C93" s="27">
        <f>VLOOKUP(A93,'[1]Sheet1'!$A$182:$M$266,2,FALSE)</f>
        <v>548</v>
      </c>
      <c r="D93" s="28">
        <f>VLOOKUP(A93,'[1]Sheet1'!$A$182:$AG$266,3,FALSE)/100</f>
        <v>0.027360327525088622</v>
      </c>
      <c r="E93" s="29">
        <f>VLOOKUP(A93,'[1]Sheet1'!$A$182:$AG$266,4,FALSE)</f>
        <v>123</v>
      </c>
      <c r="F93" s="30">
        <f>VLOOKUP(A93,'[1]Sheet1'!$A$182:$AG$266,5,FALSE)/100</f>
        <v>0.007344160496775732</v>
      </c>
      <c r="G93" s="27">
        <f>VLOOKUP(A93,'[1]Sheet1'!$A$182:$AG$266,6,FALSE)</f>
        <v>20</v>
      </c>
      <c r="H93" s="28">
        <f>VLOOKUP(A93,'[1]Sheet1'!$A$182:$AG$266,7,FALSE)/100</f>
        <v>0.006508298080052067</v>
      </c>
      <c r="I93" s="29">
        <f>VLOOKUP(A93,'[1]Sheet1'!$A$182:$AG$266,8,FALSE)</f>
        <v>0</v>
      </c>
      <c r="J93" s="28">
        <f>VLOOKUP(A93,'[1]Sheet1'!$A$182:$AG$266,9,FALSE)/100</f>
        <v>0</v>
      </c>
      <c r="K93" s="31">
        <f>VLOOKUP(A93,'[1]Sheet1'!$A$182:$AG$266,10,FALSE)</f>
        <v>691</v>
      </c>
      <c r="L93" s="32">
        <f>VLOOKUP(A93,'[1]Sheet1'!$A$182:$AG$266,11,FALSE)/100</f>
        <v>0.017338719795247533</v>
      </c>
    </row>
    <row r="94" spans="1:12" ht="15.75" thickBot="1">
      <c r="A94" s="183" t="s">
        <v>192</v>
      </c>
      <c r="B94" s="184"/>
      <c r="C94" s="33">
        <f>SUM(C5:C93)</f>
        <v>20029</v>
      </c>
      <c r="D94" s="34">
        <f aca="true" t="shared" si="0" ref="D94:L94">SUM(D5:D93)</f>
        <v>1</v>
      </c>
      <c r="E94" s="35">
        <f t="shared" si="0"/>
        <v>16748</v>
      </c>
      <c r="F94" s="36">
        <f t="shared" si="0"/>
        <v>1</v>
      </c>
      <c r="G94" s="33">
        <f t="shared" si="0"/>
        <v>3073</v>
      </c>
      <c r="H94" s="34">
        <f t="shared" si="0"/>
        <v>1</v>
      </c>
      <c r="I94" s="35">
        <f t="shared" si="0"/>
        <v>3</v>
      </c>
      <c r="J94" s="34">
        <f t="shared" si="0"/>
        <v>0.9999999999999998</v>
      </c>
      <c r="K94" s="33">
        <f t="shared" si="0"/>
        <v>39853</v>
      </c>
      <c r="L94" s="34">
        <f t="shared" si="0"/>
        <v>1.0000000000000002</v>
      </c>
    </row>
    <row r="95" spans="3:11" ht="15">
      <c r="C95" s="176"/>
      <c r="E95" s="176"/>
      <c r="G95" s="176"/>
      <c r="I95" s="176"/>
      <c r="K95" s="176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98" customWidth="1"/>
    <col min="2" max="2" width="90.57421875" style="98" bestFit="1" customWidth="1"/>
    <col min="3" max="12" width="10.00390625" style="98" customWidth="1"/>
    <col min="13" max="16384" width="9.140625" style="98" customWidth="1"/>
  </cols>
  <sheetData>
    <row r="1" spans="1:12" ht="24.75" customHeight="1" thickBot="1" thickTop="1">
      <c r="A1" s="210" t="s">
        <v>225</v>
      </c>
      <c r="B1" s="211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24.75" customHeight="1" thickBot="1" thickTop="1">
      <c r="A2" s="213" t="s">
        <v>199</v>
      </c>
      <c r="B2" s="215" t="s">
        <v>12</v>
      </c>
      <c r="C2" s="195" t="s">
        <v>193</v>
      </c>
      <c r="D2" s="196"/>
      <c r="E2" s="196"/>
      <c r="F2" s="196"/>
      <c r="G2" s="196"/>
      <c r="H2" s="196"/>
      <c r="I2" s="196"/>
      <c r="J2" s="197"/>
      <c r="K2" s="221" t="s">
        <v>194</v>
      </c>
      <c r="L2" s="222"/>
    </row>
    <row r="3" spans="1:12" ht="24.75" customHeight="1">
      <c r="A3" s="213"/>
      <c r="B3" s="216"/>
      <c r="C3" s="217" t="s">
        <v>195</v>
      </c>
      <c r="D3" s="218"/>
      <c r="E3" s="217" t="s">
        <v>196</v>
      </c>
      <c r="F3" s="218"/>
      <c r="G3" s="217" t="s">
        <v>197</v>
      </c>
      <c r="H3" s="218"/>
      <c r="I3" s="217" t="s">
        <v>198</v>
      </c>
      <c r="J3" s="218"/>
      <c r="K3" s="223"/>
      <c r="L3" s="224"/>
    </row>
    <row r="4" spans="1:12" ht="24.75" customHeight="1" thickBot="1">
      <c r="A4" s="214"/>
      <c r="B4" s="205"/>
      <c r="C4" s="9" t="s">
        <v>14</v>
      </c>
      <c r="D4" s="10" t="s">
        <v>15</v>
      </c>
      <c r="E4" s="11" t="s">
        <v>14</v>
      </c>
      <c r="F4" s="12" t="s">
        <v>15</v>
      </c>
      <c r="G4" s="9" t="s">
        <v>14</v>
      </c>
      <c r="H4" s="10" t="s">
        <v>15</v>
      </c>
      <c r="I4" s="11" t="s">
        <v>14</v>
      </c>
      <c r="J4" s="10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18">
        <f>VLOOKUP(A5,'[1]Sheet1'!$A$182:$AG$266,12,FALSE)</f>
        <v>208</v>
      </c>
      <c r="D5" s="19">
        <f>VLOOKUP(A5,'[1]Sheet1'!$A$182:$AG$266,13,FALSE)/100</f>
        <v>0.0065489121879034025</v>
      </c>
      <c r="E5" s="20">
        <f>VLOOKUP(A5,'[1]Sheet1'!$A$182:$AG$266,14,FALSE)</f>
        <v>206</v>
      </c>
      <c r="F5" s="21">
        <f>VLOOKUP(A5,'[1]Sheet1'!$A$182:$AG$266,15,FALSE)/100</f>
        <v>0.005182259565797087</v>
      </c>
      <c r="G5" s="18">
        <f>VLOOKUP(A5,'[1]Sheet1'!$A$182:$AG$266,16,FALSE)</f>
        <v>73</v>
      </c>
      <c r="H5" s="19">
        <f>VLOOKUP(A5,'[1]Sheet1'!$A$182:$AG$266,17,FALSE)/100</f>
        <v>0.008430534703776417</v>
      </c>
      <c r="I5" s="20">
        <f>VLOOKUP(A5,'[1]Sheet1'!$A$182:$AG$266,18,FALSE)</f>
        <v>1</v>
      </c>
      <c r="J5" s="37">
        <f>VLOOKUP(A5,'[1]Sheet1'!$A$182:$AG$266,19,FALSE)/100</f>
        <v>0.018518518518518517</v>
      </c>
      <c r="K5" s="18">
        <f>VLOOKUP(A5,'[1]Sheet1'!$A$182:$AG$266,20,FALSE)</f>
        <v>488</v>
      </c>
      <c r="L5" s="19">
        <f>VLOOKUP(A5,'[1]Sheet1'!$A$182:$AG$266,21,FALSE)/100</f>
        <v>0.006082891866625117</v>
      </c>
    </row>
    <row r="6" spans="1:12" ht="15">
      <c r="A6" s="22" t="s">
        <v>18</v>
      </c>
      <c r="B6" s="60" t="s">
        <v>19</v>
      </c>
      <c r="C6" s="23">
        <f>VLOOKUP(A6,'[1]Sheet1'!$A$182:$AG$266,12,FALSE)</f>
        <v>12</v>
      </c>
      <c r="D6" s="24">
        <f>VLOOKUP(A6,'[1]Sheet1'!$A$182:$AG$266,13,FALSE)/100</f>
        <v>0.00037782185699442706</v>
      </c>
      <c r="E6" s="25">
        <f>VLOOKUP(A6,'[1]Sheet1'!$A$182:$AG$266,14,FALSE)</f>
        <v>27</v>
      </c>
      <c r="F6" s="26">
        <f>VLOOKUP(A6,'[1]Sheet1'!$A$182:$AG$266,15,FALSE)/100</f>
        <v>0.0006792281955170939</v>
      </c>
      <c r="G6" s="23">
        <f>VLOOKUP(A6,'[1]Sheet1'!$A$182:$AG$266,16,FALSE)</f>
        <v>10</v>
      </c>
      <c r="H6" s="24">
        <f>VLOOKUP(A6,'[1]Sheet1'!$A$182:$AG$266,17,FALSE)/100</f>
        <v>0.0011548677676406051</v>
      </c>
      <c r="I6" s="25">
        <f>VLOOKUP(A6,'[1]Sheet1'!$A$182:$AG$266,18,FALSE)</f>
        <v>0</v>
      </c>
      <c r="J6" s="38">
        <f>VLOOKUP(A6,'[1]Sheet1'!$A$182:$AG$266,19,FALSE)/100</f>
        <v>0</v>
      </c>
      <c r="K6" s="23">
        <f>VLOOKUP(A6,'[1]Sheet1'!$A$182:$AG$266,20,FALSE)</f>
        <v>49</v>
      </c>
      <c r="L6" s="24">
        <f>VLOOKUP(A6,'[1]Sheet1'!$A$182:$AG$266,21,FALSE)/100</f>
        <v>0.00061078217513244</v>
      </c>
    </row>
    <row r="7" spans="1:12" ht="15">
      <c r="A7" s="22" t="s">
        <v>20</v>
      </c>
      <c r="B7" s="60" t="s">
        <v>21</v>
      </c>
      <c r="C7" s="23">
        <f>VLOOKUP(A7,'[1]Sheet1'!$A$182:$AG$266,12,FALSE)</f>
        <v>15</v>
      </c>
      <c r="D7" s="24">
        <f>VLOOKUP(A7,'[1]Sheet1'!$A$182:$AG$266,13,FALSE)/100</f>
        <v>0.00047227732124303397</v>
      </c>
      <c r="E7" s="25">
        <f>VLOOKUP(A7,'[1]Sheet1'!$A$182:$AG$266,14,FALSE)</f>
        <v>3</v>
      </c>
      <c r="F7" s="26">
        <f>VLOOKUP(A7,'[1]Sheet1'!$A$182:$AG$266,15,FALSE)/100</f>
        <v>7.546979950189933E-05</v>
      </c>
      <c r="G7" s="23">
        <f>VLOOKUP(A7,'[1]Sheet1'!$A$182:$AG$266,16,FALSE)</f>
        <v>0</v>
      </c>
      <c r="H7" s="24">
        <f>VLOOKUP(A7,'[1]Sheet1'!$A$182:$AG$266,17,FALSE)/100</f>
        <v>0</v>
      </c>
      <c r="I7" s="25">
        <f>VLOOKUP(A7,'[1]Sheet1'!$A$182:$AG$266,18,FALSE)</f>
        <v>0</v>
      </c>
      <c r="J7" s="38">
        <f>VLOOKUP(A7,'[1]Sheet1'!$A$182:$AG$266,19,FALSE)/100</f>
        <v>0</v>
      </c>
      <c r="K7" s="23">
        <f>VLOOKUP(A7,'[1]Sheet1'!$A$182:$AG$266,20,FALSE)</f>
        <v>18</v>
      </c>
      <c r="L7" s="24">
        <f>VLOOKUP(A7,'[1]Sheet1'!$A$182:$AG$266,21,FALSE)/100</f>
        <v>0.00022436896229354941</v>
      </c>
    </row>
    <row r="8" spans="1:12" ht="15">
      <c r="A8" s="22" t="s">
        <v>22</v>
      </c>
      <c r="B8" s="60" t="s">
        <v>23</v>
      </c>
      <c r="C8" s="23">
        <v>0</v>
      </c>
      <c r="D8" s="24">
        <v>0</v>
      </c>
      <c r="E8" s="25">
        <v>0</v>
      </c>
      <c r="F8" s="26">
        <v>0</v>
      </c>
      <c r="G8" s="23">
        <v>0</v>
      </c>
      <c r="H8" s="24">
        <v>0</v>
      </c>
      <c r="I8" s="25">
        <v>0</v>
      </c>
      <c r="J8" s="38">
        <v>0</v>
      </c>
      <c r="K8" s="23">
        <v>0</v>
      </c>
      <c r="L8" s="24">
        <v>0</v>
      </c>
    </row>
    <row r="9" spans="1:12" ht="15">
      <c r="A9" s="22" t="s">
        <v>24</v>
      </c>
      <c r="B9" s="61" t="s">
        <v>25</v>
      </c>
      <c r="C9" s="23">
        <v>0</v>
      </c>
      <c r="D9" s="24">
        <v>0</v>
      </c>
      <c r="E9" s="25">
        <v>0</v>
      </c>
      <c r="F9" s="26">
        <v>0</v>
      </c>
      <c r="G9" s="23">
        <v>0</v>
      </c>
      <c r="H9" s="24">
        <v>0</v>
      </c>
      <c r="I9" s="25">
        <v>0</v>
      </c>
      <c r="J9" s="38">
        <v>0</v>
      </c>
      <c r="K9" s="23">
        <v>0</v>
      </c>
      <c r="L9" s="24">
        <v>0</v>
      </c>
    </row>
    <row r="10" spans="1:12" ht="15">
      <c r="A10" s="22" t="s">
        <v>26</v>
      </c>
      <c r="B10" s="60" t="s">
        <v>27</v>
      </c>
      <c r="C10" s="23">
        <v>0</v>
      </c>
      <c r="D10" s="24">
        <v>0</v>
      </c>
      <c r="E10" s="25">
        <v>0</v>
      </c>
      <c r="F10" s="26">
        <v>0</v>
      </c>
      <c r="G10" s="23">
        <v>0</v>
      </c>
      <c r="H10" s="24">
        <v>0</v>
      </c>
      <c r="I10" s="25">
        <v>0</v>
      </c>
      <c r="J10" s="38">
        <v>0</v>
      </c>
      <c r="K10" s="23">
        <v>0</v>
      </c>
      <c r="L10" s="24">
        <v>0</v>
      </c>
    </row>
    <row r="11" spans="1:12" ht="15">
      <c r="A11" s="22" t="s">
        <v>28</v>
      </c>
      <c r="B11" s="60" t="s">
        <v>29</v>
      </c>
      <c r="C11" s="23">
        <f>VLOOKUP(A11,'[1]Sheet1'!$A$182:$AG$266,12,FALSE)</f>
        <v>39</v>
      </c>
      <c r="D11" s="24">
        <f>VLOOKUP(A11,'[1]Sheet1'!$A$182:$AG$266,13,FALSE)/100</f>
        <v>0.0012279210352318882</v>
      </c>
      <c r="E11" s="25">
        <f>VLOOKUP(A11,'[1]Sheet1'!$A$182:$AG$266,14,FALSE)</f>
        <v>71</v>
      </c>
      <c r="F11" s="26">
        <f>VLOOKUP(A11,'[1]Sheet1'!$A$182:$AG$266,15,FALSE)/100</f>
        <v>0.0017861185882116174</v>
      </c>
      <c r="G11" s="23">
        <f>VLOOKUP(A11,'[1]Sheet1'!$A$182:$AG$266,16,FALSE)</f>
        <v>17</v>
      </c>
      <c r="H11" s="24">
        <f>VLOOKUP(A11,'[1]Sheet1'!$A$182:$AG$266,17,FALSE)/100</f>
        <v>0.001963275204989029</v>
      </c>
      <c r="I11" s="25">
        <f>VLOOKUP(A11,'[1]Sheet1'!$A$182:$AG$266,18,FALSE)</f>
        <v>0</v>
      </c>
      <c r="J11" s="38">
        <f>VLOOKUP(A11,'[1]Sheet1'!$A$182:$AG$266,19,FALSE)/100</f>
        <v>0</v>
      </c>
      <c r="K11" s="23">
        <f>VLOOKUP(A11,'[1]Sheet1'!$A$182:$AG$266,20,FALSE)</f>
        <v>127</v>
      </c>
      <c r="L11" s="24">
        <f>VLOOKUP(A11,'[1]Sheet1'!$A$182:$AG$266,21,FALSE)/100</f>
        <v>0.0015830476784044873</v>
      </c>
    </row>
    <row r="12" spans="1:12" ht="15">
      <c r="A12" s="22" t="s">
        <v>30</v>
      </c>
      <c r="B12" s="60" t="s">
        <v>31</v>
      </c>
      <c r="C12" s="23">
        <f>VLOOKUP(A12,'[1]Sheet1'!$A$182:$AG$266,12,FALSE)</f>
        <v>1</v>
      </c>
      <c r="D12" s="24">
        <f>VLOOKUP(A12,'[1]Sheet1'!$A$182:$AG$266,13,FALSE)/100</f>
        <v>3.1485154749535595E-05</v>
      </c>
      <c r="E12" s="25">
        <f>VLOOKUP(A12,'[1]Sheet1'!$A$182:$AG$266,14,FALSE)</f>
        <v>1</v>
      </c>
      <c r="F12" s="26">
        <f>VLOOKUP(A12,'[1]Sheet1'!$A$182:$AG$266,15,FALSE)/100</f>
        <v>2.515659983396644E-05</v>
      </c>
      <c r="G12" s="23">
        <f>VLOOKUP(A12,'[1]Sheet1'!$A$182:$AG$266,16,FALSE)</f>
        <v>2</v>
      </c>
      <c r="H12" s="24">
        <f>VLOOKUP(A12,'[1]Sheet1'!$A$182:$AG$266,17,FALSE)/100</f>
        <v>0.00023097355352812103</v>
      </c>
      <c r="I12" s="25">
        <f>VLOOKUP(A12,'[1]Sheet1'!$A$182:$AG$266,18,FALSE)</f>
        <v>0</v>
      </c>
      <c r="J12" s="38">
        <f>VLOOKUP(A12,'[1]Sheet1'!$A$182:$AG$266,19,FALSE)/100</f>
        <v>0</v>
      </c>
      <c r="K12" s="23">
        <f>VLOOKUP(A12,'[1]Sheet1'!$A$182:$AG$266,20,FALSE)</f>
        <v>4</v>
      </c>
      <c r="L12" s="24">
        <f>VLOOKUP(A12,'[1]Sheet1'!$A$182:$AG$266,21,FALSE)/100</f>
        <v>4.985976939856653E-05</v>
      </c>
    </row>
    <row r="13" spans="1:12" ht="15">
      <c r="A13" s="22" t="s">
        <v>32</v>
      </c>
      <c r="B13" s="61" t="s">
        <v>33</v>
      </c>
      <c r="C13" s="23">
        <f>VLOOKUP(A13,'[1]Sheet1'!$A$182:$AG$266,12,FALSE)</f>
        <v>1227</v>
      </c>
      <c r="D13" s="24">
        <f>VLOOKUP(A13,'[1]Sheet1'!$A$182:$AG$266,13,FALSE)/100</f>
        <v>0.038632284877680174</v>
      </c>
      <c r="E13" s="25">
        <f>VLOOKUP(A13,'[1]Sheet1'!$A$182:$AG$266,14,FALSE)</f>
        <v>1711</v>
      </c>
      <c r="F13" s="26">
        <f>VLOOKUP(A13,'[1]Sheet1'!$A$182:$AG$266,15,FALSE)/100</f>
        <v>0.04304294231591657</v>
      </c>
      <c r="G13" s="23">
        <f>VLOOKUP(A13,'[1]Sheet1'!$A$182:$AG$266,16,FALSE)</f>
        <v>296</v>
      </c>
      <c r="H13" s="24">
        <f>VLOOKUP(A13,'[1]Sheet1'!$A$182:$AG$266,17,FALSE)/100</f>
        <v>0.03418408592216191</v>
      </c>
      <c r="I13" s="25">
        <f>VLOOKUP(A13,'[1]Sheet1'!$A$182:$AG$266,18,FALSE)</f>
        <v>1</v>
      </c>
      <c r="J13" s="38">
        <f>VLOOKUP(A13,'[1]Sheet1'!$A$182:$AG$266,19,FALSE)/100</f>
        <v>0.018518518518518517</v>
      </c>
      <c r="K13" s="23">
        <f>VLOOKUP(A13,'[1]Sheet1'!$A$182:$AG$266,20,FALSE)</f>
        <v>3235</v>
      </c>
      <c r="L13" s="24">
        <f>VLOOKUP(A13,'[1]Sheet1'!$A$182:$AG$266,21,FALSE)/100</f>
        <v>0.040324088501090684</v>
      </c>
    </row>
    <row r="14" spans="1:12" ht="15">
      <c r="A14" s="22" t="s">
        <v>34</v>
      </c>
      <c r="B14" s="60" t="s">
        <v>35</v>
      </c>
      <c r="C14" s="23">
        <f>VLOOKUP(A14,'[1]Sheet1'!$A$182:$AG$266,12,FALSE)</f>
        <v>203</v>
      </c>
      <c r="D14" s="24">
        <f>VLOOKUP(A14,'[1]Sheet1'!$A$182:$AG$266,13,FALSE)/100</f>
        <v>0.0063914864141557245</v>
      </c>
      <c r="E14" s="25">
        <f>VLOOKUP(A14,'[1]Sheet1'!$A$182:$AG$266,14,FALSE)</f>
        <v>163</v>
      </c>
      <c r="F14" s="26">
        <f>VLOOKUP(A14,'[1]Sheet1'!$A$182:$AG$266,15,FALSE)/100</f>
        <v>0.00410052577293653</v>
      </c>
      <c r="G14" s="23">
        <f>VLOOKUP(A14,'[1]Sheet1'!$A$182:$AG$266,16,FALSE)</f>
        <v>40</v>
      </c>
      <c r="H14" s="24">
        <f>VLOOKUP(A14,'[1]Sheet1'!$A$182:$AG$266,17,FALSE)/100</f>
        <v>0.0046194710705624205</v>
      </c>
      <c r="I14" s="25">
        <f>VLOOKUP(A14,'[1]Sheet1'!$A$182:$AG$266,18,FALSE)</f>
        <v>0</v>
      </c>
      <c r="J14" s="38">
        <f>VLOOKUP(A14,'[1]Sheet1'!$A$182:$AG$266,19,FALSE)/100</f>
        <v>0</v>
      </c>
      <c r="K14" s="23">
        <f>VLOOKUP(A14,'[1]Sheet1'!$A$182:$AG$266,20,FALSE)</f>
        <v>406</v>
      </c>
      <c r="L14" s="24">
        <f>VLOOKUP(A14,'[1]Sheet1'!$A$182:$AG$266,21,FALSE)/100</f>
        <v>0.005060766593954503</v>
      </c>
    </row>
    <row r="15" spans="1:12" ht="15">
      <c r="A15" s="22" t="s">
        <v>36</v>
      </c>
      <c r="B15" s="60" t="s">
        <v>37</v>
      </c>
      <c r="C15" s="23">
        <f>VLOOKUP(A15,'[1]Sheet1'!$A$182:$AG$266,12,FALSE)</f>
        <v>5</v>
      </c>
      <c r="D15" s="24">
        <f>VLOOKUP(A15,'[1]Sheet1'!$A$182:$AG$266,13,FALSE)/100</f>
        <v>0.00015742577374767798</v>
      </c>
      <c r="E15" s="25">
        <f>VLOOKUP(A15,'[1]Sheet1'!$A$182:$AG$266,14,FALSE)</f>
        <v>6</v>
      </c>
      <c r="F15" s="26">
        <f>VLOOKUP(A15,'[1]Sheet1'!$A$182:$AG$266,15,FALSE)/100</f>
        <v>0.00015093959900379866</v>
      </c>
      <c r="G15" s="23">
        <f>VLOOKUP(A15,'[1]Sheet1'!$A$182:$AG$266,16,FALSE)</f>
        <v>2</v>
      </c>
      <c r="H15" s="24">
        <f>VLOOKUP(A15,'[1]Sheet1'!$A$182:$AG$266,17,FALSE)/100</f>
        <v>0.00023097355352812103</v>
      </c>
      <c r="I15" s="25">
        <f>VLOOKUP(A15,'[1]Sheet1'!$A$182:$AG$266,18,FALSE)</f>
        <v>0</v>
      </c>
      <c r="J15" s="38">
        <f>VLOOKUP(A15,'[1]Sheet1'!$A$182:$AG$266,19,FALSE)/100</f>
        <v>0</v>
      </c>
      <c r="K15" s="23">
        <f>VLOOKUP(A15,'[1]Sheet1'!$A$182:$AG$266,20,FALSE)</f>
        <v>13</v>
      </c>
      <c r="L15" s="24">
        <f>VLOOKUP(A15,'[1]Sheet1'!$A$182:$AG$266,21,FALSE)/100</f>
        <v>0.00016204425054534122</v>
      </c>
    </row>
    <row r="16" spans="1:12" ht="15">
      <c r="A16" s="22" t="s">
        <v>38</v>
      </c>
      <c r="B16" s="60" t="s">
        <v>39</v>
      </c>
      <c r="C16" s="23">
        <f>VLOOKUP(A16,'[1]Sheet1'!$A$182:$AG$266,12,FALSE)</f>
        <v>261</v>
      </c>
      <c r="D16" s="24">
        <f>VLOOKUP(A16,'[1]Sheet1'!$A$182:$AG$266,13,FALSE)/100</f>
        <v>0.00821762538962879</v>
      </c>
      <c r="E16" s="25">
        <f>VLOOKUP(A16,'[1]Sheet1'!$A$182:$AG$266,14,FALSE)</f>
        <v>368</v>
      </c>
      <c r="F16" s="26">
        <f>VLOOKUP(A16,'[1]Sheet1'!$A$182:$AG$266,15,FALSE)/100</f>
        <v>0.00925762873889965</v>
      </c>
      <c r="G16" s="23">
        <f>VLOOKUP(A16,'[1]Sheet1'!$A$182:$AG$266,16,FALSE)</f>
        <v>73</v>
      </c>
      <c r="H16" s="24">
        <f>VLOOKUP(A16,'[1]Sheet1'!$A$182:$AG$266,17,FALSE)/100</f>
        <v>0.008430534703776417</v>
      </c>
      <c r="I16" s="25">
        <f>VLOOKUP(A16,'[1]Sheet1'!$A$182:$AG$266,18,FALSE)</f>
        <v>0</v>
      </c>
      <c r="J16" s="38">
        <f>VLOOKUP(A16,'[1]Sheet1'!$A$182:$AG$266,19,FALSE)/100</f>
        <v>0</v>
      </c>
      <c r="K16" s="23">
        <f>VLOOKUP(A16,'[1]Sheet1'!$A$182:$AG$266,20,FALSE)</f>
        <v>702</v>
      </c>
      <c r="L16" s="24">
        <f>VLOOKUP(A16,'[1]Sheet1'!$A$182:$AG$266,21,FALSE)/100</f>
        <v>0.008750389529448427</v>
      </c>
    </row>
    <row r="17" spans="1:12" ht="15">
      <c r="A17" s="22" t="s">
        <v>40</v>
      </c>
      <c r="B17" s="60" t="s">
        <v>41</v>
      </c>
      <c r="C17" s="23">
        <f>VLOOKUP(A17,'[1]Sheet1'!$A$182:$AG$266,12,FALSE)</f>
        <v>9</v>
      </c>
      <c r="D17" s="24">
        <f>VLOOKUP(A17,'[1]Sheet1'!$A$182:$AG$266,13,FALSE)/100</f>
        <v>0.00028336639274582036</v>
      </c>
      <c r="E17" s="25">
        <f>VLOOKUP(A17,'[1]Sheet1'!$A$182:$AG$266,14,FALSE)</f>
        <v>6</v>
      </c>
      <c r="F17" s="26">
        <f>VLOOKUP(A17,'[1]Sheet1'!$A$182:$AG$266,15,FALSE)/100</f>
        <v>0.00015093959900379866</v>
      </c>
      <c r="G17" s="23">
        <f>VLOOKUP(A17,'[1]Sheet1'!$A$182:$AG$266,16,FALSE)</f>
        <v>1</v>
      </c>
      <c r="H17" s="24">
        <f>VLOOKUP(A17,'[1]Sheet1'!$A$182:$AG$266,17,FALSE)/100</f>
        <v>0.00011548677676406051</v>
      </c>
      <c r="I17" s="25">
        <f>VLOOKUP(A17,'[1]Sheet1'!$A$182:$AG$266,18,FALSE)</f>
        <v>0</v>
      </c>
      <c r="J17" s="38">
        <f>VLOOKUP(A17,'[1]Sheet1'!$A$182:$AG$266,19,FALSE)/100</f>
        <v>0</v>
      </c>
      <c r="K17" s="23">
        <f>VLOOKUP(A17,'[1]Sheet1'!$A$182:$AG$266,20,FALSE)</f>
        <v>16</v>
      </c>
      <c r="L17" s="24">
        <f>VLOOKUP(A17,'[1]Sheet1'!$A$182:$AG$266,21,FALSE)/100</f>
        <v>0.00019943907759426612</v>
      </c>
    </row>
    <row r="18" spans="1:12" ht="15">
      <c r="A18" s="22" t="s">
        <v>42</v>
      </c>
      <c r="B18" s="60" t="s">
        <v>43</v>
      </c>
      <c r="C18" s="23">
        <f>VLOOKUP(A18,'[1]Sheet1'!$A$182:$AG$266,12,FALSE)</f>
        <v>14</v>
      </c>
      <c r="D18" s="24">
        <f>VLOOKUP(A18,'[1]Sheet1'!$A$182:$AG$266,13,FALSE)/100</f>
        <v>0.00044079216649349826</v>
      </c>
      <c r="E18" s="25">
        <f>VLOOKUP(A18,'[1]Sheet1'!$A$182:$AG$266,14,FALSE)</f>
        <v>17</v>
      </c>
      <c r="F18" s="26">
        <f>VLOOKUP(A18,'[1]Sheet1'!$A$182:$AG$266,15,FALSE)/100</f>
        <v>0.0004276621971774295</v>
      </c>
      <c r="G18" s="23">
        <f>VLOOKUP(A18,'[1]Sheet1'!$A$182:$AG$266,16,FALSE)</f>
        <v>1</v>
      </c>
      <c r="H18" s="24">
        <f>VLOOKUP(A18,'[1]Sheet1'!$A$182:$AG$266,17,FALSE)/100</f>
        <v>0.00011548677676406051</v>
      </c>
      <c r="I18" s="25">
        <f>VLOOKUP(A18,'[1]Sheet1'!$A$182:$AG$266,18,FALSE)</f>
        <v>0</v>
      </c>
      <c r="J18" s="38">
        <f>VLOOKUP(A18,'[1]Sheet1'!$A$182:$AG$266,19,FALSE)/100</f>
        <v>0</v>
      </c>
      <c r="K18" s="23">
        <f>VLOOKUP(A18,'[1]Sheet1'!$A$182:$AG$266,20,FALSE)</f>
        <v>32</v>
      </c>
      <c r="L18" s="24">
        <f>VLOOKUP(A18,'[1]Sheet1'!$A$182:$AG$266,21,FALSE)/100</f>
        <v>0.00039887815518853224</v>
      </c>
    </row>
    <row r="19" spans="1:12" ht="28.5">
      <c r="A19" s="22" t="s">
        <v>44</v>
      </c>
      <c r="B19" s="60" t="s">
        <v>45</v>
      </c>
      <c r="C19" s="23">
        <f>VLOOKUP(A19,'[1]Sheet1'!$A$182:$AG$266,12,FALSE)</f>
        <v>209</v>
      </c>
      <c r="D19" s="24">
        <f>VLOOKUP(A19,'[1]Sheet1'!$A$182:$AG$266,13,FALSE)/100</f>
        <v>0.006580397342652939</v>
      </c>
      <c r="E19" s="25">
        <f>VLOOKUP(A19,'[1]Sheet1'!$A$182:$AG$266,14,FALSE)</f>
        <v>331</v>
      </c>
      <c r="F19" s="26">
        <f>VLOOKUP(A19,'[1]Sheet1'!$A$182:$AG$266,15,FALSE)/100</f>
        <v>0.008326834545042893</v>
      </c>
      <c r="G19" s="23">
        <f>VLOOKUP(A19,'[1]Sheet1'!$A$182:$AG$266,16,FALSE)</f>
        <v>70</v>
      </c>
      <c r="H19" s="24">
        <f>VLOOKUP(A19,'[1]Sheet1'!$A$182:$AG$266,17,FALSE)/100</f>
        <v>0.008084074373484235</v>
      </c>
      <c r="I19" s="25">
        <f>VLOOKUP(A19,'[1]Sheet1'!$A$182:$AG$266,18,FALSE)</f>
        <v>1</v>
      </c>
      <c r="J19" s="38">
        <f>VLOOKUP(A19,'[1]Sheet1'!$A$182:$AG$266,19,FALSE)/100</f>
        <v>0.018518518518518517</v>
      </c>
      <c r="K19" s="23">
        <f>VLOOKUP(A19,'[1]Sheet1'!$A$182:$AG$266,20,FALSE)</f>
        <v>611</v>
      </c>
      <c r="L19" s="24">
        <f>VLOOKUP(A19,'[1]Sheet1'!$A$182:$AG$266,21,FALSE)/100</f>
        <v>0.007616079775631038</v>
      </c>
    </row>
    <row r="20" spans="1:12" ht="15">
      <c r="A20" s="22" t="s">
        <v>46</v>
      </c>
      <c r="B20" s="61" t="s">
        <v>47</v>
      </c>
      <c r="C20" s="23">
        <f>VLOOKUP(A20,'[1]Sheet1'!$A$182:$AG$266,12,FALSE)</f>
        <v>203</v>
      </c>
      <c r="D20" s="24">
        <f>VLOOKUP(A20,'[1]Sheet1'!$A$182:$AG$266,13,FALSE)/100</f>
        <v>0.0063914864141557245</v>
      </c>
      <c r="E20" s="25">
        <f>VLOOKUP(A20,'[1]Sheet1'!$A$182:$AG$266,14,FALSE)</f>
        <v>163</v>
      </c>
      <c r="F20" s="26">
        <f>VLOOKUP(A20,'[1]Sheet1'!$A$182:$AG$266,15,FALSE)/100</f>
        <v>0.00410052577293653</v>
      </c>
      <c r="G20" s="23">
        <f>VLOOKUP(A20,'[1]Sheet1'!$A$182:$AG$266,16,FALSE)</f>
        <v>47</v>
      </c>
      <c r="H20" s="24">
        <f>VLOOKUP(A20,'[1]Sheet1'!$A$182:$AG$266,17,FALSE)/100</f>
        <v>0.005427878507910844</v>
      </c>
      <c r="I20" s="25">
        <f>VLOOKUP(A20,'[1]Sheet1'!$A$182:$AG$266,18,FALSE)</f>
        <v>0</v>
      </c>
      <c r="J20" s="38">
        <f>VLOOKUP(A20,'[1]Sheet1'!$A$182:$AG$266,19,FALSE)/100</f>
        <v>0</v>
      </c>
      <c r="K20" s="23">
        <f>VLOOKUP(A20,'[1]Sheet1'!$A$182:$AG$266,20,FALSE)</f>
        <v>413</v>
      </c>
      <c r="L20" s="24">
        <f>VLOOKUP(A20,'[1]Sheet1'!$A$182:$AG$266,21,FALSE)/100</f>
        <v>0.0051480211904019945</v>
      </c>
    </row>
    <row r="21" spans="1:12" ht="15">
      <c r="A21" s="22" t="s">
        <v>48</v>
      </c>
      <c r="B21" s="60" t="s">
        <v>49</v>
      </c>
      <c r="C21" s="23">
        <f>VLOOKUP(A21,'[1]Sheet1'!$A$182:$AG$266,12,FALSE)</f>
        <v>82</v>
      </c>
      <c r="D21" s="24">
        <f>VLOOKUP(A21,'[1]Sheet1'!$A$182:$AG$266,13,FALSE)/100</f>
        <v>0.002581782689461919</v>
      </c>
      <c r="E21" s="25">
        <f>VLOOKUP(A21,'[1]Sheet1'!$A$182:$AG$266,14,FALSE)</f>
        <v>139</v>
      </c>
      <c r="F21" s="26">
        <f>VLOOKUP(A21,'[1]Sheet1'!$A$182:$AG$266,15,FALSE)/100</f>
        <v>0.0034967673769213353</v>
      </c>
      <c r="G21" s="23">
        <f>VLOOKUP(A21,'[1]Sheet1'!$A$182:$AG$266,16,FALSE)</f>
        <v>27</v>
      </c>
      <c r="H21" s="24">
        <f>VLOOKUP(A21,'[1]Sheet1'!$A$182:$AG$266,17,FALSE)/100</f>
        <v>0.003118142972629634</v>
      </c>
      <c r="I21" s="25">
        <f>VLOOKUP(A21,'[1]Sheet1'!$A$182:$AG$266,18,FALSE)</f>
        <v>0</v>
      </c>
      <c r="J21" s="38">
        <f>VLOOKUP(A21,'[1]Sheet1'!$A$182:$AG$266,19,FALSE)/100</f>
        <v>0</v>
      </c>
      <c r="K21" s="23">
        <f>VLOOKUP(A21,'[1]Sheet1'!$A$182:$AG$266,20,FALSE)</f>
        <v>248</v>
      </c>
      <c r="L21" s="24">
        <f>VLOOKUP(A21,'[1]Sheet1'!$A$182:$AG$266,21,FALSE)/100</f>
        <v>0.0030913057027111253</v>
      </c>
    </row>
    <row r="22" spans="1:12" ht="15">
      <c r="A22" s="22" t="s">
        <v>50</v>
      </c>
      <c r="B22" s="60" t="s">
        <v>51</v>
      </c>
      <c r="C22" s="23">
        <f>VLOOKUP(A22,'[1]Sheet1'!$A$182:$AG$266,12,FALSE)</f>
        <v>28</v>
      </c>
      <c r="D22" s="24">
        <f>VLOOKUP(A22,'[1]Sheet1'!$A$182:$AG$266,13,FALSE)/100</f>
        <v>0.0008815843329869965</v>
      </c>
      <c r="E22" s="25">
        <f>VLOOKUP(A22,'[1]Sheet1'!$A$182:$AG$266,14,FALSE)</f>
        <v>10</v>
      </c>
      <c r="F22" s="26">
        <f>VLOOKUP(A22,'[1]Sheet1'!$A$182:$AG$266,15,FALSE)/100</f>
        <v>0.0002515659983396644</v>
      </c>
      <c r="G22" s="23">
        <f>VLOOKUP(A22,'[1]Sheet1'!$A$182:$AG$266,16,FALSE)</f>
        <v>3</v>
      </c>
      <c r="H22" s="24">
        <f>VLOOKUP(A22,'[1]Sheet1'!$A$182:$AG$266,17,FALSE)/100</f>
        <v>0.00034646033029218156</v>
      </c>
      <c r="I22" s="25">
        <f>VLOOKUP(A22,'[1]Sheet1'!$A$182:$AG$266,18,FALSE)</f>
        <v>0</v>
      </c>
      <c r="J22" s="38">
        <f>VLOOKUP(A22,'[1]Sheet1'!$A$182:$AG$266,19,FALSE)/100</f>
        <v>0</v>
      </c>
      <c r="K22" s="23">
        <f>VLOOKUP(A22,'[1]Sheet1'!$A$182:$AG$266,20,FALSE)</f>
        <v>41</v>
      </c>
      <c r="L22" s="24">
        <f>VLOOKUP(A22,'[1]Sheet1'!$A$182:$AG$266,21,FALSE)/100</f>
        <v>0.000511062636335307</v>
      </c>
    </row>
    <row r="23" spans="1:12" ht="15">
      <c r="A23" s="22" t="s">
        <v>52</v>
      </c>
      <c r="B23" s="61" t="s">
        <v>53</v>
      </c>
      <c r="C23" s="23">
        <f>VLOOKUP(A23,'[1]Sheet1'!$A$182:$AG$266,12,FALSE)</f>
        <v>479</v>
      </c>
      <c r="D23" s="24">
        <f>VLOOKUP(A23,'[1]Sheet1'!$A$182:$AG$266,13,FALSE)/100</f>
        <v>0.015081389125027551</v>
      </c>
      <c r="E23" s="25">
        <f>VLOOKUP(A23,'[1]Sheet1'!$A$182:$AG$266,14,FALSE)</f>
        <v>370</v>
      </c>
      <c r="F23" s="26">
        <f>VLOOKUP(A23,'[1]Sheet1'!$A$182:$AG$266,15,FALSE)/100</f>
        <v>0.009307941938567583</v>
      </c>
      <c r="G23" s="23">
        <f>VLOOKUP(A23,'[1]Sheet1'!$A$182:$AG$266,16,FALSE)</f>
        <v>97</v>
      </c>
      <c r="H23" s="24">
        <f>VLOOKUP(A23,'[1]Sheet1'!$A$182:$AG$266,17,FALSE)/100</f>
        <v>0.011202217346113869</v>
      </c>
      <c r="I23" s="25">
        <f>VLOOKUP(A23,'[1]Sheet1'!$A$182:$AG$266,18,FALSE)</f>
        <v>1</v>
      </c>
      <c r="J23" s="38">
        <f>VLOOKUP(A23,'[1]Sheet1'!$A$182:$AG$266,19,FALSE)/100</f>
        <v>0.018518518518518517</v>
      </c>
      <c r="K23" s="23">
        <f>VLOOKUP(A23,'[1]Sheet1'!$A$182:$AG$266,20,FALSE)</f>
        <v>947</v>
      </c>
      <c r="L23" s="24">
        <f>VLOOKUP(A23,'[1]Sheet1'!$A$182:$AG$266,21,FALSE)/100</f>
        <v>0.011804300405110626</v>
      </c>
    </row>
    <row r="24" spans="1:12" ht="15">
      <c r="A24" s="22" t="s">
        <v>54</v>
      </c>
      <c r="B24" s="60" t="s">
        <v>55</v>
      </c>
      <c r="C24" s="23">
        <f>VLOOKUP(A24,'[1]Sheet1'!$A$182:$AG$266,12,FALSE)</f>
        <v>139</v>
      </c>
      <c r="D24" s="24">
        <f>VLOOKUP(A24,'[1]Sheet1'!$A$182:$AG$266,13,FALSE)/100</f>
        <v>0.004376436510185448</v>
      </c>
      <c r="E24" s="25">
        <f>VLOOKUP(A24,'[1]Sheet1'!$A$182:$AG$266,14,FALSE)</f>
        <v>115</v>
      </c>
      <c r="F24" s="26">
        <f>VLOOKUP(A24,'[1]Sheet1'!$A$182:$AG$266,15,FALSE)/100</f>
        <v>0.002893008980906141</v>
      </c>
      <c r="G24" s="23">
        <f>VLOOKUP(A24,'[1]Sheet1'!$A$182:$AG$266,16,FALSE)</f>
        <v>17</v>
      </c>
      <c r="H24" s="24">
        <f>VLOOKUP(A24,'[1]Sheet1'!$A$182:$AG$266,17,FALSE)/100</f>
        <v>0.001963275204989029</v>
      </c>
      <c r="I24" s="25">
        <f>VLOOKUP(A24,'[1]Sheet1'!$A$182:$AG$266,18,FALSE)</f>
        <v>0</v>
      </c>
      <c r="J24" s="38">
        <f>VLOOKUP(A24,'[1]Sheet1'!$A$182:$AG$266,19,FALSE)/100</f>
        <v>0</v>
      </c>
      <c r="K24" s="23">
        <f>VLOOKUP(A24,'[1]Sheet1'!$A$182:$AG$266,20,FALSE)</f>
        <v>271</v>
      </c>
      <c r="L24" s="24">
        <f>VLOOKUP(A24,'[1]Sheet1'!$A$182:$AG$266,21,FALSE)/100</f>
        <v>0.003377999376752883</v>
      </c>
    </row>
    <row r="25" spans="1:12" ht="15">
      <c r="A25" s="22" t="s">
        <v>56</v>
      </c>
      <c r="B25" s="60" t="s">
        <v>57</v>
      </c>
      <c r="C25" s="23">
        <f>VLOOKUP(A25,'[1]Sheet1'!$A$182:$AG$266,12,FALSE)</f>
        <v>299</v>
      </c>
      <c r="D25" s="24">
        <f>VLOOKUP(A25,'[1]Sheet1'!$A$182:$AG$266,13,FALSE)/100</f>
        <v>0.009414061270111143</v>
      </c>
      <c r="E25" s="25">
        <f>VLOOKUP(A25,'[1]Sheet1'!$A$182:$AG$266,14,FALSE)</f>
        <v>492</v>
      </c>
      <c r="F25" s="26">
        <f>VLOOKUP(A25,'[1]Sheet1'!$A$182:$AG$266,15,FALSE)/100</f>
        <v>0.012377047118311491</v>
      </c>
      <c r="G25" s="23">
        <f>VLOOKUP(A25,'[1]Sheet1'!$A$182:$AG$266,16,FALSE)</f>
        <v>75</v>
      </c>
      <c r="H25" s="24">
        <f>VLOOKUP(A25,'[1]Sheet1'!$A$182:$AG$266,17,FALSE)/100</f>
        <v>0.008661508257304539</v>
      </c>
      <c r="I25" s="25">
        <f>VLOOKUP(A25,'[1]Sheet1'!$A$182:$AG$266,18,FALSE)</f>
        <v>0</v>
      </c>
      <c r="J25" s="38">
        <f>VLOOKUP(A25,'[1]Sheet1'!$A$182:$AG$266,19,FALSE)/100</f>
        <v>0</v>
      </c>
      <c r="K25" s="23">
        <f>VLOOKUP(A25,'[1]Sheet1'!$A$182:$AG$266,20,FALSE)</f>
        <v>866</v>
      </c>
      <c r="L25" s="24">
        <f>VLOOKUP(A25,'[1]Sheet1'!$A$182:$AG$266,21,FALSE)/100</f>
        <v>0.010794640074789655</v>
      </c>
    </row>
    <row r="26" spans="1:12" ht="15">
      <c r="A26" s="22" t="s">
        <v>58</v>
      </c>
      <c r="B26" s="60" t="s">
        <v>59</v>
      </c>
      <c r="C26" s="23">
        <f>VLOOKUP(A26,'[1]Sheet1'!$A$182:$AG$266,12,FALSE)</f>
        <v>606</v>
      </c>
      <c r="D26" s="24">
        <f>VLOOKUP(A26,'[1]Sheet1'!$A$182:$AG$266,13,FALSE)/100</f>
        <v>0.01908000377821857</v>
      </c>
      <c r="E26" s="25">
        <f>VLOOKUP(A26,'[1]Sheet1'!$A$182:$AG$266,14,FALSE)</f>
        <v>721</v>
      </c>
      <c r="F26" s="26">
        <f>VLOOKUP(A26,'[1]Sheet1'!$A$182:$AG$266,15,FALSE)/100</f>
        <v>0.018137908480289806</v>
      </c>
      <c r="G26" s="23">
        <f>VLOOKUP(A26,'[1]Sheet1'!$A$182:$AG$266,16,FALSE)</f>
        <v>172</v>
      </c>
      <c r="H26" s="24">
        <f>VLOOKUP(A26,'[1]Sheet1'!$A$182:$AG$266,17,FALSE)/100</f>
        <v>0.019863725603418408</v>
      </c>
      <c r="I26" s="25">
        <f>VLOOKUP(A26,'[1]Sheet1'!$A$182:$AG$266,18,FALSE)</f>
        <v>1</v>
      </c>
      <c r="J26" s="38">
        <f>VLOOKUP(A26,'[1]Sheet1'!$A$182:$AG$266,19,FALSE)/100</f>
        <v>0.018518518518518517</v>
      </c>
      <c r="K26" s="23">
        <f>VLOOKUP(A26,'[1]Sheet1'!$A$182:$AG$266,20,FALSE)</f>
        <v>1500</v>
      </c>
      <c r="L26" s="24">
        <f>VLOOKUP(A26,'[1]Sheet1'!$A$182:$AG$266,21,FALSE)/100</f>
        <v>0.01869741352446245</v>
      </c>
    </row>
    <row r="27" spans="1:12" ht="15">
      <c r="A27" s="22" t="s">
        <v>60</v>
      </c>
      <c r="B27" s="60" t="s">
        <v>61</v>
      </c>
      <c r="C27" s="23">
        <f>VLOOKUP(A27,'[1]Sheet1'!$A$182:$AG$266,12,FALSE)</f>
        <v>603</v>
      </c>
      <c r="D27" s="24">
        <f>VLOOKUP(A27,'[1]Sheet1'!$A$182:$AG$266,13,FALSE)/100</f>
        <v>0.018985548313969963</v>
      </c>
      <c r="E27" s="25">
        <f>VLOOKUP(A27,'[1]Sheet1'!$A$182:$AG$266,14,FALSE)</f>
        <v>308</v>
      </c>
      <c r="F27" s="26">
        <f>VLOOKUP(A27,'[1]Sheet1'!$A$182:$AG$266,15,FALSE)/100</f>
        <v>0.0077482327488616635</v>
      </c>
      <c r="G27" s="23">
        <f>VLOOKUP(A27,'[1]Sheet1'!$A$182:$AG$266,16,FALSE)</f>
        <v>96</v>
      </c>
      <c r="H27" s="24">
        <f>VLOOKUP(A27,'[1]Sheet1'!$A$182:$AG$266,17,FALSE)/100</f>
        <v>0.01108673056934981</v>
      </c>
      <c r="I27" s="25">
        <f>VLOOKUP(A27,'[1]Sheet1'!$A$182:$AG$266,18,FALSE)</f>
        <v>0</v>
      </c>
      <c r="J27" s="38">
        <f>VLOOKUP(A27,'[1]Sheet1'!$A$182:$AG$266,19,FALSE)/100</f>
        <v>0</v>
      </c>
      <c r="K27" s="23">
        <f>VLOOKUP(A27,'[1]Sheet1'!$A$182:$AG$266,20,FALSE)</f>
        <v>1007</v>
      </c>
      <c r="L27" s="24">
        <f>VLOOKUP(A27,'[1]Sheet1'!$A$182:$AG$266,21,FALSE)/100</f>
        <v>0.012552196946089122</v>
      </c>
    </row>
    <row r="28" spans="1:12" ht="28.5">
      <c r="A28" s="22" t="s">
        <v>62</v>
      </c>
      <c r="B28" s="60" t="s">
        <v>63</v>
      </c>
      <c r="C28" s="23">
        <f>VLOOKUP(A28,'[1]Sheet1'!$A$182:$AG$266,12,FALSE)</f>
        <v>1456</v>
      </c>
      <c r="D28" s="24">
        <f>VLOOKUP(A28,'[1]Sheet1'!$A$182:$AG$266,13,FALSE)/100</f>
        <v>0.04584238531532383</v>
      </c>
      <c r="E28" s="25">
        <f>VLOOKUP(A28,'[1]Sheet1'!$A$182:$AG$266,14,FALSE)</f>
        <v>1617</v>
      </c>
      <c r="F28" s="26">
        <f>VLOOKUP(A28,'[1]Sheet1'!$A$182:$AG$266,15,FALSE)/100</f>
        <v>0.040678221931523734</v>
      </c>
      <c r="G28" s="23">
        <f>VLOOKUP(A28,'[1]Sheet1'!$A$182:$AG$266,16,FALSE)</f>
        <v>353</v>
      </c>
      <c r="H28" s="24">
        <f>VLOOKUP(A28,'[1]Sheet1'!$A$182:$AG$266,17,FALSE)/100</f>
        <v>0.04076683219771336</v>
      </c>
      <c r="I28" s="25">
        <f>VLOOKUP(A28,'[1]Sheet1'!$A$182:$AG$266,18,FALSE)</f>
        <v>3</v>
      </c>
      <c r="J28" s="38">
        <f>VLOOKUP(A28,'[1]Sheet1'!$A$182:$AG$266,19,FALSE)/100</f>
        <v>0.05555555555555555</v>
      </c>
      <c r="K28" s="23">
        <f>VLOOKUP(A28,'[1]Sheet1'!$A$182:$AG$266,20,FALSE)</f>
        <v>3429</v>
      </c>
      <c r="L28" s="24">
        <f>VLOOKUP(A28,'[1]Sheet1'!$A$182:$AG$266,21,FALSE)/100</f>
        <v>0.04274228731692116</v>
      </c>
    </row>
    <row r="29" spans="1:12" ht="15">
      <c r="A29" s="22" t="s">
        <v>64</v>
      </c>
      <c r="B29" s="60" t="s">
        <v>65</v>
      </c>
      <c r="C29" s="23">
        <f>VLOOKUP(A29,'[1]Sheet1'!$A$182:$AG$266,12,FALSE)</f>
        <v>45</v>
      </c>
      <c r="D29" s="24">
        <f>VLOOKUP(A29,'[1]Sheet1'!$A$182:$AG$266,13,FALSE)/100</f>
        <v>0.0014168319637291016</v>
      </c>
      <c r="E29" s="25">
        <f>VLOOKUP(A29,'[1]Sheet1'!$A$182:$AG$266,14,FALSE)</f>
        <v>33</v>
      </c>
      <c r="F29" s="26">
        <f>VLOOKUP(A29,'[1]Sheet1'!$A$182:$AG$266,15,FALSE)/100</f>
        <v>0.0008301677945208926</v>
      </c>
      <c r="G29" s="23">
        <f>VLOOKUP(A29,'[1]Sheet1'!$A$182:$AG$266,16,FALSE)</f>
        <v>8</v>
      </c>
      <c r="H29" s="24">
        <f>VLOOKUP(A29,'[1]Sheet1'!$A$182:$AG$266,17,FALSE)/100</f>
        <v>0.0009238942141124841</v>
      </c>
      <c r="I29" s="25">
        <f>VLOOKUP(A29,'[1]Sheet1'!$A$182:$AG$266,18,FALSE)</f>
        <v>0</v>
      </c>
      <c r="J29" s="38">
        <f>VLOOKUP(A29,'[1]Sheet1'!$A$182:$AG$266,19,FALSE)/100</f>
        <v>0</v>
      </c>
      <c r="K29" s="23">
        <f>VLOOKUP(A29,'[1]Sheet1'!$A$182:$AG$266,20,FALSE)</f>
        <v>86</v>
      </c>
      <c r="L29" s="24">
        <f>VLOOKUP(A29,'[1]Sheet1'!$A$182:$AG$266,21,FALSE)/100</f>
        <v>0.0010719850420691807</v>
      </c>
    </row>
    <row r="30" spans="1:12" ht="15">
      <c r="A30" s="22" t="s">
        <v>66</v>
      </c>
      <c r="B30" s="60" t="s">
        <v>67</v>
      </c>
      <c r="C30" s="23">
        <f>VLOOKUP(A30,'[1]Sheet1'!$A$182:$AG$266,12,FALSE)</f>
        <v>141</v>
      </c>
      <c r="D30" s="24">
        <f>VLOOKUP(A30,'[1]Sheet1'!$A$182:$AG$266,13,FALSE)/100</f>
        <v>0.004439406819684519</v>
      </c>
      <c r="E30" s="25">
        <f>VLOOKUP(A30,'[1]Sheet1'!$A$182:$AG$266,14,FALSE)</f>
        <v>202</v>
      </c>
      <c r="F30" s="26">
        <f>VLOOKUP(A30,'[1]Sheet1'!$A$182:$AG$266,15,FALSE)/100</f>
        <v>0.005081633166461221</v>
      </c>
      <c r="G30" s="23">
        <f>VLOOKUP(A30,'[1]Sheet1'!$A$182:$AG$266,16,FALSE)</f>
        <v>44</v>
      </c>
      <c r="H30" s="24">
        <f>VLOOKUP(A30,'[1]Sheet1'!$A$182:$AG$266,17,FALSE)/100</f>
        <v>0.005081418177618663</v>
      </c>
      <c r="I30" s="25">
        <f>VLOOKUP(A30,'[1]Sheet1'!$A$182:$AG$266,18,FALSE)</f>
        <v>0</v>
      </c>
      <c r="J30" s="38">
        <f>VLOOKUP(A30,'[1]Sheet1'!$A$182:$AG$266,19,FALSE)/100</f>
        <v>0</v>
      </c>
      <c r="K30" s="23">
        <f>VLOOKUP(A30,'[1]Sheet1'!$A$182:$AG$266,20,FALSE)</f>
        <v>387</v>
      </c>
      <c r="L30" s="24">
        <f>VLOOKUP(A30,'[1]Sheet1'!$A$182:$AG$266,21,FALSE)/100</f>
        <v>0.0048239326893113115</v>
      </c>
    </row>
    <row r="31" spans="1:12" ht="15">
      <c r="A31" s="22" t="s">
        <v>68</v>
      </c>
      <c r="B31" s="61" t="s">
        <v>69</v>
      </c>
      <c r="C31" s="23">
        <f>VLOOKUP(A31,'[1]Sheet1'!$A$182:$AG$266,12,FALSE)</f>
        <v>586</v>
      </c>
      <c r="D31" s="24">
        <f>VLOOKUP(A31,'[1]Sheet1'!$A$182:$AG$266,13,FALSE)/100</f>
        <v>0.01845030068322786</v>
      </c>
      <c r="E31" s="25">
        <f>VLOOKUP(A31,'[1]Sheet1'!$A$182:$AG$266,14,FALSE)</f>
        <v>744</v>
      </c>
      <c r="F31" s="26">
        <f>VLOOKUP(A31,'[1]Sheet1'!$A$182:$AG$266,15,FALSE)/100</f>
        <v>0.018716510276471032</v>
      </c>
      <c r="G31" s="23">
        <f>VLOOKUP(A31,'[1]Sheet1'!$A$182:$AG$266,16,FALSE)</f>
        <v>123</v>
      </c>
      <c r="H31" s="24">
        <f>VLOOKUP(A31,'[1]Sheet1'!$A$182:$AG$266,17,FALSE)/100</f>
        <v>0.014204873541979444</v>
      </c>
      <c r="I31" s="25">
        <f>VLOOKUP(A31,'[1]Sheet1'!$A$182:$AG$266,18,FALSE)</f>
        <v>0</v>
      </c>
      <c r="J31" s="38">
        <f>VLOOKUP(A31,'[1]Sheet1'!$A$182:$AG$266,19,FALSE)/100</f>
        <v>0</v>
      </c>
      <c r="K31" s="23">
        <f>VLOOKUP(A31,'[1]Sheet1'!$A$182:$AG$266,20,FALSE)</f>
        <v>1453</v>
      </c>
      <c r="L31" s="24">
        <f>VLOOKUP(A31,'[1]Sheet1'!$A$182:$AG$266,21,FALSE)/100</f>
        <v>0.018111561234029298</v>
      </c>
    </row>
    <row r="32" spans="1:12" ht="28.5">
      <c r="A32" s="22" t="s">
        <v>70</v>
      </c>
      <c r="B32" s="62" t="s">
        <v>71</v>
      </c>
      <c r="C32" s="23">
        <f>VLOOKUP(A32,'[1]Sheet1'!$A$182:$AG$266,12,FALSE)</f>
        <v>673</v>
      </c>
      <c r="D32" s="24">
        <f>VLOOKUP(A32,'[1]Sheet1'!$A$182:$AG$266,13,FALSE)/100</f>
        <v>0.021189509146437455</v>
      </c>
      <c r="E32" s="25">
        <f>VLOOKUP(A32,'[1]Sheet1'!$A$182:$AG$266,14,FALSE)</f>
        <v>552</v>
      </c>
      <c r="F32" s="26">
        <f>VLOOKUP(A32,'[1]Sheet1'!$A$182:$AG$266,15,FALSE)/100</f>
        <v>0.013886443108349475</v>
      </c>
      <c r="G32" s="23">
        <f>VLOOKUP(A32,'[1]Sheet1'!$A$182:$AG$266,16,FALSE)</f>
        <v>109</v>
      </c>
      <c r="H32" s="24">
        <f>VLOOKUP(A32,'[1]Sheet1'!$A$182:$AG$266,17,FALSE)/100</f>
        <v>0.012588058667282596</v>
      </c>
      <c r="I32" s="25">
        <f>VLOOKUP(A32,'[1]Sheet1'!$A$182:$AG$266,18,FALSE)</f>
        <v>0</v>
      </c>
      <c r="J32" s="38">
        <f>VLOOKUP(A32,'[1]Sheet1'!$A$182:$AG$266,19,FALSE)/100</f>
        <v>0</v>
      </c>
      <c r="K32" s="23">
        <f>VLOOKUP(A32,'[1]Sheet1'!$A$182:$AG$266,20,FALSE)</f>
        <v>1334</v>
      </c>
      <c r="L32" s="24">
        <f>VLOOKUP(A32,'[1]Sheet1'!$A$182:$AG$266,21,FALSE)/100</f>
        <v>0.016628233094421938</v>
      </c>
    </row>
    <row r="33" spans="1:12" ht="15">
      <c r="A33" s="22" t="s">
        <v>72</v>
      </c>
      <c r="B33" s="60" t="s">
        <v>73</v>
      </c>
      <c r="C33" s="23">
        <f>VLOOKUP(A33,'[1]Sheet1'!$A$182:$AG$266,12,FALSE)</f>
        <v>107</v>
      </c>
      <c r="D33" s="24">
        <f>VLOOKUP(A33,'[1]Sheet1'!$A$182:$AG$266,13,FALSE)/100</f>
        <v>0.0033689115582003094</v>
      </c>
      <c r="E33" s="25">
        <f>VLOOKUP(A33,'[1]Sheet1'!$A$182:$AG$266,14,FALSE)</f>
        <v>114</v>
      </c>
      <c r="F33" s="26">
        <f>VLOOKUP(A33,'[1]Sheet1'!$A$182:$AG$266,15,FALSE)/100</f>
        <v>0.0028678523810721744</v>
      </c>
      <c r="G33" s="23">
        <f>VLOOKUP(A33,'[1]Sheet1'!$A$182:$AG$266,16,FALSE)</f>
        <v>24</v>
      </c>
      <c r="H33" s="24">
        <f>VLOOKUP(A33,'[1]Sheet1'!$A$182:$AG$266,17,FALSE)/100</f>
        <v>0.0027716826423374525</v>
      </c>
      <c r="I33" s="25">
        <f>VLOOKUP(A33,'[1]Sheet1'!$A$182:$AG$266,18,FALSE)</f>
        <v>0</v>
      </c>
      <c r="J33" s="38">
        <f>VLOOKUP(A33,'[1]Sheet1'!$A$182:$AG$266,19,FALSE)/100</f>
        <v>0</v>
      </c>
      <c r="K33" s="23">
        <f>VLOOKUP(A33,'[1]Sheet1'!$A$182:$AG$266,20,FALSE)</f>
        <v>245</v>
      </c>
      <c r="L33" s="24">
        <f>VLOOKUP(A33,'[1]Sheet1'!$A$182:$AG$266,21,FALSE)/100</f>
        <v>0.0030539108756622003</v>
      </c>
    </row>
    <row r="34" spans="1:12" ht="15">
      <c r="A34" s="22" t="s">
        <v>74</v>
      </c>
      <c r="B34" s="60" t="s">
        <v>75</v>
      </c>
      <c r="C34" s="23">
        <f>VLOOKUP(A34,'[1]Sheet1'!$A$182:$AG$266,12,FALSE)</f>
        <v>184</v>
      </c>
      <c r="D34" s="24">
        <f>VLOOKUP(A34,'[1]Sheet1'!$A$182:$AG$266,13,FALSE)/100</f>
        <v>0.005793268473914549</v>
      </c>
      <c r="E34" s="25">
        <f>VLOOKUP(A34,'[1]Sheet1'!$A$182:$AG$266,14,FALSE)</f>
        <v>297</v>
      </c>
      <c r="F34" s="26">
        <f>VLOOKUP(A34,'[1]Sheet1'!$A$182:$AG$266,15,FALSE)/100</f>
        <v>0.007471510150688033</v>
      </c>
      <c r="G34" s="23">
        <f>VLOOKUP(A34,'[1]Sheet1'!$A$182:$AG$266,16,FALSE)</f>
        <v>55</v>
      </c>
      <c r="H34" s="24">
        <f>VLOOKUP(A34,'[1]Sheet1'!$A$182:$AG$266,17,FALSE)/100</f>
        <v>0.006351772722023329</v>
      </c>
      <c r="I34" s="25">
        <f>VLOOKUP(A34,'[1]Sheet1'!$A$182:$AG$266,18,FALSE)</f>
        <v>0</v>
      </c>
      <c r="J34" s="38">
        <f>VLOOKUP(A34,'[1]Sheet1'!$A$182:$AG$266,19,FALSE)/100</f>
        <v>0</v>
      </c>
      <c r="K34" s="23">
        <f>VLOOKUP(A34,'[1]Sheet1'!$A$182:$AG$266,20,FALSE)</f>
        <v>536</v>
      </c>
      <c r="L34" s="24">
        <f>VLOOKUP(A34,'[1]Sheet1'!$A$182:$AG$266,21,FALSE)/100</f>
        <v>0.0066812090994079155</v>
      </c>
    </row>
    <row r="35" spans="1:12" ht="15">
      <c r="A35" s="22" t="s">
        <v>76</v>
      </c>
      <c r="B35" s="60" t="s">
        <v>77</v>
      </c>
      <c r="C35" s="23">
        <f>VLOOKUP(A35,'[1]Sheet1'!$A$182:$AG$266,12,FALSE)</f>
        <v>58</v>
      </c>
      <c r="D35" s="24">
        <f>VLOOKUP(A35,'[1]Sheet1'!$A$182:$AG$266,13,FALSE)/100</f>
        <v>0.0018261389754730645</v>
      </c>
      <c r="E35" s="25">
        <f>VLOOKUP(A35,'[1]Sheet1'!$A$182:$AG$266,14,FALSE)</f>
        <v>58</v>
      </c>
      <c r="F35" s="26">
        <f>VLOOKUP(A35,'[1]Sheet1'!$A$182:$AG$266,15,FALSE)/100</f>
        <v>0.0014590827903700535</v>
      </c>
      <c r="G35" s="23">
        <f>VLOOKUP(A35,'[1]Sheet1'!$A$182:$AG$266,16,FALSE)</f>
        <v>9</v>
      </c>
      <c r="H35" s="24">
        <f>VLOOKUP(A35,'[1]Sheet1'!$A$182:$AG$266,17,FALSE)/100</f>
        <v>0.0010393809908765446</v>
      </c>
      <c r="I35" s="25">
        <f>VLOOKUP(A35,'[1]Sheet1'!$A$182:$AG$266,18,FALSE)</f>
        <v>0</v>
      </c>
      <c r="J35" s="38">
        <f>VLOOKUP(A35,'[1]Sheet1'!$A$182:$AG$266,19,FALSE)/100</f>
        <v>0</v>
      </c>
      <c r="K35" s="23">
        <f>VLOOKUP(A35,'[1]Sheet1'!$A$182:$AG$266,20,FALSE)</f>
        <v>125</v>
      </c>
      <c r="L35" s="24">
        <f>VLOOKUP(A35,'[1]Sheet1'!$A$182:$AG$266,21,FALSE)/100</f>
        <v>0.0015581177937052041</v>
      </c>
    </row>
    <row r="36" spans="1:12" ht="15">
      <c r="A36" s="22" t="s">
        <v>78</v>
      </c>
      <c r="B36" s="60" t="s">
        <v>79</v>
      </c>
      <c r="C36" s="23">
        <f>VLOOKUP(A36,'[1]Sheet1'!$A$182:$AG$266,12,FALSE)</f>
        <v>339</v>
      </c>
      <c r="D36" s="24">
        <f>VLOOKUP(A36,'[1]Sheet1'!$A$182:$AG$266,13,FALSE)/100</f>
        <v>0.010673467460092567</v>
      </c>
      <c r="E36" s="25">
        <f>VLOOKUP(A36,'[1]Sheet1'!$A$182:$AG$266,14,FALSE)</f>
        <v>306</v>
      </c>
      <c r="F36" s="26">
        <f>VLOOKUP(A36,'[1]Sheet1'!$A$182:$AG$266,15,FALSE)/100</f>
        <v>0.007697919549193731</v>
      </c>
      <c r="G36" s="23">
        <f>VLOOKUP(A36,'[1]Sheet1'!$A$182:$AG$266,16,FALSE)</f>
        <v>70</v>
      </c>
      <c r="H36" s="24">
        <f>VLOOKUP(A36,'[1]Sheet1'!$A$182:$AG$266,17,FALSE)/100</f>
        <v>0.008084074373484235</v>
      </c>
      <c r="I36" s="25">
        <f>VLOOKUP(A36,'[1]Sheet1'!$A$182:$AG$266,18,FALSE)</f>
        <v>2</v>
      </c>
      <c r="J36" s="38">
        <f>VLOOKUP(A36,'[1]Sheet1'!$A$182:$AG$266,19,FALSE)/100</f>
        <v>0.037037037037037035</v>
      </c>
      <c r="K36" s="23">
        <f>VLOOKUP(A36,'[1]Sheet1'!$A$182:$AG$266,20,FALSE)</f>
        <v>717</v>
      </c>
      <c r="L36" s="24">
        <f>VLOOKUP(A36,'[1]Sheet1'!$A$182:$AG$266,21,FALSE)/100</f>
        <v>0.00893736366469305</v>
      </c>
    </row>
    <row r="37" spans="1:12" ht="15">
      <c r="A37" s="22" t="s">
        <v>80</v>
      </c>
      <c r="B37" s="60" t="s">
        <v>81</v>
      </c>
      <c r="C37" s="23">
        <f>VLOOKUP(A37,'[1]Sheet1'!$A$182:$AG$266,12,FALSE)</f>
        <v>149</v>
      </c>
      <c r="D37" s="24">
        <f>VLOOKUP(A37,'[1]Sheet1'!$A$182:$AG$266,13,FALSE)/100</f>
        <v>0.004691288057680804</v>
      </c>
      <c r="E37" s="25">
        <f>VLOOKUP(A37,'[1]Sheet1'!$A$182:$AG$266,14,FALSE)</f>
        <v>86</v>
      </c>
      <c r="F37" s="26">
        <f>VLOOKUP(A37,'[1]Sheet1'!$A$182:$AG$266,15,FALSE)/100</f>
        <v>0.002163467585721114</v>
      </c>
      <c r="G37" s="23">
        <f>VLOOKUP(A37,'[1]Sheet1'!$A$182:$AG$266,16,FALSE)</f>
        <v>18</v>
      </c>
      <c r="H37" s="24">
        <f>VLOOKUP(A37,'[1]Sheet1'!$A$182:$AG$266,17,FALSE)/100</f>
        <v>0.002078761981753089</v>
      </c>
      <c r="I37" s="25">
        <f>VLOOKUP(A37,'[1]Sheet1'!$A$182:$AG$266,18,FALSE)</f>
        <v>0</v>
      </c>
      <c r="J37" s="38">
        <f>VLOOKUP(A37,'[1]Sheet1'!$A$182:$AG$266,19,FALSE)/100</f>
        <v>0</v>
      </c>
      <c r="K37" s="23">
        <f>VLOOKUP(A37,'[1]Sheet1'!$A$182:$AG$266,20,FALSE)</f>
        <v>253</v>
      </c>
      <c r="L37" s="24">
        <f>VLOOKUP(A37,'[1]Sheet1'!$A$182:$AG$266,21,FALSE)/100</f>
        <v>0.0031536304144593338</v>
      </c>
    </row>
    <row r="38" spans="1:12" ht="15">
      <c r="A38" s="22" t="s">
        <v>82</v>
      </c>
      <c r="B38" s="60" t="s">
        <v>83</v>
      </c>
      <c r="C38" s="23">
        <f>VLOOKUP(A38,'[1]Sheet1'!$A$182:$AG$266,12,FALSE)</f>
        <v>2</v>
      </c>
      <c r="D38" s="24">
        <f>VLOOKUP(A38,'[1]Sheet1'!$A$182:$AG$266,13,FALSE)/100</f>
        <v>6.297030949907119E-05</v>
      </c>
      <c r="E38" s="25">
        <f>VLOOKUP(A38,'[1]Sheet1'!$A$182:$AG$266,14,FALSE)</f>
        <v>0</v>
      </c>
      <c r="F38" s="26">
        <f>VLOOKUP(A38,'[1]Sheet1'!$A$182:$AG$266,15,FALSE)/100</f>
        <v>0</v>
      </c>
      <c r="G38" s="23">
        <f>VLOOKUP(A38,'[1]Sheet1'!$A$182:$AG$266,16,FALSE)</f>
        <v>0</v>
      </c>
      <c r="H38" s="24">
        <f>VLOOKUP(A38,'[1]Sheet1'!$A$182:$AG$266,17,FALSE)/100</f>
        <v>0</v>
      </c>
      <c r="I38" s="25">
        <f>VLOOKUP(A38,'[1]Sheet1'!$A$182:$AG$266,18,FALSE)</f>
        <v>0</v>
      </c>
      <c r="J38" s="38">
        <f>VLOOKUP(A38,'[1]Sheet1'!$A$182:$AG$266,19,FALSE)/100</f>
        <v>0</v>
      </c>
      <c r="K38" s="23">
        <f>VLOOKUP(A38,'[1]Sheet1'!$A$182:$AG$266,20,FALSE)</f>
        <v>2</v>
      </c>
      <c r="L38" s="24">
        <f>VLOOKUP(A38,'[1]Sheet1'!$A$182:$AG$266,21,FALSE)/100</f>
        <v>2.4929884699283265E-05</v>
      </c>
    </row>
    <row r="39" spans="1:12" ht="15">
      <c r="A39" s="22" t="s">
        <v>84</v>
      </c>
      <c r="B39" s="60" t="s">
        <v>85</v>
      </c>
      <c r="C39" s="23">
        <f>VLOOKUP(A39,'[1]Sheet1'!$A$182:$AG$266,12,FALSE)</f>
        <v>43</v>
      </c>
      <c r="D39" s="24">
        <f>VLOOKUP(A39,'[1]Sheet1'!$A$182:$AG$266,13,FALSE)/100</f>
        <v>0.0013538616542300304</v>
      </c>
      <c r="E39" s="25">
        <f>VLOOKUP(A39,'[1]Sheet1'!$A$182:$AG$266,14,FALSE)</f>
        <v>39</v>
      </c>
      <c r="F39" s="26">
        <f>VLOOKUP(A39,'[1]Sheet1'!$A$182:$AG$266,15,FALSE)/100</f>
        <v>0.0009811073935246913</v>
      </c>
      <c r="G39" s="23">
        <f>VLOOKUP(A39,'[1]Sheet1'!$A$182:$AG$266,16,FALSE)</f>
        <v>6</v>
      </c>
      <c r="H39" s="24">
        <f>VLOOKUP(A39,'[1]Sheet1'!$A$182:$AG$266,17,FALSE)/100</f>
        <v>0.0006929206605843631</v>
      </c>
      <c r="I39" s="25">
        <f>VLOOKUP(A39,'[1]Sheet1'!$A$182:$AG$266,18,FALSE)</f>
        <v>0</v>
      </c>
      <c r="J39" s="38">
        <f>VLOOKUP(A39,'[1]Sheet1'!$A$182:$AG$266,19,FALSE)/100</f>
        <v>0</v>
      </c>
      <c r="K39" s="23">
        <f>VLOOKUP(A39,'[1]Sheet1'!$A$182:$AG$266,20,FALSE)</f>
        <v>88</v>
      </c>
      <c r="L39" s="24">
        <f>VLOOKUP(A39,'[1]Sheet1'!$A$182:$AG$266,21,FALSE)/100</f>
        <v>0.0010969149267684637</v>
      </c>
    </row>
    <row r="40" spans="1:12" ht="15">
      <c r="A40" s="22" t="s">
        <v>86</v>
      </c>
      <c r="B40" s="60" t="s">
        <v>87</v>
      </c>
      <c r="C40" s="23">
        <f>VLOOKUP(A40,'[1]Sheet1'!$A$182:$AG$266,12,FALSE)</f>
        <v>287</v>
      </c>
      <c r="D40" s="24">
        <f>VLOOKUP(A40,'[1]Sheet1'!$A$182:$AG$266,13,FALSE)/100</f>
        <v>0.009036239413116714</v>
      </c>
      <c r="E40" s="25">
        <f>VLOOKUP(A40,'[1]Sheet1'!$A$182:$AG$266,14,FALSE)</f>
        <v>319</v>
      </c>
      <c r="F40" s="26">
        <f>VLOOKUP(A40,'[1]Sheet1'!$A$182:$AG$266,15,FALSE)/100</f>
        <v>0.008024955347035295</v>
      </c>
      <c r="G40" s="23">
        <f>VLOOKUP(A40,'[1]Sheet1'!$A$182:$AG$266,16,FALSE)</f>
        <v>83</v>
      </c>
      <c r="H40" s="24">
        <f>VLOOKUP(A40,'[1]Sheet1'!$A$182:$AG$266,17,FALSE)/100</f>
        <v>0.009585402471417023</v>
      </c>
      <c r="I40" s="25">
        <f>VLOOKUP(A40,'[1]Sheet1'!$A$182:$AG$266,18,FALSE)</f>
        <v>0</v>
      </c>
      <c r="J40" s="38">
        <f>VLOOKUP(A40,'[1]Sheet1'!$A$182:$AG$266,19,FALSE)/100</f>
        <v>0</v>
      </c>
      <c r="K40" s="23">
        <f>VLOOKUP(A40,'[1]Sheet1'!$A$182:$AG$266,20,FALSE)</f>
        <v>689</v>
      </c>
      <c r="L40" s="24">
        <f>VLOOKUP(A40,'[1]Sheet1'!$A$182:$AG$266,21,FALSE)/100</f>
        <v>0.008588345278903085</v>
      </c>
    </row>
    <row r="41" spans="1:12" ht="15">
      <c r="A41" s="22" t="s">
        <v>88</v>
      </c>
      <c r="B41" s="60" t="s">
        <v>89</v>
      </c>
      <c r="C41" s="23">
        <f>VLOOKUP(A41,'[1]Sheet1'!$A$182:$AG$266,12,FALSE)</f>
        <v>46</v>
      </c>
      <c r="D41" s="24">
        <f>VLOOKUP(A41,'[1]Sheet1'!$A$182:$AG$266,13,FALSE)/100</f>
        <v>0.0014483171184786372</v>
      </c>
      <c r="E41" s="25">
        <f>VLOOKUP(A41,'[1]Sheet1'!$A$182:$AG$266,14,FALSE)</f>
        <v>29</v>
      </c>
      <c r="F41" s="26">
        <f>VLOOKUP(A41,'[1]Sheet1'!$A$182:$AG$266,15,FALSE)/100</f>
        <v>0.0007295413951850267</v>
      </c>
      <c r="G41" s="23">
        <f>VLOOKUP(A41,'[1]Sheet1'!$A$182:$AG$266,16,FALSE)</f>
        <v>8</v>
      </c>
      <c r="H41" s="24">
        <f>VLOOKUP(A41,'[1]Sheet1'!$A$182:$AG$266,17,FALSE)/100</f>
        <v>0.0009238942141124841</v>
      </c>
      <c r="I41" s="25">
        <f>VLOOKUP(A41,'[1]Sheet1'!$A$182:$AG$266,18,FALSE)</f>
        <v>0</v>
      </c>
      <c r="J41" s="38">
        <f>VLOOKUP(A41,'[1]Sheet1'!$A$182:$AG$266,19,FALSE)/100</f>
        <v>0</v>
      </c>
      <c r="K41" s="23">
        <f>VLOOKUP(A41,'[1]Sheet1'!$A$182:$AG$266,20,FALSE)</f>
        <v>83</v>
      </c>
      <c r="L41" s="24">
        <f>VLOOKUP(A41,'[1]Sheet1'!$A$182:$AG$266,21,FALSE)/100</f>
        <v>0.0010345902150202555</v>
      </c>
    </row>
    <row r="42" spans="1:12" ht="15">
      <c r="A42" s="22" t="s">
        <v>90</v>
      </c>
      <c r="B42" s="61" t="s">
        <v>91</v>
      </c>
      <c r="C42" s="23">
        <f>VLOOKUP(A42,'[1]Sheet1'!$A$182:$AG$266,12,FALSE)</f>
        <v>1075</v>
      </c>
      <c r="D42" s="24">
        <f>VLOOKUP(A42,'[1]Sheet1'!$A$182:$AG$266,13,FALSE)/100</f>
        <v>0.03384654135575076</v>
      </c>
      <c r="E42" s="25">
        <f>VLOOKUP(A42,'[1]Sheet1'!$A$182:$AG$266,14,FALSE)</f>
        <v>1810</v>
      </c>
      <c r="F42" s="26">
        <f>VLOOKUP(A42,'[1]Sheet1'!$A$182:$AG$266,15,FALSE)/100</f>
        <v>0.045533445699479265</v>
      </c>
      <c r="G42" s="23">
        <f>VLOOKUP(A42,'[1]Sheet1'!$A$182:$AG$266,16,FALSE)</f>
        <v>508</v>
      </c>
      <c r="H42" s="24">
        <f>VLOOKUP(A42,'[1]Sheet1'!$A$182:$AG$266,17,FALSE)/100</f>
        <v>0.05866728259614274</v>
      </c>
      <c r="I42" s="25">
        <f>VLOOKUP(A42,'[1]Sheet1'!$A$182:$AG$266,18,FALSE)</f>
        <v>5</v>
      </c>
      <c r="J42" s="38">
        <f>VLOOKUP(A42,'[1]Sheet1'!$A$182:$AG$266,19,FALSE)/100</f>
        <v>0.0925925925925926</v>
      </c>
      <c r="K42" s="23">
        <f>VLOOKUP(A42,'[1]Sheet1'!$A$182:$AG$266,20,FALSE)</f>
        <v>3398</v>
      </c>
      <c r="L42" s="24">
        <f>VLOOKUP(A42,'[1]Sheet1'!$A$182:$AG$266,21,FALSE)/100</f>
        <v>0.042355874104082265</v>
      </c>
    </row>
    <row r="43" spans="1:12" ht="15">
      <c r="A43" s="22" t="s">
        <v>92</v>
      </c>
      <c r="B43" s="60" t="s">
        <v>93</v>
      </c>
      <c r="C43" s="23">
        <f>VLOOKUP(A43,'[1]Sheet1'!$A$182:$AG$266,12,FALSE)</f>
        <v>718</v>
      </c>
      <c r="D43" s="24">
        <f>VLOOKUP(A43,'[1]Sheet1'!$A$182:$AG$266,13,FALSE)/100</f>
        <v>0.022606341110166555</v>
      </c>
      <c r="E43" s="25">
        <f>VLOOKUP(A43,'[1]Sheet1'!$A$182:$AG$266,14,FALSE)</f>
        <v>874</v>
      </c>
      <c r="F43" s="26">
        <f>VLOOKUP(A43,'[1]Sheet1'!$A$182:$AG$266,15,FALSE)/100</f>
        <v>0.02198686825488667</v>
      </c>
      <c r="G43" s="23">
        <f>VLOOKUP(A43,'[1]Sheet1'!$A$182:$AG$266,16,FALSE)</f>
        <v>258</v>
      </c>
      <c r="H43" s="24">
        <f>VLOOKUP(A43,'[1]Sheet1'!$A$182:$AG$266,17,FALSE)/100</f>
        <v>0.029795588405127617</v>
      </c>
      <c r="I43" s="25">
        <f>VLOOKUP(A43,'[1]Sheet1'!$A$182:$AG$266,18,FALSE)</f>
        <v>2</v>
      </c>
      <c r="J43" s="38">
        <f>VLOOKUP(A43,'[1]Sheet1'!$A$182:$AG$266,19,FALSE)/100</f>
        <v>0.037037037037037035</v>
      </c>
      <c r="K43" s="23">
        <f>VLOOKUP(A43,'[1]Sheet1'!$A$182:$AG$266,20,FALSE)</f>
        <v>1852</v>
      </c>
      <c r="L43" s="24">
        <f>VLOOKUP(A43,'[1]Sheet1'!$A$182:$AG$266,21,FALSE)/100</f>
        <v>0.023085073231536305</v>
      </c>
    </row>
    <row r="44" spans="1:12" ht="15">
      <c r="A44" s="22" t="s">
        <v>94</v>
      </c>
      <c r="B44" s="60" t="s">
        <v>95</v>
      </c>
      <c r="C44" s="23">
        <f>VLOOKUP(A44,'[1]Sheet1'!$A$182:$AG$266,12,FALSE)</f>
        <v>2662</v>
      </c>
      <c r="D44" s="24">
        <f>VLOOKUP(A44,'[1]Sheet1'!$A$182:$AG$266,13,FALSE)/100</f>
        <v>0.08381348194326374</v>
      </c>
      <c r="E44" s="25">
        <f>VLOOKUP(A44,'[1]Sheet1'!$A$182:$AG$266,14,FALSE)</f>
        <v>4179</v>
      </c>
      <c r="F44" s="26">
        <f>VLOOKUP(A44,'[1]Sheet1'!$A$182:$AG$266,15,FALSE)/100</f>
        <v>0.10512943070614575</v>
      </c>
      <c r="G44" s="23">
        <f>VLOOKUP(A44,'[1]Sheet1'!$A$182:$AG$266,16,FALSE)</f>
        <v>1188</v>
      </c>
      <c r="H44" s="24">
        <f>VLOOKUP(A44,'[1]Sheet1'!$A$182:$AG$266,17,FALSE)/100</f>
        <v>0.1371982907957039</v>
      </c>
      <c r="I44" s="25">
        <f>VLOOKUP(A44,'[1]Sheet1'!$A$182:$AG$266,18,FALSE)</f>
        <v>2</v>
      </c>
      <c r="J44" s="38">
        <f>VLOOKUP(A44,'[1]Sheet1'!$A$182:$AG$266,19,FALSE)/100</f>
        <v>0.037037037037037035</v>
      </c>
      <c r="K44" s="23">
        <f>VLOOKUP(A44,'[1]Sheet1'!$A$182:$AG$266,20,FALSE)</f>
        <v>8031</v>
      </c>
      <c r="L44" s="24">
        <f>VLOOKUP(A44,'[1]Sheet1'!$A$182:$AG$266,21,FALSE)/100</f>
        <v>0.10010595200997194</v>
      </c>
    </row>
    <row r="45" spans="1:12" ht="28.5">
      <c r="A45" s="22" t="s">
        <v>96</v>
      </c>
      <c r="B45" s="61" t="s">
        <v>97</v>
      </c>
      <c r="C45" s="23">
        <f>VLOOKUP(A45,'[1]Sheet1'!$A$182:$AG$266,12,FALSE)</f>
        <v>798</v>
      </c>
      <c r="D45" s="24">
        <f>VLOOKUP(A45,'[1]Sheet1'!$A$182:$AG$266,13,FALSE)/100</f>
        <v>0.025125153490129403</v>
      </c>
      <c r="E45" s="25">
        <f>VLOOKUP(A45,'[1]Sheet1'!$A$182:$AG$266,14,FALSE)</f>
        <v>1015</v>
      </c>
      <c r="F45" s="26">
        <f>VLOOKUP(A45,'[1]Sheet1'!$A$182:$AG$266,15,FALSE)/100</f>
        <v>0.025533948831475937</v>
      </c>
      <c r="G45" s="23">
        <f>VLOOKUP(A45,'[1]Sheet1'!$A$182:$AG$266,16,FALSE)</f>
        <v>195</v>
      </c>
      <c r="H45" s="24">
        <f>VLOOKUP(A45,'[1]Sheet1'!$A$182:$AG$266,17,FALSE)/100</f>
        <v>0.022519921468991802</v>
      </c>
      <c r="I45" s="25">
        <f>VLOOKUP(A45,'[1]Sheet1'!$A$182:$AG$266,18,FALSE)</f>
        <v>2</v>
      </c>
      <c r="J45" s="38">
        <f>VLOOKUP(A45,'[1]Sheet1'!$A$182:$AG$266,19,FALSE)/100</f>
        <v>0.037037037037037035</v>
      </c>
      <c r="K45" s="23">
        <f>VLOOKUP(A45,'[1]Sheet1'!$A$182:$AG$266,20,FALSE)</f>
        <v>2010</v>
      </c>
      <c r="L45" s="24">
        <f>VLOOKUP(A45,'[1]Sheet1'!$A$182:$AG$266,21,FALSE)/100</f>
        <v>0.025054534122779682</v>
      </c>
    </row>
    <row r="46" spans="1:12" ht="15">
      <c r="A46" s="22" t="s">
        <v>98</v>
      </c>
      <c r="B46" s="61" t="s">
        <v>99</v>
      </c>
      <c r="C46" s="23">
        <f>VLOOKUP(A46,'[1]Sheet1'!$A$182:$AG$266,12,FALSE)</f>
        <v>1596</v>
      </c>
      <c r="D46" s="24">
        <f>VLOOKUP(A46,'[1]Sheet1'!$A$182:$AG$266,13,FALSE)/100</f>
        <v>0.050250306980258806</v>
      </c>
      <c r="E46" s="25">
        <f>VLOOKUP(A46,'[1]Sheet1'!$A$182:$AG$266,14,FALSE)</f>
        <v>2139</v>
      </c>
      <c r="F46" s="26">
        <f>VLOOKUP(A46,'[1]Sheet1'!$A$182:$AG$266,15,FALSE)/100</f>
        <v>0.05380996704485422</v>
      </c>
      <c r="G46" s="23">
        <f>VLOOKUP(A46,'[1]Sheet1'!$A$182:$AG$266,16,FALSE)</f>
        <v>493</v>
      </c>
      <c r="H46" s="24">
        <f>VLOOKUP(A46,'[1]Sheet1'!$A$182:$AG$266,17,FALSE)/100</f>
        <v>0.056934980944681836</v>
      </c>
      <c r="I46" s="25">
        <f>VLOOKUP(A46,'[1]Sheet1'!$A$182:$AG$266,18,FALSE)</f>
        <v>5</v>
      </c>
      <c r="J46" s="38">
        <f>VLOOKUP(A46,'[1]Sheet1'!$A$182:$AG$266,19,FALSE)/100</f>
        <v>0.0925925925925926</v>
      </c>
      <c r="K46" s="23">
        <f>VLOOKUP(A46,'[1]Sheet1'!$A$182:$AG$266,20,FALSE)</f>
        <v>4233</v>
      </c>
      <c r="L46" s="24">
        <f>VLOOKUP(A46,'[1]Sheet1'!$A$182:$AG$266,21,FALSE)/100</f>
        <v>0.05276410096603303</v>
      </c>
    </row>
    <row r="47" spans="1:12" ht="15">
      <c r="A47" s="22" t="s">
        <v>100</v>
      </c>
      <c r="B47" s="61" t="s">
        <v>101</v>
      </c>
      <c r="C47" s="23">
        <f>VLOOKUP(A47,'[1]Sheet1'!$A$182:$AG$266,12,FALSE)</f>
        <v>1529</v>
      </c>
      <c r="D47" s="24">
        <f>VLOOKUP(A47,'[1]Sheet1'!$A$182:$AG$266,13,FALSE)/100</f>
        <v>0.04814080161203992</v>
      </c>
      <c r="E47" s="25">
        <f>VLOOKUP(A47,'[1]Sheet1'!$A$182:$AG$266,14,FALSE)</f>
        <v>1967</v>
      </c>
      <c r="F47" s="26">
        <f>VLOOKUP(A47,'[1]Sheet1'!$A$182:$AG$266,15,FALSE)/100</f>
        <v>0.04948303187341199</v>
      </c>
      <c r="G47" s="23">
        <f>VLOOKUP(A47,'[1]Sheet1'!$A$182:$AG$266,16,FALSE)</f>
        <v>372</v>
      </c>
      <c r="H47" s="24">
        <f>VLOOKUP(A47,'[1]Sheet1'!$A$182:$AG$266,17,FALSE)/100</f>
        <v>0.04296108095623051</v>
      </c>
      <c r="I47" s="25">
        <f>VLOOKUP(A47,'[1]Sheet1'!$A$182:$AG$266,18,FALSE)</f>
        <v>1</v>
      </c>
      <c r="J47" s="38">
        <f>VLOOKUP(A47,'[1]Sheet1'!$A$182:$AG$266,19,FALSE)/100</f>
        <v>0.018518518518518517</v>
      </c>
      <c r="K47" s="23">
        <f>VLOOKUP(A47,'[1]Sheet1'!$A$182:$AG$266,20,FALSE)</f>
        <v>3869</v>
      </c>
      <c r="L47" s="24">
        <f>VLOOKUP(A47,'[1]Sheet1'!$A$182:$AG$266,21,FALSE)/100</f>
        <v>0.04822686195076348</v>
      </c>
    </row>
    <row r="48" spans="1:12" ht="15">
      <c r="A48" s="22" t="s">
        <v>102</v>
      </c>
      <c r="B48" s="60" t="s">
        <v>103</v>
      </c>
      <c r="C48" s="23">
        <f>VLOOKUP(A48,'[1]Sheet1'!$A$182:$AG$266,12,FALSE)</f>
        <v>1459</v>
      </c>
      <c r="D48" s="24">
        <f>VLOOKUP(A48,'[1]Sheet1'!$A$182:$AG$266,13,FALSE)/100</f>
        <v>0.04593684077957243</v>
      </c>
      <c r="E48" s="25">
        <f>VLOOKUP(A48,'[1]Sheet1'!$A$182:$AG$266,14,FALSE)</f>
        <v>2515</v>
      </c>
      <c r="F48" s="26">
        <f>VLOOKUP(A48,'[1]Sheet1'!$A$182:$AG$266,15,FALSE)/100</f>
        <v>0.0632688485824256</v>
      </c>
      <c r="G48" s="23">
        <f>VLOOKUP(A48,'[1]Sheet1'!$A$182:$AG$266,16,FALSE)</f>
        <v>803</v>
      </c>
      <c r="H48" s="24">
        <f>VLOOKUP(A48,'[1]Sheet1'!$A$182:$AG$266,17,FALSE)/100</f>
        <v>0.0927358817415406</v>
      </c>
      <c r="I48" s="25">
        <f>VLOOKUP(A48,'[1]Sheet1'!$A$182:$AG$266,18,FALSE)</f>
        <v>7</v>
      </c>
      <c r="J48" s="38">
        <f>VLOOKUP(A48,'[1]Sheet1'!$A$182:$AG$266,19,FALSE)/100</f>
        <v>0.1296296296296296</v>
      </c>
      <c r="K48" s="23">
        <f>VLOOKUP(A48,'[1]Sheet1'!$A$182:$AG$266,20,FALSE)</f>
        <v>4784</v>
      </c>
      <c r="L48" s="24">
        <f>VLOOKUP(A48,'[1]Sheet1'!$A$182:$AG$266,21,FALSE)/100</f>
        <v>0.05963228420068558</v>
      </c>
    </row>
    <row r="49" spans="1:12" ht="15">
      <c r="A49" s="22" t="s">
        <v>104</v>
      </c>
      <c r="B49" s="60" t="s">
        <v>105</v>
      </c>
      <c r="C49" s="23">
        <f>VLOOKUP(A49,'[1]Sheet1'!$A$182:$AG$266,12,FALSE)</f>
        <v>15</v>
      </c>
      <c r="D49" s="24">
        <f>VLOOKUP(A49,'[1]Sheet1'!$A$182:$AG$266,13,FALSE)/100</f>
        <v>0.00047227732124303397</v>
      </c>
      <c r="E49" s="25">
        <f>VLOOKUP(A49,'[1]Sheet1'!$A$182:$AG$266,14,FALSE)</f>
        <v>32</v>
      </c>
      <c r="F49" s="26">
        <f>VLOOKUP(A49,'[1]Sheet1'!$A$182:$AG$266,15,FALSE)/100</f>
        <v>0.0008050111946869261</v>
      </c>
      <c r="G49" s="23">
        <f>VLOOKUP(A49,'[1]Sheet1'!$A$182:$AG$266,16,FALSE)</f>
        <v>10</v>
      </c>
      <c r="H49" s="24">
        <f>VLOOKUP(A49,'[1]Sheet1'!$A$182:$AG$266,17,FALSE)/100</f>
        <v>0.0011548677676406051</v>
      </c>
      <c r="I49" s="25">
        <f>VLOOKUP(A49,'[1]Sheet1'!$A$182:$AG$266,18,FALSE)</f>
        <v>0</v>
      </c>
      <c r="J49" s="38">
        <f>VLOOKUP(A49,'[1]Sheet1'!$A$182:$AG$266,19,FALSE)/100</f>
        <v>0</v>
      </c>
      <c r="K49" s="23">
        <f>VLOOKUP(A49,'[1]Sheet1'!$A$182:$AG$266,20,FALSE)</f>
        <v>57</v>
      </c>
      <c r="L49" s="24">
        <f>VLOOKUP(A49,'[1]Sheet1'!$A$182:$AG$266,21,FALSE)/100</f>
        <v>0.0007105017139295731</v>
      </c>
    </row>
    <row r="50" spans="1:12" ht="15">
      <c r="A50" s="22" t="s">
        <v>106</v>
      </c>
      <c r="B50" s="60" t="s">
        <v>107</v>
      </c>
      <c r="C50" s="23">
        <f>VLOOKUP(A50,'[1]Sheet1'!$A$182:$AG$266,12,FALSE)</f>
        <v>25</v>
      </c>
      <c r="D50" s="24">
        <f>VLOOKUP(A50,'[1]Sheet1'!$A$182:$AG$266,13,FALSE)/100</f>
        <v>0.0007871288687383898</v>
      </c>
      <c r="E50" s="25">
        <f>VLOOKUP(A50,'[1]Sheet1'!$A$182:$AG$266,14,FALSE)</f>
        <v>22</v>
      </c>
      <c r="F50" s="26">
        <f>VLOOKUP(A50,'[1]Sheet1'!$A$182:$AG$266,15,FALSE)/100</f>
        <v>0.0005534451963472618</v>
      </c>
      <c r="G50" s="23">
        <f>VLOOKUP(A50,'[1]Sheet1'!$A$182:$AG$266,16,FALSE)</f>
        <v>8</v>
      </c>
      <c r="H50" s="24">
        <f>VLOOKUP(A50,'[1]Sheet1'!$A$182:$AG$266,17,FALSE)/100</f>
        <v>0.0009238942141124841</v>
      </c>
      <c r="I50" s="25">
        <f>VLOOKUP(A50,'[1]Sheet1'!$A$182:$AG$266,18,FALSE)</f>
        <v>0</v>
      </c>
      <c r="J50" s="38">
        <f>VLOOKUP(A50,'[1]Sheet1'!$A$182:$AG$266,19,FALSE)/100</f>
        <v>0</v>
      </c>
      <c r="K50" s="23">
        <f>VLOOKUP(A50,'[1]Sheet1'!$A$182:$AG$266,20,FALSE)</f>
        <v>55</v>
      </c>
      <c r="L50" s="24">
        <f>VLOOKUP(A50,'[1]Sheet1'!$A$182:$AG$266,21,FALSE)/100</f>
        <v>0.0006855718292302898</v>
      </c>
    </row>
    <row r="51" spans="1:12" ht="15">
      <c r="A51" s="22" t="s">
        <v>108</v>
      </c>
      <c r="B51" s="60" t="s">
        <v>109</v>
      </c>
      <c r="C51" s="23">
        <f>VLOOKUP(A51,'[1]Sheet1'!$A$182:$AG$266,12,FALSE)</f>
        <v>1402</v>
      </c>
      <c r="D51" s="24">
        <f>VLOOKUP(A51,'[1]Sheet1'!$A$182:$AG$266,13,FALSE)/100</f>
        <v>0.0441421869588489</v>
      </c>
      <c r="E51" s="25">
        <f>VLOOKUP(A51,'[1]Sheet1'!$A$182:$AG$266,14,FALSE)</f>
        <v>2239</v>
      </c>
      <c r="F51" s="26">
        <f>VLOOKUP(A51,'[1]Sheet1'!$A$182:$AG$266,15,FALSE)/100</f>
        <v>0.05632562702825086</v>
      </c>
      <c r="G51" s="23">
        <f>VLOOKUP(A51,'[1]Sheet1'!$A$182:$AG$266,16,FALSE)</f>
        <v>448</v>
      </c>
      <c r="H51" s="24">
        <f>VLOOKUP(A51,'[1]Sheet1'!$A$182:$AG$266,17,FALSE)/100</f>
        <v>0.05173807599029911</v>
      </c>
      <c r="I51" s="25">
        <f>VLOOKUP(A51,'[1]Sheet1'!$A$182:$AG$266,18,FALSE)</f>
        <v>2</v>
      </c>
      <c r="J51" s="38">
        <f>VLOOKUP(A51,'[1]Sheet1'!$A$182:$AG$266,19,FALSE)/100</f>
        <v>0.037037037037037035</v>
      </c>
      <c r="K51" s="23">
        <f>VLOOKUP(A51,'[1]Sheet1'!$A$182:$AG$266,20,FALSE)</f>
        <v>4091</v>
      </c>
      <c r="L51" s="24">
        <f>VLOOKUP(A51,'[1]Sheet1'!$A$182:$AG$266,21,FALSE)/100</f>
        <v>0.05099407915238392</v>
      </c>
    </row>
    <row r="52" spans="1:12" ht="15">
      <c r="A52" s="22" t="s">
        <v>110</v>
      </c>
      <c r="B52" s="60" t="s">
        <v>111</v>
      </c>
      <c r="C52" s="23">
        <f>VLOOKUP(A52,'[1]Sheet1'!$A$182:$AG$266,12,FALSE)</f>
        <v>465</v>
      </c>
      <c r="D52" s="24">
        <f>VLOOKUP(A52,'[1]Sheet1'!$A$182:$AG$266,13,FALSE)/100</f>
        <v>0.01464059695853405</v>
      </c>
      <c r="E52" s="25">
        <f>VLOOKUP(A52,'[1]Sheet1'!$A$182:$AG$266,14,FALSE)</f>
        <v>337</v>
      </c>
      <c r="F52" s="26">
        <f>VLOOKUP(A52,'[1]Sheet1'!$A$182:$AG$266,15,FALSE)/100</f>
        <v>0.00847777414404669</v>
      </c>
      <c r="G52" s="23">
        <f>VLOOKUP(A52,'[1]Sheet1'!$A$182:$AG$266,16,FALSE)</f>
        <v>107</v>
      </c>
      <c r="H52" s="24">
        <f>VLOOKUP(A52,'[1]Sheet1'!$A$182:$AG$266,17,FALSE)/100</f>
        <v>0.012357085113754475</v>
      </c>
      <c r="I52" s="25">
        <f>VLOOKUP(A52,'[1]Sheet1'!$A$182:$AG$266,18,FALSE)</f>
        <v>1</v>
      </c>
      <c r="J52" s="38">
        <f>VLOOKUP(A52,'[1]Sheet1'!$A$182:$AG$266,19,FALSE)/100</f>
        <v>0.018518518518518517</v>
      </c>
      <c r="K52" s="23">
        <f>VLOOKUP(A52,'[1]Sheet1'!$A$182:$AG$266,20,FALSE)</f>
        <v>910</v>
      </c>
      <c r="L52" s="24">
        <f>VLOOKUP(A52,'[1]Sheet1'!$A$182:$AG$266,21,FALSE)/100</f>
        <v>0.011343097538173886</v>
      </c>
    </row>
    <row r="53" spans="1:12" ht="15">
      <c r="A53" s="22" t="s">
        <v>112</v>
      </c>
      <c r="B53" s="60" t="s">
        <v>113</v>
      </c>
      <c r="C53" s="23">
        <f>VLOOKUP(A53,'[1]Sheet1'!$A$182:$AG$266,12,FALSE)</f>
        <v>173</v>
      </c>
      <c r="D53" s="24">
        <f>VLOOKUP(A53,'[1]Sheet1'!$A$182:$AG$266,13,FALSE)/100</f>
        <v>0.005446931771669657</v>
      </c>
      <c r="E53" s="25">
        <f>VLOOKUP(A53,'[1]Sheet1'!$A$182:$AG$266,14,FALSE)</f>
        <v>185</v>
      </c>
      <c r="F53" s="26">
        <f>VLOOKUP(A53,'[1]Sheet1'!$A$182:$AG$266,15,FALSE)/100</f>
        <v>0.004653970969283792</v>
      </c>
      <c r="G53" s="23">
        <f>VLOOKUP(A53,'[1]Sheet1'!$A$182:$AG$266,16,FALSE)</f>
        <v>31</v>
      </c>
      <c r="H53" s="24">
        <f>VLOOKUP(A53,'[1]Sheet1'!$A$182:$AG$266,17,FALSE)/100</f>
        <v>0.0035800900796858753</v>
      </c>
      <c r="I53" s="25">
        <f>VLOOKUP(A53,'[1]Sheet1'!$A$182:$AG$266,18,FALSE)</f>
        <v>0</v>
      </c>
      <c r="J53" s="38">
        <f>VLOOKUP(A53,'[1]Sheet1'!$A$182:$AG$266,19,FALSE)/100</f>
        <v>0</v>
      </c>
      <c r="K53" s="23">
        <f>VLOOKUP(A53,'[1]Sheet1'!$A$182:$AG$266,20,FALSE)</f>
        <v>389</v>
      </c>
      <c r="L53" s="24">
        <f>VLOOKUP(A53,'[1]Sheet1'!$A$182:$AG$266,21,FALSE)/100</f>
        <v>0.004848862574010595</v>
      </c>
    </row>
    <row r="54" spans="1:12" ht="15">
      <c r="A54" s="22" t="s">
        <v>114</v>
      </c>
      <c r="B54" s="60" t="s">
        <v>115</v>
      </c>
      <c r="C54" s="23">
        <f>VLOOKUP(A54,'[1]Sheet1'!$A$182:$AG$266,12,FALSE)</f>
        <v>659</v>
      </c>
      <c r="D54" s="24">
        <f>VLOOKUP(A54,'[1]Sheet1'!$A$182:$AG$266,13,FALSE)/100</f>
        <v>0.020748716979943956</v>
      </c>
      <c r="E54" s="25">
        <f>VLOOKUP(A54,'[1]Sheet1'!$A$182:$AG$266,14,FALSE)</f>
        <v>611</v>
      </c>
      <c r="F54" s="26">
        <f>VLOOKUP(A54,'[1]Sheet1'!$A$182:$AG$266,15,FALSE)/100</f>
        <v>0.015370682498553494</v>
      </c>
      <c r="G54" s="23">
        <f>VLOOKUP(A54,'[1]Sheet1'!$A$182:$AG$266,16,FALSE)</f>
        <v>142</v>
      </c>
      <c r="H54" s="24">
        <f>VLOOKUP(A54,'[1]Sheet1'!$A$182:$AG$266,17,FALSE)/100</f>
        <v>0.01639912230049659</v>
      </c>
      <c r="I54" s="25">
        <f>VLOOKUP(A54,'[1]Sheet1'!$A$182:$AG$266,18,FALSE)</f>
        <v>0</v>
      </c>
      <c r="J54" s="38">
        <f>VLOOKUP(A54,'[1]Sheet1'!$A$182:$AG$266,19,FALSE)/100</f>
        <v>0</v>
      </c>
      <c r="K54" s="23">
        <f>VLOOKUP(A54,'[1]Sheet1'!$A$182:$AG$266,20,FALSE)</f>
        <v>1412</v>
      </c>
      <c r="L54" s="24">
        <f>VLOOKUP(A54,'[1]Sheet1'!$A$182:$AG$266,21,FALSE)/100</f>
        <v>0.017600498597693987</v>
      </c>
    </row>
    <row r="55" spans="1:12" ht="15">
      <c r="A55" s="22" t="s">
        <v>116</v>
      </c>
      <c r="B55" s="60" t="s">
        <v>117</v>
      </c>
      <c r="C55" s="23">
        <f>VLOOKUP(A55,'[1]Sheet1'!$A$182:$AG$266,12,FALSE)</f>
        <v>14</v>
      </c>
      <c r="D55" s="24">
        <f>VLOOKUP(A55,'[1]Sheet1'!$A$182:$AG$266,13,FALSE)/100</f>
        <v>0.00044079216649349826</v>
      </c>
      <c r="E55" s="25">
        <f>VLOOKUP(A55,'[1]Sheet1'!$A$182:$AG$266,14,FALSE)</f>
        <v>18</v>
      </c>
      <c r="F55" s="26">
        <f>VLOOKUP(A55,'[1]Sheet1'!$A$182:$AG$266,15,FALSE)/100</f>
        <v>0.00045281879701139586</v>
      </c>
      <c r="G55" s="23">
        <f>VLOOKUP(A55,'[1]Sheet1'!$A$182:$AG$266,16,FALSE)</f>
        <v>3</v>
      </c>
      <c r="H55" s="24">
        <f>VLOOKUP(A55,'[1]Sheet1'!$A$182:$AG$266,17,FALSE)/100</f>
        <v>0.00034646033029218156</v>
      </c>
      <c r="I55" s="25">
        <f>VLOOKUP(A55,'[1]Sheet1'!$A$182:$AG$266,18,FALSE)</f>
        <v>0</v>
      </c>
      <c r="J55" s="38">
        <f>VLOOKUP(A55,'[1]Sheet1'!$A$182:$AG$266,19,FALSE)/100</f>
        <v>0</v>
      </c>
      <c r="K55" s="23">
        <f>VLOOKUP(A55,'[1]Sheet1'!$A$182:$AG$266,20,FALSE)</f>
        <v>35</v>
      </c>
      <c r="L55" s="24">
        <f>VLOOKUP(A55,'[1]Sheet1'!$A$182:$AG$266,21,FALSE)/100</f>
        <v>0.0004362729822374571</v>
      </c>
    </row>
    <row r="56" spans="1:12" ht="28.5">
      <c r="A56" s="22" t="s">
        <v>118</v>
      </c>
      <c r="B56" s="60" t="s">
        <v>119</v>
      </c>
      <c r="C56" s="23">
        <f>VLOOKUP(A56,'[1]Sheet1'!$A$182:$AG$266,12,FALSE)</f>
        <v>22</v>
      </c>
      <c r="D56" s="24">
        <f>VLOOKUP(A56,'[1]Sheet1'!$A$182:$AG$266,13,FALSE)/100</f>
        <v>0.0006926734044897829</v>
      </c>
      <c r="E56" s="25">
        <f>VLOOKUP(A56,'[1]Sheet1'!$A$182:$AG$266,14,FALSE)</f>
        <v>24</v>
      </c>
      <c r="F56" s="26">
        <f>VLOOKUP(A56,'[1]Sheet1'!$A$182:$AG$266,15,FALSE)/100</f>
        <v>0.0006037583960151946</v>
      </c>
      <c r="G56" s="23">
        <f>VLOOKUP(A56,'[1]Sheet1'!$A$182:$AG$266,16,FALSE)</f>
        <v>4</v>
      </c>
      <c r="H56" s="24">
        <f>VLOOKUP(A56,'[1]Sheet1'!$A$182:$AG$266,17,FALSE)/100</f>
        <v>0.00046194710705624206</v>
      </c>
      <c r="I56" s="25">
        <f>VLOOKUP(A56,'[1]Sheet1'!$A$182:$AG$266,18,FALSE)</f>
        <v>0</v>
      </c>
      <c r="J56" s="38">
        <f>VLOOKUP(A56,'[1]Sheet1'!$A$182:$AG$266,19,FALSE)/100</f>
        <v>0</v>
      </c>
      <c r="K56" s="23">
        <f>VLOOKUP(A56,'[1]Sheet1'!$A$182:$AG$266,20,FALSE)</f>
        <v>50</v>
      </c>
      <c r="L56" s="24">
        <f>VLOOKUP(A56,'[1]Sheet1'!$A$182:$AG$266,21,FALSE)/100</f>
        <v>0.0006232471174820816</v>
      </c>
    </row>
    <row r="57" spans="1:12" ht="15">
      <c r="A57" s="22" t="s">
        <v>120</v>
      </c>
      <c r="B57" s="61" t="s">
        <v>121</v>
      </c>
      <c r="C57" s="23">
        <f>VLOOKUP(A57,'[1]Sheet1'!$A$182:$AG$266,12,FALSE)</f>
        <v>8</v>
      </c>
      <c r="D57" s="24">
        <f>VLOOKUP(A57,'[1]Sheet1'!$A$182:$AG$266,13,FALSE)/100</f>
        <v>0.00025188123799628476</v>
      </c>
      <c r="E57" s="25">
        <f>VLOOKUP(A57,'[1]Sheet1'!$A$182:$AG$266,14,FALSE)</f>
        <v>5</v>
      </c>
      <c r="F57" s="26">
        <f>VLOOKUP(A57,'[1]Sheet1'!$A$182:$AG$266,15,FALSE)/100</f>
        <v>0.0001257829991698322</v>
      </c>
      <c r="G57" s="23">
        <f>VLOOKUP(A57,'[1]Sheet1'!$A$182:$AG$266,16,FALSE)</f>
        <v>1</v>
      </c>
      <c r="H57" s="24">
        <f>VLOOKUP(A57,'[1]Sheet1'!$A$182:$AG$266,17,FALSE)/100</f>
        <v>0.00011548677676406051</v>
      </c>
      <c r="I57" s="25">
        <f>VLOOKUP(A57,'[1]Sheet1'!$A$182:$AG$266,18,FALSE)</f>
        <v>0</v>
      </c>
      <c r="J57" s="38">
        <f>VLOOKUP(A57,'[1]Sheet1'!$A$182:$AG$266,19,FALSE)/100</f>
        <v>0</v>
      </c>
      <c r="K57" s="23">
        <f>VLOOKUP(A57,'[1]Sheet1'!$A$182:$AG$266,20,FALSE)</f>
        <v>14</v>
      </c>
      <c r="L57" s="24">
        <f>VLOOKUP(A57,'[1]Sheet1'!$A$182:$AG$266,21,FALSE)/100</f>
        <v>0.00017450919289498286</v>
      </c>
    </row>
    <row r="58" spans="1:12" ht="15">
      <c r="A58" s="22" t="s">
        <v>122</v>
      </c>
      <c r="B58" s="60" t="s">
        <v>123</v>
      </c>
      <c r="C58" s="23">
        <f>VLOOKUP(A58,'[1]Sheet1'!$A$182:$AG$266,12,FALSE)</f>
        <v>44</v>
      </c>
      <c r="D58" s="24">
        <f>VLOOKUP(A58,'[1]Sheet1'!$A$182:$AG$266,13,FALSE)/100</f>
        <v>0.0013853468089795658</v>
      </c>
      <c r="E58" s="25">
        <f>VLOOKUP(A58,'[1]Sheet1'!$A$182:$AG$266,14,FALSE)</f>
        <v>63</v>
      </c>
      <c r="F58" s="26">
        <f>VLOOKUP(A58,'[1]Sheet1'!$A$182:$AG$266,15,FALSE)/100</f>
        <v>0.0015848657895398857</v>
      </c>
      <c r="G58" s="23">
        <f>VLOOKUP(A58,'[1]Sheet1'!$A$182:$AG$266,16,FALSE)</f>
        <v>7</v>
      </c>
      <c r="H58" s="24">
        <f>VLOOKUP(A58,'[1]Sheet1'!$A$182:$AG$266,17,FALSE)/100</f>
        <v>0.0008084074373484236</v>
      </c>
      <c r="I58" s="25">
        <f>VLOOKUP(A58,'[1]Sheet1'!$A$182:$AG$266,18,FALSE)</f>
        <v>0</v>
      </c>
      <c r="J58" s="38">
        <f>VLOOKUP(A58,'[1]Sheet1'!$A$182:$AG$266,19,FALSE)/100</f>
        <v>0</v>
      </c>
      <c r="K58" s="23">
        <f>VLOOKUP(A58,'[1]Sheet1'!$A$182:$AG$266,20,FALSE)</f>
        <v>114</v>
      </c>
      <c r="L58" s="24">
        <f>VLOOKUP(A58,'[1]Sheet1'!$A$182:$AG$266,21,FALSE)/100</f>
        <v>0.0014210034278591462</v>
      </c>
    </row>
    <row r="59" spans="1:12" ht="15">
      <c r="A59" s="22" t="s">
        <v>124</v>
      </c>
      <c r="B59" s="60" t="s">
        <v>125</v>
      </c>
      <c r="C59" s="23">
        <f>VLOOKUP(A59,'[1]Sheet1'!$A$182:$AG$266,12,FALSE)</f>
        <v>125</v>
      </c>
      <c r="D59" s="24">
        <f>VLOOKUP(A59,'[1]Sheet1'!$A$182:$AG$266,13,FALSE)/100</f>
        <v>0.003935644343691949</v>
      </c>
      <c r="E59" s="25">
        <f>VLOOKUP(A59,'[1]Sheet1'!$A$182:$AG$266,14,FALSE)</f>
        <v>84</v>
      </c>
      <c r="F59" s="26">
        <f>VLOOKUP(A59,'[1]Sheet1'!$A$182:$AG$266,15,FALSE)/100</f>
        <v>0.002113154386053181</v>
      </c>
      <c r="G59" s="23">
        <f>VLOOKUP(A59,'[1]Sheet1'!$A$182:$AG$266,16,FALSE)</f>
        <v>27</v>
      </c>
      <c r="H59" s="24">
        <f>VLOOKUP(A59,'[1]Sheet1'!$A$182:$AG$266,17,FALSE)/100</f>
        <v>0.003118142972629634</v>
      </c>
      <c r="I59" s="25">
        <f>VLOOKUP(A59,'[1]Sheet1'!$A$182:$AG$266,18,FALSE)</f>
        <v>0</v>
      </c>
      <c r="J59" s="38">
        <f>VLOOKUP(A59,'[1]Sheet1'!$A$182:$AG$266,19,FALSE)/100</f>
        <v>0</v>
      </c>
      <c r="K59" s="23">
        <f>VLOOKUP(A59,'[1]Sheet1'!$A$182:$AG$266,20,FALSE)</f>
        <v>236</v>
      </c>
      <c r="L59" s="24">
        <f>VLOOKUP(A59,'[1]Sheet1'!$A$182:$AG$266,21,FALSE)/100</f>
        <v>0.0029417263945154255</v>
      </c>
    </row>
    <row r="60" spans="1:12" ht="15">
      <c r="A60" s="22" t="s">
        <v>126</v>
      </c>
      <c r="B60" s="60" t="s">
        <v>127</v>
      </c>
      <c r="C60" s="23">
        <f>VLOOKUP(A60,'[1]Sheet1'!$A$182:$AG$266,12,FALSE)</f>
        <v>13</v>
      </c>
      <c r="D60" s="24">
        <f>VLOOKUP(A60,'[1]Sheet1'!$A$182:$AG$266,13,FALSE)/100</f>
        <v>0.00040930701174396266</v>
      </c>
      <c r="E60" s="25">
        <f>VLOOKUP(A60,'[1]Sheet1'!$A$182:$AG$266,14,FALSE)</f>
        <v>18</v>
      </c>
      <c r="F60" s="26">
        <f>VLOOKUP(A60,'[1]Sheet1'!$A$182:$AG$266,15,FALSE)/100</f>
        <v>0.00045281879701139586</v>
      </c>
      <c r="G60" s="23">
        <f>VLOOKUP(A60,'[1]Sheet1'!$A$182:$AG$266,16,FALSE)</f>
        <v>6</v>
      </c>
      <c r="H60" s="24">
        <f>VLOOKUP(A60,'[1]Sheet1'!$A$182:$AG$266,17,FALSE)/100</f>
        <v>0.0006929206605843631</v>
      </c>
      <c r="I60" s="25">
        <f>VLOOKUP(A60,'[1]Sheet1'!$A$182:$AG$266,18,FALSE)</f>
        <v>0</v>
      </c>
      <c r="J60" s="38">
        <f>VLOOKUP(A60,'[1]Sheet1'!$A$182:$AG$266,19,FALSE)/100</f>
        <v>0</v>
      </c>
      <c r="K60" s="23">
        <f>VLOOKUP(A60,'[1]Sheet1'!$A$182:$AG$266,20,FALSE)</f>
        <v>37</v>
      </c>
      <c r="L60" s="24">
        <f>VLOOKUP(A60,'[1]Sheet1'!$A$182:$AG$266,21,FALSE)/100</f>
        <v>0.0004612028669367404</v>
      </c>
    </row>
    <row r="61" spans="1:12" ht="15">
      <c r="A61" s="22" t="s">
        <v>128</v>
      </c>
      <c r="B61" s="61" t="s">
        <v>129</v>
      </c>
      <c r="C61" s="23">
        <f>VLOOKUP(A61,'[1]Sheet1'!$A$182:$AG$266,12,FALSE)</f>
        <v>124</v>
      </c>
      <c r="D61" s="24">
        <f>VLOOKUP(A61,'[1]Sheet1'!$A$182:$AG$266,13,FALSE)/100</f>
        <v>0.0039041591889424137</v>
      </c>
      <c r="E61" s="25">
        <f>VLOOKUP(A61,'[1]Sheet1'!$A$182:$AG$266,14,FALSE)</f>
        <v>52</v>
      </c>
      <c r="F61" s="26">
        <f>VLOOKUP(A61,'[1]Sheet1'!$A$182:$AG$266,15,FALSE)/100</f>
        <v>0.001308143191366255</v>
      </c>
      <c r="G61" s="23">
        <f>VLOOKUP(A61,'[1]Sheet1'!$A$182:$AG$266,16,FALSE)</f>
        <v>19</v>
      </c>
      <c r="H61" s="24">
        <f>VLOOKUP(A61,'[1]Sheet1'!$A$182:$AG$266,17,FALSE)/100</f>
        <v>0.00219424875851715</v>
      </c>
      <c r="I61" s="25">
        <f>VLOOKUP(A61,'[1]Sheet1'!$A$182:$AG$266,18,FALSE)</f>
        <v>0</v>
      </c>
      <c r="J61" s="38">
        <f>VLOOKUP(A61,'[1]Sheet1'!$A$182:$AG$266,19,FALSE)/100</f>
        <v>0</v>
      </c>
      <c r="K61" s="23">
        <f>VLOOKUP(A61,'[1]Sheet1'!$A$182:$AG$266,20,FALSE)</f>
        <v>195</v>
      </c>
      <c r="L61" s="24">
        <f>VLOOKUP(A61,'[1]Sheet1'!$A$182:$AG$266,21,FALSE)/100</f>
        <v>0.002430663758180119</v>
      </c>
    </row>
    <row r="62" spans="1:12" ht="28.5">
      <c r="A62" s="22" t="s">
        <v>130</v>
      </c>
      <c r="B62" s="61" t="s">
        <v>131</v>
      </c>
      <c r="C62" s="23">
        <f>VLOOKUP(A62,'[1]Sheet1'!$A$182:$AG$266,12,FALSE)</f>
        <v>32</v>
      </c>
      <c r="D62" s="24">
        <f>VLOOKUP(A62,'[1]Sheet1'!$A$182:$AG$266,13,FALSE)/100</f>
        <v>0.001007524951985139</v>
      </c>
      <c r="E62" s="25">
        <f>VLOOKUP(A62,'[1]Sheet1'!$A$182:$AG$266,14,FALSE)</f>
        <v>10</v>
      </c>
      <c r="F62" s="26">
        <f>VLOOKUP(A62,'[1]Sheet1'!$A$182:$AG$266,15,FALSE)/100</f>
        <v>0.0002515659983396644</v>
      </c>
      <c r="G62" s="23">
        <f>VLOOKUP(A62,'[1]Sheet1'!$A$182:$AG$266,16,FALSE)</f>
        <v>3</v>
      </c>
      <c r="H62" s="24">
        <f>VLOOKUP(A62,'[1]Sheet1'!$A$182:$AG$266,17,FALSE)/100</f>
        <v>0.00034646033029218156</v>
      </c>
      <c r="I62" s="25">
        <f>VLOOKUP(A62,'[1]Sheet1'!$A$182:$AG$266,18,FALSE)</f>
        <v>0</v>
      </c>
      <c r="J62" s="38">
        <f>VLOOKUP(A62,'[1]Sheet1'!$A$182:$AG$266,19,FALSE)/100</f>
        <v>0</v>
      </c>
      <c r="K62" s="23">
        <f>VLOOKUP(A62,'[1]Sheet1'!$A$182:$AG$266,20,FALSE)</f>
        <v>45</v>
      </c>
      <c r="L62" s="24">
        <f>VLOOKUP(A62,'[1]Sheet1'!$A$182:$AG$266,21,FALSE)/100</f>
        <v>0.0005609224057338736</v>
      </c>
    </row>
    <row r="63" spans="1:12" ht="15">
      <c r="A63" s="22" t="s">
        <v>132</v>
      </c>
      <c r="B63" s="61" t="s">
        <v>133</v>
      </c>
      <c r="C63" s="23">
        <f>VLOOKUP(A63,'[1]Sheet1'!$A$182:$AG$266,12,FALSE)</f>
        <v>23</v>
      </c>
      <c r="D63" s="24">
        <f>VLOOKUP(A63,'[1]Sheet1'!$A$182:$AG$266,13,FALSE)/100</f>
        <v>0.0007241585592393186</v>
      </c>
      <c r="E63" s="25">
        <f>VLOOKUP(A63,'[1]Sheet1'!$A$182:$AG$266,14,FALSE)</f>
        <v>11</v>
      </c>
      <c r="F63" s="26">
        <f>VLOOKUP(A63,'[1]Sheet1'!$A$182:$AG$266,15,FALSE)/100</f>
        <v>0.0002767225981736309</v>
      </c>
      <c r="G63" s="23">
        <f>VLOOKUP(A63,'[1]Sheet1'!$A$182:$AG$266,16,FALSE)</f>
        <v>6</v>
      </c>
      <c r="H63" s="24">
        <f>VLOOKUP(A63,'[1]Sheet1'!$A$182:$AG$266,17,FALSE)/100</f>
        <v>0.0006929206605843631</v>
      </c>
      <c r="I63" s="25">
        <f>VLOOKUP(A63,'[1]Sheet1'!$A$182:$AG$266,18,FALSE)</f>
        <v>0</v>
      </c>
      <c r="J63" s="38">
        <f>VLOOKUP(A63,'[1]Sheet1'!$A$182:$AG$266,19,FALSE)/100</f>
        <v>0</v>
      </c>
      <c r="K63" s="23">
        <f>VLOOKUP(A63,'[1]Sheet1'!$A$182:$AG$266,20,FALSE)</f>
        <v>40</v>
      </c>
      <c r="L63" s="24">
        <f>VLOOKUP(A63,'[1]Sheet1'!$A$182:$AG$266,21,FALSE)/100</f>
        <v>0.0004985976939856653</v>
      </c>
    </row>
    <row r="64" spans="1:12" ht="15">
      <c r="A64" s="22" t="s">
        <v>134</v>
      </c>
      <c r="B64" s="61" t="s">
        <v>135</v>
      </c>
      <c r="C64" s="23">
        <f>VLOOKUP(A64,'[1]Sheet1'!$A$182:$AG$266,12,FALSE)</f>
        <v>116</v>
      </c>
      <c r="D64" s="24">
        <f>VLOOKUP(A64,'[1]Sheet1'!$A$182:$AG$266,13,FALSE)/100</f>
        <v>0.003652277950946129</v>
      </c>
      <c r="E64" s="25">
        <f>VLOOKUP(A64,'[1]Sheet1'!$A$182:$AG$266,14,FALSE)</f>
        <v>170</v>
      </c>
      <c r="F64" s="26">
        <f>VLOOKUP(A64,'[1]Sheet1'!$A$182:$AG$266,15,FALSE)/100</f>
        <v>0.004276621971774295</v>
      </c>
      <c r="G64" s="23">
        <f>VLOOKUP(A64,'[1]Sheet1'!$A$182:$AG$266,16,FALSE)</f>
        <v>44</v>
      </c>
      <c r="H64" s="24">
        <f>VLOOKUP(A64,'[1]Sheet1'!$A$182:$AG$266,17,FALSE)/100</f>
        <v>0.005081418177618663</v>
      </c>
      <c r="I64" s="25">
        <f>VLOOKUP(A64,'[1]Sheet1'!$A$182:$AG$266,18,FALSE)</f>
        <v>0</v>
      </c>
      <c r="J64" s="38">
        <f>VLOOKUP(A64,'[1]Sheet1'!$A$182:$AG$266,19,FALSE)/100</f>
        <v>0</v>
      </c>
      <c r="K64" s="23">
        <f>VLOOKUP(A64,'[1]Sheet1'!$A$182:$AG$266,20,FALSE)</f>
        <v>330</v>
      </c>
      <c r="L64" s="24">
        <f>VLOOKUP(A64,'[1]Sheet1'!$A$182:$AG$266,21,FALSE)/100</f>
        <v>0.0041134309753817384</v>
      </c>
    </row>
    <row r="65" spans="1:12" ht="15">
      <c r="A65" s="22" t="s">
        <v>136</v>
      </c>
      <c r="B65" s="61" t="s">
        <v>137</v>
      </c>
      <c r="C65" s="23">
        <f>VLOOKUP(A65,'[1]Sheet1'!$A$182:$AG$266,12,FALSE)</f>
        <v>12</v>
      </c>
      <c r="D65" s="24">
        <f>VLOOKUP(A65,'[1]Sheet1'!$A$182:$AG$266,13,FALSE)/100</f>
        <v>0.00037782185699442706</v>
      </c>
      <c r="E65" s="25">
        <f>VLOOKUP(A65,'[1]Sheet1'!$A$182:$AG$266,14,FALSE)</f>
        <v>10</v>
      </c>
      <c r="F65" s="26">
        <f>VLOOKUP(A65,'[1]Sheet1'!$A$182:$AG$266,15,FALSE)/100</f>
        <v>0.0002515659983396644</v>
      </c>
      <c r="G65" s="23">
        <f>VLOOKUP(A65,'[1]Sheet1'!$A$182:$AG$266,16,FALSE)</f>
        <v>3</v>
      </c>
      <c r="H65" s="24">
        <f>VLOOKUP(A65,'[1]Sheet1'!$A$182:$AG$266,17,FALSE)/100</f>
        <v>0.00034646033029218156</v>
      </c>
      <c r="I65" s="25">
        <f>VLOOKUP(A65,'[1]Sheet1'!$A$182:$AG$266,18,FALSE)</f>
        <v>0</v>
      </c>
      <c r="J65" s="38">
        <f>VLOOKUP(A65,'[1]Sheet1'!$A$182:$AG$266,19,FALSE)/100</f>
        <v>0</v>
      </c>
      <c r="K65" s="23">
        <f>VLOOKUP(A65,'[1]Sheet1'!$A$182:$AG$266,20,FALSE)</f>
        <v>25</v>
      </c>
      <c r="L65" s="24">
        <f>VLOOKUP(A65,'[1]Sheet1'!$A$182:$AG$266,21,FALSE)/100</f>
        <v>0.0003116235587410408</v>
      </c>
    </row>
    <row r="66" spans="1:12" ht="15">
      <c r="A66" s="22" t="s">
        <v>138</v>
      </c>
      <c r="B66" s="60" t="s">
        <v>139</v>
      </c>
      <c r="C66" s="23">
        <f>VLOOKUP(A66,'[1]Sheet1'!$A$182:$AG$266,12,FALSE)</f>
        <v>74</v>
      </c>
      <c r="D66" s="24">
        <f>VLOOKUP(A66,'[1]Sheet1'!$A$182:$AG$266,13,FALSE)/100</f>
        <v>0.002329901451465634</v>
      </c>
      <c r="E66" s="25">
        <f>VLOOKUP(A66,'[1]Sheet1'!$A$182:$AG$266,14,FALSE)</f>
        <v>66</v>
      </c>
      <c r="F66" s="26">
        <f>VLOOKUP(A66,'[1]Sheet1'!$A$182:$AG$266,15,FALSE)/100</f>
        <v>0.0016603355890417852</v>
      </c>
      <c r="G66" s="23">
        <f>VLOOKUP(A66,'[1]Sheet1'!$A$182:$AG$266,16,FALSE)</f>
        <v>23</v>
      </c>
      <c r="H66" s="24">
        <f>VLOOKUP(A66,'[1]Sheet1'!$A$182:$AG$266,17,FALSE)/100</f>
        <v>0.002656195865573392</v>
      </c>
      <c r="I66" s="25">
        <f>VLOOKUP(A66,'[1]Sheet1'!$A$182:$AG$266,18,FALSE)</f>
        <v>0</v>
      </c>
      <c r="J66" s="38">
        <f>VLOOKUP(A66,'[1]Sheet1'!$A$182:$AG$266,19,FALSE)/100</f>
        <v>0</v>
      </c>
      <c r="K66" s="23">
        <f>VLOOKUP(A66,'[1]Sheet1'!$A$182:$AG$266,20,FALSE)</f>
        <v>163</v>
      </c>
      <c r="L66" s="24">
        <f>VLOOKUP(A66,'[1]Sheet1'!$A$182:$AG$266,21,FALSE)/100</f>
        <v>0.0020317856029915863</v>
      </c>
    </row>
    <row r="67" spans="1:12" ht="28.5">
      <c r="A67" s="22" t="s">
        <v>140</v>
      </c>
      <c r="B67" s="61" t="s">
        <v>141</v>
      </c>
      <c r="C67" s="23">
        <f>VLOOKUP(A67,'[1]Sheet1'!$A$182:$AG$266,12,FALSE)</f>
        <v>271</v>
      </c>
      <c r="D67" s="24">
        <f>VLOOKUP(A67,'[1]Sheet1'!$A$182:$AG$266,13,FALSE)/100</f>
        <v>0.008532476937124146</v>
      </c>
      <c r="E67" s="25">
        <f>VLOOKUP(A67,'[1]Sheet1'!$A$182:$AG$266,14,FALSE)</f>
        <v>223</v>
      </c>
      <c r="F67" s="26">
        <f>VLOOKUP(A67,'[1]Sheet1'!$A$182:$AG$266,15,FALSE)/100</f>
        <v>0.005609921762974517</v>
      </c>
      <c r="G67" s="23">
        <f>VLOOKUP(A67,'[1]Sheet1'!$A$182:$AG$266,16,FALSE)</f>
        <v>43</v>
      </c>
      <c r="H67" s="24">
        <f>VLOOKUP(A67,'[1]Sheet1'!$A$182:$AG$266,17,FALSE)/100</f>
        <v>0.004965931400854602</v>
      </c>
      <c r="I67" s="25">
        <f>VLOOKUP(A67,'[1]Sheet1'!$A$182:$AG$266,18,FALSE)</f>
        <v>0</v>
      </c>
      <c r="J67" s="38">
        <f>VLOOKUP(A67,'[1]Sheet1'!$A$182:$AG$266,19,FALSE)/100</f>
        <v>0</v>
      </c>
      <c r="K67" s="23">
        <f>VLOOKUP(A67,'[1]Sheet1'!$A$182:$AG$266,20,FALSE)</f>
        <v>537</v>
      </c>
      <c r="L67" s="24">
        <f>VLOOKUP(A67,'[1]Sheet1'!$A$182:$AG$266,21,FALSE)/100</f>
        <v>0.006693674041757557</v>
      </c>
    </row>
    <row r="68" spans="1:12" ht="15">
      <c r="A68" s="22" t="s">
        <v>142</v>
      </c>
      <c r="B68" s="60" t="s">
        <v>143</v>
      </c>
      <c r="C68" s="23">
        <f>VLOOKUP(A68,'[1]Sheet1'!$A$182:$AG$266,12,FALSE)</f>
        <v>82</v>
      </c>
      <c r="D68" s="24">
        <f>VLOOKUP(A68,'[1]Sheet1'!$A$182:$AG$266,13,FALSE)/100</f>
        <v>0.002581782689461919</v>
      </c>
      <c r="E68" s="25">
        <f>VLOOKUP(A68,'[1]Sheet1'!$A$182:$AG$266,14,FALSE)</f>
        <v>36</v>
      </c>
      <c r="F68" s="26">
        <f>VLOOKUP(A68,'[1]Sheet1'!$A$182:$AG$266,15,FALSE)/100</f>
        <v>0.0009056375940227917</v>
      </c>
      <c r="G68" s="23">
        <f>VLOOKUP(A68,'[1]Sheet1'!$A$182:$AG$266,16,FALSE)</f>
        <v>5</v>
      </c>
      <c r="H68" s="24">
        <f>VLOOKUP(A68,'[1]Sheet1'!$A$182:$AG$266,17,FALSE)/100</f>
        <v>0.0005774338838203026</v>
      </c>
      <c r="I68" s="25">
        <f>VLOOKUP(A68,'[1]Sheet1'!$A$182:$AG$266,18,FALSE)</f>
        <v>0</v>
      </c>
      <c r="J68" s="38">
        <f>VLOOKUP(A68,'[1]Sheet1'!$A$182:$AG$266,19,FALSE)/100</f>
        <v>0</v>
      </c>
      <c r="K68" s="23">
        <f>VLOOKUP(A68,'[1]Sheet1'!$A$182:$AG$266,20,FALSE)</f>
        <v>123</v>
      </c>
      <c r="L68" s="24">
        <f>VLOOKUP(A68,'[1]Sheet1'!$A$182:$AG$266,21,FALSE)/100</f>
        <v>0.0015331879090059208</v>
      </c>
    </row>
    <row r="69" spans="1:12" ht="15">
      <c r="A69" s="22" t="s">
        <v>144</v>
      </c>
      <c r="B69" s="60" t="s">
        <v>145</v>
      </c>
      <c r="C69" s="23">
        <f>VLOOKUP(A69,'[1]Sheet1'!$A$182:$AG$266,12,FALSE)</f>
        <v>55</v>
      </c>
      <c r="D69" s="24">
        <f>VLOOKUP(A69,'[1]Sheet1'!$A$182:$AG$266,13,FALSE)/100</f>
        <v>0.0017316835112244574</v>
      </c>
      <c r="E69" s="25">
        <f>VLOOKUP(A69,'[1]Sheet1'!$A$182:$AG$266,14,FALSE)</f>
        <v>44</v>
      </c>
      <c r="F69" s="26">
        <f>VLOOKUP(A69,'[1]Sheet1'!$A$182:$AG$266,15,FALSE)/100</f>
        <v>0.0011068903926945235</v>
      </c>
      <c r="G69" s="23">
        <f>VLOOKUP(A69,'[1]Sheet1'!$A$182:$AG$266,16,FALSE)</f>
        <v>14</v>
      </c>
      <c r="H69" s="24">
        <f>VLOOKUP(A69,'[1]Sheet1'!$A$182:$AG$266,17,FALSE)/100</f>
        <v>0.0016168148746968471</v>
      </c>
      <c r="I69" s="25">
        <f>VLOOKUP(A69,'[1]Sheet1'!$A$182:$AG$266,18,FALSE)</f>
        <v>0</v>
      </c>
      <c r="J69" s="38">
        <f>VLOOKUP(A69,'[1]Sheet1'!$A$182:$AG$266,19,FALSE)/100</f>
        <v>0</v>
      </c>
      <c r="K69" s="23">
        <f>VLOOKUP(A69,'[1]Sheet1'!$A$182:$AG$266,20,FALSE)</f>
        <v>113</v>
      </c>
      <c r="L69" s="24">
        <f>VLOOKUP(A69,'[1]Sheet1'!$A$182:$AG$266,21,FALSE)/100</f>
        <v>0.0014085384855095045</v>
      </c>
    </row>
    <row r="70" spans="1:12" ht="15">
      <c r="A70" s="22" t="s">
        <v>146</v>
      </c>
      <c r="B70" s="61" t="s">
        <v>147</v>
      </c>
      <c r="C70" s="23">
        <f>VLOOKUP(A70,'[1]Sheet1'!$A$182:$AG$266,12,FALSE)</f>
        <v>28</v>
      </c>
      <c r="D70" s="24">
        <f>VLOOKUP(A70,'[1]Sheet1'!$A$182:$AG$266,13,FALSE)/100</f>
        <v>0.0008815843329869965</v>
      </c>
      <c r="E70" s="25">
        <f>VLOOKUP(A70,'[1]Sheet1'!$A$182:$AG$266,14,FALSE)</f>
        <v>26</v>
      </c>
      <c r="F70" s="26">
        <f>VLOOKUP(A70,'[1]Sheet1'!$A$182:$AG$266,15,FALSE)/100</f>
        <v>0.0006540715956831275</v>
      </c>
      <c r="G70" s="23">
        <f>VLOOKUP(A70,'[1]Sheet1'!$A$182:$AG$266,16,FALSE)</f>
        <v>4</v>
      </c>
      <c r="H70" s="24">
        <f>VLOOKUP(A70,'[1]Sheet1'!$A$182:$AG$266,17,FALSE)/100</f>
        <v>0.00046194710705624206</v>
      </c>
      <c r="I70" s="25">
        <f>VLOOKUP(A70,'[1]Sheet1'!$A$182:$AG$266,18,FALSE)</f>
        <v>0</v>
      </c>
      <c r="J70" s="38">
        <f>VLOOKUP(A70,'[1]Sheet1'!$A$182:$AG$266,19,FALSE)/100</f>
        <v>0</v>
      </c>
      <c r="K70" s="23">
        <f>VLOOKUP(A70,'[1]Sheet1'!$A$182:$AG$266,20,FALSE)</f>
        <v>58</v>
      </c>
      <c r="L70" s="24">
        <f>VLOOKUP(A70,'[1]Sheet1'!$A$182:$AG$266,21,FALSE)/100</f>
        <v>0.0007229666562792148</v>
      </c>
    </row>
    <row r="71" spans="1:12" ht="15">
      <c r="A71" s="22" t="s">
        <v>148</v>
      </c>
      <c r="B71" s="60" t="s">
        <v>149</v>
      </c>
      <c r="C71" s="23">
        <f>VLOOKUP(A71,'[1]Sheet1'!$A$182:$AG$266,12,FALSE)</f>
        <v>11</v>
      </c>
      <c r="D71" s="24">
        <f>VLOOKUP(A71,'[1]Sheet1'!$A$182:$AG$266,13,FALSE)/100</f>
        <v>0.00034633670224489145</v>
      </c>
      <c r="E71" s="25">
        <f>VLOOKUP(A71,'[1]Sheet1'!$A$182:$AG$266,14,FALSE)</f>
        <v>4</v>
      </c>
      <c r="F71" s="26">
        <f>VLOOKUP(A71,'[1]Sheet1'!$A$182:$AG$266,15,FALSE)/100</f>
        <v>0.00010062639933586576</v>
      </c>
      <c r="G71" s="23">
        <f>VLOOKUP(A71,'[1]Sheet1'!$A$182:$AG$266,16,FALSE)</f>
        <v>0</v>
      </c>
      <c r="H71" s="24">
        <f>VLOOKUP(A71,'[1]Sheet1'!$A$182:$AG$266,17,FALSE)/100</f>
        <v>0</v>
      </c>
      <c r="I71" s="25">
        <f>VLOOKUP(A71,'[1]Sheet1'!$A$182:$AG$266,18,FALSE)</f>
        <v>0</v>
      </c>
      <c r="J71" s="38">
        <f>VLOOKUP(A71,'[1]Sheet1'!$A$182:$AG$266,19,FALSE)/100</f>
        <v>0</v>
      </c>
      <c r="K71" s="23">
        <f>VLOOKUP(A71,'[1]Sheet1'!$A$182:$AG$266,20,FALSE)</f>
        <v>15</v>
      </c>
      <c r="L71" s="24">
        <f>VLOOKUP(A71,'[1]Sheet1'!$A$182:$AG$266,21,FALSE)/100</f>
        <v>0.0001869741352446245</v>
      </c>
    </row>
    <row r="72" spans="1:12" ht="15">
      <c r="A72" s="22" t="s">
        <v>150</v>
      </c>
      <c r="B72" s="60" t="s">
        <v>206</v>
      </c>
      <c r="C72" s="23">
        <f>VLOOKUP(A72,'[1]Sheet1'!$A$182:$AG$266,12,FALSE)</f>
        <v>126</v>
      </c>
      <c r="D72" s="24">
        <f>VLOOKUP(A72,'[1]Sheet1'!$A$182:$AG$266,13,FALSE)/100</f>
        <v>0.003967129498441485</v>
      </c>
      <c r="E72" s="25">
        <f>VLOOKUP(A72,'[1]Sheet1'!$A$182:$AG$266,14,FALSE)</f>
        <v>207</v>
      </c>
      <c r="F72" s="26">
        <f>VLOOKUP(A72,'[1]Sheet1'!$A$182:$AG$266,15,FALSE)/100</f>
        <v>0.0052074161656310534</v>
      </c>
      <c r="G72" s="23">
        <f>VLOOKUP(A72,'[1]Sheet1'!$A$182:$AG$266,16,FALSE)</f>
        <v>39</v>
      </c>
      <c r="H72" s="24">
        <f>VLOOKUP(A72,'[1]Sheet1'!$A$182:$AG$266,17,FALSE)/100</f>
        <v>0.00450398429379836</v>
      </c>
      <c r="I72" s="25">
        <f>VLOOKUP(A72,'[1]Sheet1'!$A$182:$AG$266,18,FALSE)</f>
        <v>0</v>
      </c>
      <c r="J72" s="38">
        <f>VLOOKUP(A72,'[1]Sheet1'!$A$182:$AG$266,19,FALSE)/100</f>
        <v>0</v>
      </c>
      <c r="K72" s="23">
        <f>VLOOKUP(A72,'[1]Sheet1'!$A$182:$AG$266,20,FALSE)</f>
        <v>372</v>
      </c>
      <c r="L72" s="24">
        <f>VLOOKUP(A72,'[1]Sheet1'!$A$182:$AG$266,21,FALSE)/100</f>
        <v>0.0046369585540666875</v>
      </c>
    </row>
    <row r="73" spans="1:12" ht="15">
      <c r="A73" s="22" t="s">
        <v>151</v>
      </c>
      <c r="B73" s="60" t="s">
        <v>152</v>
      </c>
      <c r="C73" s="23">
        <f>VLOOKUP(A73,'[1]Sheet1'!$A$182:$AG$266,12,FALSE)</f>
        <v>3493</v>
      </c>
      <c r="D73" s="24">
        <f>VLOOKUP(A73,'[1]Sheet1'!$A$182:$AG$266,13,FALSE)/100</f>
        <v>0.10997764554012783</v>
      </c>
      <c r="E73" s="25">
        <f>VLOOKUP(A73,'[1]Sheet1'!$A$182:$AG$266,14,FALSE)</f>
        <v>6058</v>
      </c>
      <c r="F73" s="26">
        <f>VLOOKUP(A73,'[1]Sheet1'!$A$182:$AG$266,15,FALSE)/100</f>
        <v>0.15239868179416868</v>
      </c>
      <c r="G73" s="23">
        <f>VLOOKUP(A73,'[1]Sheet1'!$A$182:$AG$266,16,FALSE)</f>
        <v>799</v>
      </c>
      <c r="H73" s="24">
        <f>VLOOKUP(A73,'[1]Sheet1'!$A$182:$AG$266,17,FALSE)/100</f>
        <v>0.09227393463448436</v>
      </c>
      <c r="I73" s="25">
        <f>VLOOKUP(A73,'[1]Sheet1'!$A$182:$AG$266,18,FALSE)</f>
        <v>10</v>
      </c>
      <c r="J73" s="38">
        <f>VLOOKUP(A73,'[1]Sheet1'!$A$182:$AG$266,19,FALSE)/100</f>
        <v>0.1851851851851852</v>
      </c>
      <c r="K73" s="23">
        <f>VLOOKUP(A73,'[1]Sheet1'!$A$182:$AG$266,20,FALSE)</f>
        <v>10360</v>
      </c>
      <c r="L73" s="24">
        <f>VLOOKUP(A73,'[1]Sheet1'!$A$182:$AG$266,21,FALSE)/100</f>
        <v>0.1291368027422873</v>
      </c>
    </row>
    <row r="74" spans="1:12" ht="28.5">
      <c r="A74" s="22" t="s">
        <v>153</v>
      </c>
      <c r="B74" s="60" t="s">
        <v>154</v>
      </c>
      <c r="C74" s="23">
        <f>VLOOKUP(A74,'[1]Sheet1'!$A$182:$AG$266,12,FALSE)</f>
        <v>12</v>
      </c>
      <c r="D74" s="24">
        <f>VLOOKUP(A74,'[1]Sheet1'!$A$182:$AG$266,13,FALSE)/100</f>
        <v>0.00037782185699442706</v>
      </c>
      <c r="E74" s="25">
        <f>VLOOKUP(A74,'[1]Sheet1'!$A$182:$AG$266,14,FALSE)</f>
        <v>14</v>
      </c>
      <c r="F74" s="26">
        <f>VLOOKUP(A74,'[1]Sheet1'!$A$182:$AG$266,15,FALSE)/100</f>
        <v>0.0003521923976755302</v>
      </c>
      <c r="G74" s="23">
        <f>VLOOKUP(A74,'[1]Sheet1'!$A$182:$AG$266,16,FALSE)</f>
        <v>3</v>
      </c>
      <c r="H74" s="24">
        <f>VLOOKUP(A74,'[1]Sheet1'!$A$182:$AG$266,17,FALSE)/100</f>
        <v>0.00034646033029218156</v>
      </c>
      <c r="I74" s="25">
        <f>VLOOKUP(A74,'[1]Sheet1'!$A$182:$AG$266,18,FALSE)</f>
        <v>0</v>
      </c>
      <c r="J74" s="38">
        <f>VLOOKUP(A74,'[1]Sheet1'!$A$182:$AG$266,19,FALSE)/100</f>
        <v>0</v>
      </c>
      <c r="K74" s="23">
        <f>VLOOKUP(A74,'[1]Sheet1'!$A$182:$AG$266,20,FALSE)</f>
        <v>29</v>
      </c>
      <c r="L74" s="24">
        <f>VLOOKUP(A74,'[1]Sheet1'!$A$182:$AG$266,21,FALSE)/100</f>
        <v>0.0003614833281396074</v>
      </c>
    </row>
    <row r="75" spans="1:12" ht="15">
      <c r="A75" s="22" t="s">
        <v>155</v>
      </c>
      <c r="B75" s="61" t="s">
        <v>156</v>
      </c>
      <c r="C75" s="23">
        <f>VLOOKUP(A75,'[1]Sheet1'!$A$182:$AG$266,12,FALSE)</f>
        <v>190</v>
      </c>
      <c r="D75" s="24">
        <f>VLOOKUP(A75,'[1]Sheet1'!$A$182:$AG$266,13,FALSE)/100</f>
        <v>0.0059821794024117626</v>
      </c>
      <c r="E75" s="25">
        <f>VLOOKUP(A75,'[1]Sheet1'!$A$182:$AG$266,14,FALSE)</f>
        <v>330</v>
      </c>
      <c r="F75" s="26">
        <f>VLOOKUP(A75,'[1]Sheet1'!$A$182:$AG$266,15,FALSE)/100</f>
        <v>0.008301677945208925</v>
      </c>
      <c r="G75" s="23">
        <f>VLOOKUP(A75,'[1]Sheet1'!$A$182:$AG$266,16,FALSE)</f>
        <v>98</v>
      </c>
      <c r="H75" s="24">
        <f>VLOOKUP(A75,'[1]Sheet1'!$A$182:$AG$266,17,FALSE)/100</f>
        <v>0.01131770412287793</v>
      </c>
      <c r="I75" s="25">
        <f>VLOOKUP(A75,'[1]Sheet1'!$A$182:$AG$266,18,FALSE)</f>
        <v>0</v>
      </c>
      <c r="J75" s="38">
        <f>VLOOKUP(A75,'[1]Sheet1'!$A$182:$AG$266,19,FALSE)/100</f>
        <v>0</v>
      </c>
      <c r="K75" s="23">
        <f>VLOOKUP(A75,'[1]Sheet1'!$A$182:$AG$266,20,FALSE)</f>
        <v>618</v>
      </c>
      <c r="L75" s="24">
        <f>VLOOKUP(A75,'[1]Sheet1'!$A$182:$AG$266,21,FALSE)/100</f>
        <v>0.0077033343720785295</v>
      </c>
    </row>
    <row r="76" spans="1:12" ht="15">
      <c r="A76" s="22" t="s">
        <v>157</v>
      </c>
      <c r="B76" s="60" t="s">
        <v>158</v>
      </c>
      <c r="C76" s="23">
        <f>VLOOKUP(A76,'[1]Sheet1'!$A$182:$AG$266,12,FALSE)</f>
        <v>657</v>
      </c>
      <c r="D76" s="24">
        <f>VLOOKUP(A76,'[1]Sheet1'!$A$182:$AG$266,13,FALSE)/100</f>
        <v>0.020685746670444885</v>
      </c>
      <c r="E76" s="25">
        <f>VLOOKUP(A76,'[1]Sheet1'!$A$182:$AG$266,14,FALSE)</f>
        <v>859</v>
      </c>
      <c r="F76" s="26">
        <f>VLOOKUP(A76,'[1]Sheet1'!$A$182:$AG$266,15,FALSE)/100</f>
        <v>0.021609519257377176</v>
      </c>
      <c r="G76" s="23">
        <f>VLOOKUP(A76,'[1]Sheet1'!$A$182:$AG$266,16,FALSE)</f>
        <v>239</v>
      </c>
      <c r="H76" s="24">
        <f>VLOOKUP(A76,'[1]Sheet1'!$A$182:$AG$266,17,FALSE)/100</f>
        <v>0.02760133964661046</v>
      </c>
      <c r="I76" s="25">
        <f>VLOOKUP(A76,'[1]Sheet1'!$A$182:$AG$266,18,FALSE)</f>
        <v>5</v>
      </c>
      <c r="J76" s="38">
        <f>VLOOKUP(A76,'[1]Sheet1'!$A$182:$AG$266,19,FALSE)/100</f>
        <v>0.0925925925925926</v>
      </c>
      <c r="K76" s="23">
        <f>VLOOKUP(A76,'[1]Sheet1'!$A$182:$AG$266,20,FALSE)</f>
        <v>1760</v>
      </c>
      <c r="L76" s="24">
        <f>VLOOKUP(A76,'[1]Sheet1'!$A$182:$AG$266,21,FALSE)/100</f>
        <v>0.021938298535369275</v>
      </c>
    </row>
    <row r="77" spans="1:12" ht="15">
      <c r="A77" s="22" t="s">
        <v>159</v>
      </c>
      <c r="B77" s="61" t="s">
        <v>160</v>
      </c>
      <c r="C77" s="23">
        <f>VLOOKUP(A77,'[1]Sheet1'!$A$182:$AG$266,12,FALSE)</f>
        <v>83</v>
      </c>
      <c r="D77" s="24">
        <f>VLOOKUP(A77,'[1]Sheet1'!$A$182:$AG$266,13,FALSE)/100</f>
        <v>0.0026132678442114545</v>
      </c>
      <c r="E77" s="25">
        <f>VLOOKUP(A77,'[1]Sheet1'!$A$182:$AG$266,14,FALSE)</f>
        <v>84</v>
      </c>
      <c r="F77" s="26">
        <f>VLOOKUP(A77,'[1]Sheet1'!$A$182:$AG$266,15,FALSE)/100</f>
        <v>0.002113154386053181</v>
      </c>
      <c r="G77" s="23">
        <f>VLOOKUP(A77,'[1]Sheet1'!$A$182:$AG$266,16,FALSE)</f>
        <v>20</v>
      </c>
      <c r="H77" s="24">
        <f>VLOOKUP(A77,'[1]Sheet1'!$A$182:$AG$266,17,FALSE)/100</f>
        <v>0.0023097355352812102</v>
      </c>
      <c r="I77" s="25">
        <f>VLOOKUP(A77,'[1]Sheet1'!$A$182:$AG$266,18,FALSE)</f>
        <v>0</v>
      </c>
      <c r="J77" s="38">
        <f>VLOOKUP(A77,'[1]Sheet1'!$A$182:$AG$266,19,FALSE)/100</f>
        <v>0</v>
      </c>
      <c r="K77" s="23">
        <f>VLOOKUP(A77,'[1]Sheet1'!$A$182:$AG$266,20,FALSE)</f>
        <v>187</v>
      </c>
      <c r="L77" s="24">
        <f>VLOOKUP(A77,'[1]Sheet1'!$A$182:$AG$266,21,FALSE)/100</f>
        <v>0.0023309442193829855</v>
      </c>
    </row>
    <row r="78" spans="1:12" ht="15">
      <c r="A78" s="22" t="s">
        <v>161</v>
      </c>
      <c r="B78" s="60" t="s">
        <v>162</v>
      </c>
      <c r="C78" s="23">
        <f>VLOOKUP(A78,'[1]Sheet1'!$A$182:$AG$266,12,FALSE)</f>
        <v>24</v>
      </c>
      <c r="D78" s="24">
        <f>VLOOKUP(A78,'[1]Sheet1'!$A$182:$AG$266,13,FALSE)/100</f>
        <v>0.0007556437139888541</v>
      </c>
      <c r="E78" s="25">
        <f>VLOOKUP(A78,'[1]Sheet1'!$A$182:$AG$266,14,FALSE)</f>
        <v>21</v>
      </c>
      <c r="F78" s="26">
        <f>VLOOKUP(A78,'[1]Sheet1'!$A$182:$AG$266,15,FALSE)/100</f>
        <v>0.0005282885965132953</v>
      </c>
      <c r="G78" s="23">
        <f>VLOOKUP(A78,'[1]Sheet1'!$A$182:$AG$266,16,FALSE)</f>
        <v>7</v>
      </c>
      <c r="H78" s="24">
        <f>VLOOKUP(A78,'[1]Sheet1'!$A$182:$AG$266,17,FALSE)/100</f>
        <v>0.0008084074373484236</v>
      </c>
      <c r="I78" s="25">
        <f>VLOOKUP(A78,'[1]Sheet1'!$A$182:$AG$266,18,FALSE)</f>
        <v>0</v>
      </c>
      <c r="J78" s="38">
        <f>VLOOKUP(A78,'[1]Sheet1'!$A$182:$AG$266,19,FALSE)/100</f>
        <v>0</v>
      </c>
      <c r="K78" s="23">
        <f>VLOOKUP(A78,'[1]Sheet1'!$A$182:$AG$266,20,FALSE)</f>
        <v>52</v>
      </c>
      <c r="L78" s="24">
        <f>VLOOKUP(A78,'[1]Sheet1'!$A$182:$AG$266,21,FALSE)/100</f>
        <v>0.0006481770021813649</v>
      </c>
    </row>
    <row r="79" spans="1:12" ht="15">
      <c r="A79" s="22" t="s">
        <v>163</v>
      </c>
      <c r="B79" s="60" t="s">
        <v>164</v>
      </c>
      <c r="C79" s="23">
        <f>VLOOKUP(A79,'[1]Sheet1'!$A$182:$AG$266,12,FALSE)</f>
        <v>448</v>
      </c>
      <c r="D79" s="24">
        <f>VLOOKUP(A79,'[1]Sheet1'!$A$182:$AG$266,13,FALSE)/100</f>
        <v>0.014105349327791944</v>
      </c>
      <c r="E79" s="25">
        <f>VLOOKUP(A79,'[1]Sheet1'!$A$182:$AG$266,14,FALSE)</f>
        <v>225</v>
      </c>
      <c r="F79" s="26">
        <f>VLOOKUP(A79,'[1]Sheet1'!$A$182:$AG$266,15,FALSE)/100</f>
        <v>0.005660234962642449</v>
      </c>
      <c r="G79" s="23">
        <f>VLOOKUP(A79,'[1]Sheet1'!$A$182:$AG$266,16,FALSE)</f>
        <v>45</v>
      </c>
      <c r="H79" s="24">
        <f>VLOOKUP(A79,'[1]Sheet1'!$A$182:$AG$266,17,FALSE)/100</f>
        <v>0.005196904954382724</v>
      </c>
      <c r="I79" s="25">
        <f>VLOOKUP(A79,'[1]Sheet1'!$A$182:$AG$266,18,FALSE)</f>
        <v>0</v>
      </c>
      <c r="J79" s="38">
        <f>VLOOKUP(A79,'[1]Sheet1'!$A$182:$AG$266,19,FALSE)/100</f>
        <v>0</v>
      </c>
      <c r="K79" s="23">
        <f>VLOOKUP(A79,'[1]Sheet1'!$A$182:$AG$266,20,FALSE)</f>
        <v>718</v>
      </c>
      <c r="L79" s="24">
        <f>VLOOKUP(A79,'[1]Sheet1'!$A$182:$AG$266,21,FALSE)/100</f>
        <v>0.008949828607042692</v>
      </c>
    </row>
    <row r="80" spans="1:12" ht="15">
      <c r="A80" s="22" t="s">
        <v>165</v>
      </c>
      <c r="B80" s="60" t="s">
        <v>166</v>
      </c>
      <c r="C80" s="23">
        <f>VLOOKUP(A80,'[1]Sheet1'!$A$182:$AG$266,12,FALSE)</f>
        <v>1452</v>
      </c>
      <c r="D80" s="24">
        <f>VLOOKUP(A80,'[1]Sheet1'!$A$182:$AG$266,13,FALSE)/100</f>
        <v>0.04571644469632567</v>
      </c>
      <c r="E80" s="25">
        <f>VLOOKUP(A80,'[1]Sheet1'!$A$182:$AG$266,14,FALSE)</f>
        <v>541</v>
      </c>
      <c r="F80" s="26">
        <f>VLOOKUP(A80,'[1]Sheet1'!$A$182:$AG$266,15,FALSE)/100</f>
        <v>0.013609720510175845</v>
      </c>
      <c r="G80" s="23">
        <f>VLOOKUP(A80,'[1]Sheet1'!$A$182:$AG$266,16,FALSE)</f>
        <v>72</v>
      </c>
      <c r="H80" s="24">
        <f>VLOOKUP(A80,'[1]Sheet1'!$A$182:$AG$266,17,FALSE)/100</f>
        <v>0.008315047927012357</v>
      </c>
      <c r="I80" s="25">
        <f>VLOOKUP(A80,'[1]Sheet1'!$A$182:$AG$266,18,FALSE)</f>
        <v>0</v>
      </c>
      <c r="J80" s="38">
        <f>VLOOKUP(A80,'[1]Sheet1'!$A$182:$AG$266,19,FALSE)/100</f>
        <v>0</v>
      </c>
      <c r="K80" s="23">
        <f>VLOOKUP(A80,'[1]Sheet1'!$A$182:$AG$266,20,FALSE)</f>
        <v>2065</v>
      </c>
      <c r="L80" s="24">
        <f>VLOOKUP(A80,'[1]Sheet1'!$A$182:$AG$266,21,FALSE)/100</f>
        <v>0.025740105952009974</v>
      </c>
    </row>
    <row r="81" spans="1:12" ht="15">
      <c r="A81" s="22" t="s">
        <v>167</v>
      </c>
      <c r="B81" s="61" t="s">
        <v>168</v>
      </c>
      <c r="C81" s="23">
        <f>VLOOKUP(A81,'[1]Sheet1'!$A$182:$AG$266,12,FALSE)</f>
        <v>530</v>
      </c>
      <c r="D81" s="24">
        <f>VLOOKUP(A81,'[1]Sheet1'!$A$182:$AG$266,13,FALSE)/100</f>
        <v>0.016687132017253865</v>
      </c>
      <c r="E81" s="25">
        <f>VLOOKUP(A81,'[1]Sheet1'!$A$182:$AG$266,14,FALSE)</f>
        <v>477</v>
      </c>
      <c r="F81" s="26">
        <f>VLOOKUP(A81,'[1]Sheet1'!$A$182:$AG$266,15,FALSE)/100</f>
        <v>0.011999698120801993</v>
      </c>
      <c r="G81" s="23">
        <f>VLOOKUP(A81,'[1]Sheet1'!$A$182:$AG$266,16,FALSE)</f>
        <v>87</v>
      </c>
      <c r="H81" s="24">
        <f>VLOOKUP(A81,'[1]Sheet1'!$A$182:$AG$266,17,FALSE)/100</f>
        <v>0.010047349578473263</v>
      </c>
      <c r="I81" s="25">
        <f>VLOOKUP(A81,'[1]Sheet1'!$A$182:$AG$266,18,FALSE)</f>
        <v>0</v>
      </c>
      <c r="J81" s="38">
        <f>VLOOKUP(A81,'[1]Sheet1'!$A$182:$AG$266,19,FALSE)/100</f>
        <v>0</v>
      </c>
      <c r="K81" s="23">
        <f>VLOOKUP(A81,'[1]Sheet1'!$A$182:$AG$266,20,FALSE)</f>
        <v>1094</v>
      </c>
      <c r="L81" s="24">
        <f>VLOOKUP(A81,'[1]Sheet1'!$A$182:$AG$266,21,FALSE)/100</f>
        <v>0.013636646930507947</v>
      </c>
    </row>
    <row r="82" spans="1:12" ht="15">
      <c r="A82" s="22" t="s">
        <v>169</v>
      </c>
      <c r="B82" s="60" t="s">
        <v>170</v>
      </c>
      <c r="C82" s="23">
        <f>VLOOKUP(A82,'[1]Sheet1'!$A$182:$AG$266,12,FALSE)</f>
        <v>909</v>
      </c>
      <c r="D82" s="24">
        <f>VLOOKUP(A82,'[1]Sheet1'!$A$182:$AG$266,13,FALSE)/100</f>
        <v>0.02862000566732786</v>
      </c>
      <c r="E82" s="25">
        <f>VLOOKUP(A82,'[1]Sheet1'!$A$182:$AG$266,14,FALSE)</f>
        <v>1614</v>
      </c>
      <c r="F82" s="26">
        <f>VLOOKUP(A82,'[1]Sheet1'!$A$182:$AG$266,15,FALSE)/100</f>
        <v>0.04060275213202184</v>
      </c>
      <c r="G82" s="23">
        <f>VLOOKUP(A82,'[1]Sheet1'!$A$182:$AG$266,16,FALSE)</f>
        <v>170</v>
      </c>
      <c r="H82" s="24">
        <f>VLOOKUP(A82,'[1]Sheet1'!$A$182:$AG$266,17,FALSE)/100</f>
        <v>0.019632752049890286</v>
      </c>
      <c r="I82" s="25">
        <f>VLOOKUP(A82,'[1]Sheet1'!$A$182:$AG$266,18,FALSE)</f>
        <v>0</v>
      </c>
      <c r="J82" s="38">
        <f>VLOOKUP(A82,'[1]Sheet1'!$A$182:$AG$266,19,FALSE)/100</f>
        <v>0</v>
      </c>
      <c r="K82" s="23">
        <f>VLOOKUP(A82,'[1]Sheet1'!$A$182:$AG$266,20,FALSE)</f>
        <v>2693</v>
      </c>
      <c r="L82" s="24">
        <f>VLOOKUP(A82,'[1]Sheet1'!$A$182:$AG$266,21,FALSE)/100</f>
        <v>0.03356808974758492</v>
      </c>
    </row>
    <row r="83" spans="1:12" ht="15">
      <c r="A83" s="22" t="s">
        <v>171</v>
      </c>
      <c r="B83" s="60" t="s">
        <v>172</v>
      </c>
      <c r="C83" s="23">
        <f>VLOOKUP(A83,'[1]Sheet1'!$A$182:$AG$266,12,FALSE)</f>
        <v>109</v>
      </c>
      <c r="D83" s="24">
        <f>VLOOKUP(A83,'[1]Sheet1'!$A$182:$AG$266,13,FALSE)/100</f>
        <v>0.0034318818676993797</v>
      </c>
      <c r="E83" s="25">
        <f>VLOOKUP(A83,'[1]Sheet1'!$A$182:$AG$266,14,FALSE)</f>
        <v>81</v>
      </c>
      <c r="F83" s="26">
        <f>VLOOKUP(A83,'[1]Sheet1'!$A$182:$AG$266,15,FALSE)/100</f>
        <v>0.0020376845865512816</v>
      </c>
      <c r="G83" s="23">
        <f>VLOOKUP(A83,'[1]Sheet1'!$A$182:$AG$266,16,FALSE)</f>
        <v>28</v>
      </c>
      <c r="H83" s="24">
        <f>VLOOKUP(A83,'[1]Sheet1'!$A$182:$AG$266,17,FALSE)/100</f>
        <v>0.0032336297493936943</v>
      </c>
      <c r="I83" s="25">
        <f>VLOOKUP(A83,'[1]Sheet1'!$A$182:$AG$266,18,FALSE)</f>
        <v>0</v>
      </c>
      <c r="J83" s="38">
        <f>VLOOKUP(A83,'[1]Sheet1'!$A$182:$AG$266,19,FALSE)/100</f>
        <v>0</v>
      </c>
      <c r="K83" s="23">
        <f>VLOOKUP(A83,'[1]Sheet1'!$A$182:$AG$266,20,FALSE)</f>
        <v>218</v>
      </c>
      <c r="L83" s="24">
        <f>VLOOKUP(A83,'[1]Sheet1'!$A$182:$AG$266,21,FALSE)/100</f>
        <v>0.0027173574322218756</v>
      </c>
    </row>
    <row r="84" spans="1:12" ht="15">
      <c r="A84" s="22" t="s">
        <v>173</v>
      </c>
      <c r="B84" s="60" t="s">
        <v>174</v>
      </c>
      <c r="C84" s="23">
        <f>VLOOKUP(A84,'[1]Sheet1'!$A$182:$AG$266,12,FALSE)</f>
        <v>50</v>
      </c>
      <c r="D84" s="24">
        <f>VLOOKUP(A84,'[1]Sheet1'!$A$182:$AG$266,13,FALSE)/100</f>
        <v>0.0015742577374767796</v>
      </c>
      <c r="E84" s="25">
        <f>VLOOKUP(A84,'[1]Sheet1'!$A$182:$AG$266,14,FALSE)</f>
        <v>71</v>
      </c>
      <c r="F84" s="26">
        <f>VLOOKUP(A84,'[1]Sheet1'!$A$182:$AG$266,15,FALSE)/100</f>
        <v>0.0017861185882116174</v>
      </c>
      <c r="G84" s="23">
        <f>VLOOKUP(A84,'[1]Sheet1'!$A$182:$AG$266,16,FALSE)</f>
        <v>10</v>
      </c>
      <c r="H84" s="24">
        <f>VLOOKUP(A84,'[1]Sheet1'!$A$182:$AG$266,17,FALSE)/100</f>
        <v>0.0011548677676406051</v>
      </c>
      <c r="I84" s="25">
        <f>VLOOKUP(A84,'[1]Sheet1'!$A$182:$AG$266,18,FALSE)</f>
        <v>0</v>
      </c>
      <c r="J84" s="38">
        <f>VLOOKUP(A84,'[1]Sheet1'!$A$182:$AG$266,19,FALSE)/100</f>
        <v>0</v>
      </c>
      <c r="K84" s="23">
        <f>VLOOKUP(A84,'[1]Sheet1'!$A$182:$AG$266,20,FALSE)</f>
        <v>131</v>
      </c>
      <c r="L84" s="24">
        <f>VLOOKUP(A84,'[1]Sheet1'!$A$182:$AG$266,21,FALSE)/100</f>
        <v>0.0016329074478030538</v>
      </c>
    </row>
    <row r="85" spans="1:12" ht="15">
      <c r="A85" s="22" t="s">
        <v>175</v>
      </c>
      <c r="B85" s="61" t="s">
        <v>176</v>
      </c>
      <c r="C85" s="23">
        <f>VLOOKUP(A85,'[1]Sheet1'!$A$182:$AG$266,12,FALSE)</f>
        <v>5</v>
      </c>
      <c r="D85" s="24">
        <f>VLOOKUP(A85,'[1]Sheet1'!$A$182:$AG$266,13,FALSE)/100</f>
        <v>0.00015742577374767798</v>
      </c>
      <c r="E85" s="25">
        <f>VLOOKUP(A85,'[1]Sheet1'!$A$182:$AG$266,14,FALSE)</f>
        <v>12</v>
      </c>
      <c r="F85" s="26">
        <f>VLOOKUP(A85,'[1]Sheet1'!$A$182:$AG$266,15,FALSE)/100</f>
        <v>0.0003018791980075973</v>
      </c>
      <c r="G85" s="23">
        <f>VLOOKUP(A85,'[1]Sheet1'!$A$182:$AG$266,16,FALSE)</f>
        <v>4</v>
      </c>
      <c r="H85" s="24">
        <f>VLOOKUP(A85,'[1]Sheet1'!$A$182:$AG$266,17,FALSE)/100</f>
        <v>0.00046194710705624206</v>
      </c>
      <c r="I85" s="25">
        <f>VLOOKUP(A85,'[1]Sheet1'!$A$182:$AG$266,18,FALSE)</f>
        <v>0</v>
      </c>
      <c r="J85" s="38">
        <f>VLOOKUP(A85,'[1]Sheet1'!$A$182:$AG$266,19,FALSE)/100</f>
        <v>0</v>
      </c>
      <c r="K85" s="23">
        <f>VLOOKUP(A85,'[1]Sheet1'!$A$182:$AG$266,20,FALSE)</f>
        <v>21</v>
      </c>
      <c r="L85" s="24">
        <f>VLOOKUP(A85,'[1]Sheet1'!$A$182:$AG$266,21,FALSE)/100</f>
        <v>0.0002617637893424743</v>
      </c>
    </row>
    <row r="86" spans="1:12" ht="15">
      <c r="A86" s="22" t="s">
        <v>177</v>
      </c>
      <c r="B86" s="61" t="s">
        <v>178</v>
      </c>
      <c r="C86" s="23">
        <f>VLOOKUP(A86,'[1]Sheet1'!$A$182:$AG$266,12,FALSE)</f>
        <v>610</v>
      </c>
      <c r="D86" s="24">
        <f>VLOOKUP(A86,'[1]Sheet1'!$A$182:$AG$266,13,FALSE)/100</f>
        <v>0.019205944397216713</v>
      </c>
      <c r="E86" s="25">
        <f>VLOOKUP(A86,'[1]Sheet1'!$A$182:$AG$266,14,FALSE)</f>
        <v>193</v>
      </c>
      <c r="F86" s="26">
        <f>VLOOKUP(A86,'[1]Sheet1'!$A$182:$AG$266,15,FALSE)/100</f>
        <v>0.0048552237679555235</v>
      </c>
      <c r="G86" s="23">
        <f>VLOOKUP(A86,'[1]Sheet1'!$A$182:$AG$266,16,FALSE)</f>
        <v>116</v>
      </c>
      <c r="H86" s="24">
        <f>VLOOKUP(A86,'[1]Sheet1'!$A$182:$AG$266,17,FALSE)/100</f>
        <v>0.01339646610463102</v>
      </c>
      <c r="I86" s="25">
        <f>VLOOKUP(A86,'[1]Sheet1'!$A$182:$AG$266,18,FALSE)</f>
        <v>1</v>
      </c>
      <c r="J86" s="38">
        <f>VLOOKUP(A86,'[1]Sheet1'!$A$182:$AG$266,19,FALSE)/100</f>
        <v>0.018518518518518517</v>
      </c>
      <c r="K86" s="23">
        <f>VLOOKUP(A86,'[1]Sheet1'!$A$182:$AG$266,20,FALSE)</f>
        <v>920</v>
      </c>
      <c r="L86" s="24">
        <f>VLOOKUP(A86,'[1]Sheet1'!$A$182:$AG$266,21,FALSE)/100</f>
        <v>0.011467746961670302</v>
      </c>
    </row>
    <row r="87" spans="1:12" ht="15">
      <c r="A87" s="22" t="s">
        <v>179</v>
      </c>
      <c r="B87" s="61" t="s">
        <v>180</v>
      </c>
      <c r="C87" s="23">
        <f>VLOOKUP(A87,'[1]Sheet1'!$A$182:$AG$266,12,FALSE)</f>
        <v>121</v>
      </c>
      <c r="D87" s="24">
        <f>VLOOKUP(A87,'[1]Sheet1'!$A$182:$AG$266,13,FALSE)/100</f>
        <v>0.003809703724693807</v>
      </c>
      <c r="E87" s="25">
        <f>VLOOKUP(A87,'[1]Sheet1'!$A$182:$AG$266,14,FALSE)</f>
        <v>102</v>
      </c>
      <c r="F87" s="26">
        <f>VLOOKUP(A87,'[1]Sheet1'!$A$182:$AG$266,15,FALSE)/100</f>
        <v>0.002565973183064577</v>
      </c>
      <c r="G87" s="23">
        <f>VLOOKUP(A87,'[1]Sheet1'!$A$182:$AG$266,16,FALSE)</f>
        <v>18</v>
      </c>
      <c r="H87" s="24">
        <f>VLOOKUP(A87,'[1]Sheet1'!$A$182:$AG$266,17,FALSE)/100</f>
        <v>0.002078761981753089</v>
      </c>
      <c r="I87" s="25">
        <f>VLOOKUP(A87,'[1]Sheet1'!$A$182:$AG$266,18,FALSE)</f>
        <v>0</v>
      </c>
      <c r="J87" s="38">
        <f>VLOOKUP(A87,'[1]Sheet1'!$A$182:$AG$266,19,FALSE)/100</f>
        <v>0</v>
      </c>
      <c r="K87" s="23">
        <f>VLOOKUP(A87,'[1]Sheet1'!$A$182:$AG$266,20,FALSE)</f>
        <v>241</v>
      </c>
      <c r="L87" s="24">
        <f>VLOOKUP(A87,'[1]Sheet1'!$A$182:$AG$266,21,FALSE)/100</f>
        <v>0.003004051106263633</v>
      </c>
    </row>
    <row r="88" spans="1:12" ht="15">
      <c r="A88" s="22" t="s">
        <v>181</v>
      </c>
      <c r="B88" s="61" t="s">
        <v>182</v>
      </c>
      <c r="C88" s="23">
        <f>VLOOKUP(A88,'[1]Sheet1'!$A$182:$AG$266,12,FALSE)</f>
        <v>23</v>
      </c>
      <c r="D88" s="24">
        <f>VLOOKUP(A88,'[1]Sheet1'!$A$182:$AG$266,13,FALSE)/100</f>
        <v>0.0007241585592393186</v>
      </c>
      <c r="E88" s="25">
        <f>VLOOKUP(A88,'[1]Sheet1'!$A$182:$AG$266,14,FALSE)</f>
        <v>36</v>
      </c>
      <c r="F88" s="26">
        <f>VLOOKUP(A88,'[1]Sheet1'!$A$182:$AG$266,15,FALSE)/100</f>
        <v>0.0009056375940227917</v>
      </c>
      <c r="G88" s="23">
        <f>VLOOKUP(A88,'[1]Sheet1'!$A$182:$AG$266,16,FALSE)</f>
        <v>9</v>
      </c>
      <c r="H88" s="24">
        <f>VLOOKUP(A88,'[1]Sheet1'!$A$182:$AG$266,17,FALSE)/100</f>
        <v>0.0010393809908765446</v>
      </c>
      <c r="I88" s="25">
        <f>VLOOKUP(A88,'[1]Sheet1'!$A$182:$AG$266,18,FALSE)</f>
        <v>0</v>
      </c>
      <c r="J88" s="38">
        <f>VLOOKUP(A88,'[1]Sheet1'!$A$182:$AG$266,19,FALSE)/100</f>
        <v>0</v>
      </c>
      <c r="K88" s="23">
        <f>VLOOKUP(A88,'[1]Sheet1'!$A$182:$AG$266,20,FALSE)</f>
        <v>68</v>
      </c>
      <c r="L88" s="24">
        <f>VLOOKUP(A88,'[1]Sheet1'!$A$182:$AG$266,21,FALSE)/100</f>
        <v>0.000847616079775631</v>
      </c>
    </row>
    <row r="89" spans="1:12" ht="15">
      <c r="A89" s="22" t="s">
        <v>183</v>
      </c>
      <c r="B89" s="60" t="s">
        <v>184</v>
      </c>
      <c r="C89" s="23">
        <f>VLOOKUP(A89,'[1]Sheet1'!$A$182:$AG$266,12,FALSE)</f>
        <v>76</v>
      </c>
      <c r="D89" s="24">
        <f>VLOOKUP(A89,'[1]Sheet1'!$A$182:$AG$266,13,FALSE)/100</f>
        <v>0.0023928717609647053</v>
      </c>
      <c r="E89" s="25">
        <f>VLOOKUP(A89,'[1]Sheet1'!$A$182:$AG$266,14,FALSE)</f>
        <v>88</v>
      </c>
      <c r="F89" s="26">
        <f>VLOOKUP(A89,'[1]Sheet1'!$A$182:$AG$266,15,FALSE)/100</f>
        <v>0.002213780785389047</v>
      </c>
      <c r="G89" s="23">
        <f>VLOOKUP(A89,'[1]Sheet1'!$A$182:$AG$266,16,FALSE)</f>
        <v>20</v>
      </c>
      <c r="H89" s="24">
        <f>VLOOKUP(A89,'[1]Sheet1'!$A$182:$AG$266,17,FALSE)/100</f>
        <v>0.0023097355352812102</v>
      </c>
      <c r="I89" s="25">
        <f>VLOOKUP(A89,'[1]Sheet1'!$A$182:$AG$266,18,FALSE)</f>
        <v>0</v>
      </c>
      <c r="J89" s="38">
        <f>VLOOKUP(A89,'[1]Sheet1'!$A$182:$AG$266,19,FALSE)/100</f>
        <v>0</v>
      </c>
      <c r="K89" s="23">
        <f>VLOOKUP(A89,'[1]Sheet1'!$A$182:$AG$266,20,FALSE)</f>
        <v>184</v>
      </c>
      <c r="L89" s="24">
        <f>VLOOKUP(A89,'[1]Sheet1'!$A$182:$AG$266,21,FALSE)/100</f>
        <v>0.0022935493923340604</v>
      </c>
    </row>
    <row r="90" spans="1:12" ht="15">
      <c r="A90" s="22" t="s">
        <v>185</v>
      </c>
      <c r="B90" s="60" t="s">
        <v>186</v>
      </c>
      <c r="C90" s="23">
        <f>VLOOKUP(A90,'[1]Sheet1'!$A$182:$AG$266,12,FALSE)</f>
        <v>6</v>
      </c>
      <c r="D90" s="24">
        <f>VLOOKUP(A90,'[1]Sheet1'!$A$182:$AG$266,13,FALSE)/100</f>
        <v>0.00018891092849721353</v>
      </c>
      <c r="E90" s="25">
        <f>VLOOKUP(A90,'[1]Sheet1'!$A$182:$AG$266,14,FALSE)</f>
        <v>2</v>
      </c>
      <c r="F90" s="26">
        <f>VLOOKUP(A90,'[1]Sheet1'!$A$182:$AG$266,15,FALSE)/100</f>
        <v>5.031319966793288E-05</v>
      </c>
      <c r="G90" s="23">
        <f>VLOOKUP(A90,'[1]Sheet1'!$A$182:$AG$266,16,FALSE)</f>
        <v>1</v>
      </c>
      <c r="H90" s="24">
        <f>VLOOKUP(A90,'[1]Sheet1'!$A$182:$AG$266,17,FALSE)/100</f>
        <v>0.00011548677676406051</v>
      </c>
      <c r="I90" s="25">
        <f>VLOOKUP(A90,'[1]Sheet1'!$A$182:$AG$266,18,FALSE)</f>
        <v>0</v>
      </c>
      <c r="J90" s="38">
        <f>VLOOKUP(A90,'[1]Sheet1'!$A$182:$AG$266,19,FALSE)/100</f>
        <v>0</v>
      </c>
      <c r="K90" s="23">
        <f>VLOOKUP(A90,'[1]Sheet1'!$A$182:$AG$266,20,FALSE)</f>
        <v>9</v>
      </c>
      <c r="L90" s="24">
        <f>VLOOKUP(A90,'[1]Sheet1'!$A$182:$AG$266,21,FALSE)/100</f>
        <v>0.00011218448114677471</v>
      </c>
    </row>
    <row r="91" spans="1:12" ht="28.5">
      <c r="A91" s="22" t="s">
        <v>187</v>
      </c>
      <c r="B91" s="60" t="s">
        <v>188</v>
      </c>
      <c r="C91" s="23">
        <v>0</v>
      </c>
      <c r="D91" s="24">
        <v>0</v>
      </c>
      <c r="E91" s="25">
        <v>0</v>
      </c>
      <c r="F91" s="26">
        <v>0</v>
      </c>
      <c r="G91" s="23">
        <v>0</v>
      </c>
      <c r="H91" s="24">
        <v>0</v>
      </c>
      <c r="I91" s="25">
        <v>0</v>
      </c>
      <c r="J91" s="38">
        <v>0</v>
      </c>
      <c r="K91" s="23">
        <v>0</v>
      </c>
      <c r="L91" s="24">
        <v>0</v>
      </c>
    </row>
    <row r="92" spans="1:12" ht="15">
      <c r="A92" s="22" t="s">
        <v>189</v>
      </c>
      <c r="B92" s="61" t="s">
        <v>190</v>
      </c>
      <c r="C92" s="23">
        <f>VLOOKUP(A92,'[1]Sheet1'!$A$182:$AG$266,12,FALSE)</f>
        <v>10</v>
      </c>
      <c r="D92" s="24">
        <f>VLOOKUP(A92,'[1]Sheet1'!$A$182:$AG$266,13,FALSE)/100</f>
        <v>0.00031485154749535596</v>
      </c>
      <c r="E92" s="25">
        <f>VLOOKUP(A92,'[1]Sheet1'!$A$182:$AG$266,14,FALSE)</f>
        <v>8</v>
      </c>
      <c r="F92" s="26">
        <f>VLOOKUP(A92,'[1]Sheet1'!$A$182:$AG$266,15,FALSE)/100</f>
        <v>0.00020125279867173152</v>
      </c>
      <c r="G92" s="23">
        <f>VLOOKUP(A92,'[1]Sheet1'!$A$182:$AG$266,16,FALSE)</f>
        <v>4</v>
      </c>
      <c r="H92" s="24">
        <f>VLOOKUP(A92,'[1]Sheet1'!$A$182:$AG$266,17,FALSE)/100</f>
        <v>0.00046194710705624206</v>
      </c>
      <c r="I92" s="25">
        <f>VLOOKUP(A92,'[1]Sheet1'!$A$182:$AG$266,18,FALSE)</f>
        <v>0</v>
      </c>
      <c r="J92" s="38">
        <f>VLOOKUP(A92,'[1]Sheet1'!$A$182:$AG$266,19,FALSE)/100</f>
        <v>0</v>
      </c>
      <c r="K92" s="23">
        <f>VLOOKUP(A92,'[1]Sheet1'!$A$182:$AG$266,20,FALSE)</f>
        <v>22</v>
      </c>
      <c r="L92" s="24">
        <f>VLOOKUP(A92,'[1]Sheet1'!$A$182:$AG$266,21,FALSE)/100</f>
        <v>0.0002742287316921159</v>
      </c>
    </row>
    <row r="93" spans="1:12" ht="15.75" thickBot="1">
      <c r="A93" s="181" t="s">
        <v>191</v>
      </c>
      <c r="B93" s="182"/>
      <c r="C93" s="27">
        <f>VLOOKUP(A93,'[1]Sheet1'!$A$182:$AG$266,12,FALSE)</f>
        <v>439</v>
      </c>
      <c r="D93" s="28">
        <f>VLOOKUP(A93,'[1]Sheet1'!$A$182:$AG$266,13,FALSE)/100</f>
        <v>0.013821982935046124</v>
      </c>
      <c r="E93" s="29">
        <f>VLOOKUP(A93,'[1]Sheet1'!$A$182:$AG$266,14,FALSE)</f>
        <v>315</v>
      </c>
      <c r="F93" s="30">
        <f>VLOOKUP(A93,'[1]Sheet1'!$A$182:$AG$266,15,FALSE)/100</f>
        <v>0.007924328947699429</v>
      </c>
      <c r="G93" s="27">
        <f>VLOOKUP(A93,'[1]Sheet1'!$A$182:$AG$266,16,FALSE)</f>
        <v>66</v>
      </c>
      <c r="H93" s="28">
        <f>VLOOKUP(A93,'[1]Sheet1'!$A$182:$AG$266,17,FALSE)/100</f>
        <v>0.007622127266427994</v>
      </c>
      <c r="I93" s="29">
        <f>VLOOKUP(A93,'[1]Sheet1'!$A$182:$AG$266,18,FALSE)</f>
        <v>1</v>
      </c>
      <c r="J93" s="39">
        <f>VLOOKUP(A93,'[1]Sheet1'!$A$182:$AG$266,19,FALSE)/100</f>
        <v>0.018518518518518517</v>
      </c>
      <c r="K93" s="27">
        <f>VLOOKUP(A93,'[1]Sheet1'!$A$182:$AG$266,20,FALSE)</f>
        <v>821</v>
      </c>
      <c r="L93" s="28">
        <f>VLOOKUP(A93,'[1]Sheet1'!$A$182:$AG$266,21,FALSE)/100</f>
        <v>0.010233717669055781</v>
      </c>
    </row>
    <row r="94" spans="1:12" ht="15.75" thickBot="1">
      <c r="A94" s="183" t="s">
        <v>192</v>
      </c>
      <c r="B94" s="184"/>
      <c r="C94" s="33">
        <f>SUM(C5:C93)</f>
        <v>31761</v>
      </c>
      <c r="D94" s="34">
        <f aca="true" t="shared" si="0" ref="D94:L94">SUM(D5:D93)</f>
        <v>0.9999999999999997</v>
      </c>
      <c r="E94" s="35">
        <f t="shared" si="0"/>
        <v>39751</v>
      </c>
      <c r="F94" s="36">
        <f t="shared" si="0"/>
        <v>1.0000000000000002</v>
      </c>
      <c r="G94" s="33">
        <f t="shared" si="0"/>
        <v>8659</v>
      </c>
      <c r="H94" s="34">
        <f t="shared" si="0"/>
        <v>1</v>
      </c>
      <c r="I94" s="35">
        <f t="shared" si="0"/>
        <v>54</v>
      </c>
      <c r="J94" s="34">
        <f t="shared" si="0"/>
        <v>0.9999999999999998</v>
      </c>
      <c r="K94" s="33">
        <f t="shared" si="0"/>
        <v>80225</v>
      </c>
      <c r="L94" s="34">
        <f t="shared" si="0"/>
        <v>1</v>
      </c>
    </row>
    <row r="95" ht="15">
      <c r="K95" s="176"/>
    </row>
    <row r="96" ht="15">
      <c r="K96" s="176"/>
    </row>
    <row r="97" ht="15">
      <c r="K97" s="176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140625" style="98" customWidth="1"/>
    <col min="2" max="2" width="78.00390625" style="98" bestFit="1" customWidth="1"/>
    <col min="3" max="18" width="9.8515625" style="98" customWidth="1"/>
    <col min="19" max="16384" width="9.140625" style="98" customWidth="1"/>
  </cols>
  <sheetData>
    <row r="1" spans="1:18" ht="24.75" customHeight="1" thickBot="1" thickTop="1">
      <c r="A1" s="210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8" ht="16.5" thickBot="1" thickTop="1">
      <c r="A2" s="236" t="s">
        <v>11</v>
      </c>
      <c r="B2" s="234" t="s">
        <v>12</v>
      </c>
      <c r="C2" s="225" t="s">
        <v>200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98" t="s">
        <v>194</v>
      </c>
    </row>
    <row r="3" spans="1:18" ht="15.75" thickBot="1">
      <c r="A3" s="213"/>
      <c r="B3" s="215"/>
      <c r="C3" s="227" t="s">
        <v>201</v>
      </c>
      <c r="D3" s="228"/>
      <c r="E3" s="228"/>
      <c r="F3" s="228"/>
      <c r="G3" s="229"/>
      <c r="H3" s="228" t="s">
        <v>202</v>
      </c>
      <c r="I3" s="228"/>
      <c r="J3" s="228"/>
      <c r="K3" s="228"/>
      <c r="L3" s="228"/>
      <c r="M3" s="227" t="s">
        <v>203</v>
      </c>
      <c r="N3" s="228"/>
      <c r="O3" s="228"/>
      <c r="P3" s="228"/>
      <c r="Q3" s="229"/>
      <c r="R3" s="198"/>
    </row>
    <row r="4" spans="1:18" ht="15">
      <c r="A4" s="213"/>
      <c r="B4" s="215"/>
      <c r="C4" s="217" t="s">
        <v>193</v>
      </c>
      <c r="D4" s="208"/>
      <c r="E4" s="208"/>
      <c r="F4" s="208"/>
      <c r="G4" s="230" t="s">
        <v>194</v>
      </c>
      <c r="H4" s="208" t="s">
        <v>193</v>
      </c>
      <c r="I4" s="208"/>
      <c r="J4" s="208"/>
      <c r="K4" s="208"/>
      <c r="L4" s="230" t="s">
        <v>194</v>
      </c>
      <c r="M4" s="217" t="s">
        <v>193</v>
      </c>
      <c r="N4" s="208"/>
      <c r="O4" s="208"/>
      <c r="P4" s="208"/>
      <c r="Q4" s="230" t="s">
        <v>194</v>
      </c>
      <c r="R4" s="198"/>
    </row>
    <row r="5" spans="1:18" ht="15">
      <c r="A5" s="213"/>
      <c r="B5" s="215"/>
      <c r="C5" s="76" t="s">
        <v>195</v>
      </c>
      <c r="D5" s="77" t="s">
        <v>196</v>
      </c>
      <c r="E5" s="77" t="s">
        <v>197</v>
      </c>
      <c r="F5" s="78" t="s">
        <v>198</v>
      </c>
      <c r="G5" s="231"/>
      <c r="H5" s="63" t="s">
        <v>195</v>
      </c>
      <c r="I5" s="65" t="s">
        <v>196</v>
      </c>
      <c r="J5" s="65" t="s">
        <v>197</v>
      </c>
      <c r="K5" s="81" t="s">
        <v>198</v>
      </c>
      <c r="L5" s="231"/>
      <c r="M5" s="67" t="s">
        <v>195</v>
      </c>
      <c r="N5" s="65" t="s">
        <v>196</v>
      </c>
      <c r="O5" s="65" t="s">
        <v>197</v>
      </c>
      <c r="P5" s="81" t="s">
        <v>198</v>
      </c>
      <c r="Q5" s="231"/>
      <c r="R5" s="198"/>
    </row>
    <row r="6" spans="1:18" ht="15" customHeight="1" thickBot="1">
      <c r="A6" s="214"/>
      <c r="B6" s="235"/>
      <c r="C6" s="43" t="s">
        <v>14</v>
      </c>
      <c r="D6" s="41" t="s">
        <v>14</v>
      </c>
      <c r="E6" s="41" t="s">
        <v>14</v>
      </c>
      <c r="F6" s="42" t="s">
        <v>14</v>
      </c>
      <c r="G6" s="79" t="s">
        <v>14</v>
      </c>
      <c r="H6" s="40" t="s">
        <v>14</v>
      </c>
      <c r="I6" s="41" t="s">
        <v>14</v>
      </c>
      <c r="J6" s="41" t="s">
        <v>14</v>
      </c>
      <c r="K6" s="42" t="s">
        <v>14</v>
      </c>
      <c r="L6" s="79" t="s">
        <v>14</v>
      </c>
      <c r="M6" s="43" t="s">
        <v>14</v>
      </c>
      <c r="N6" s="41" t="s">
        <v>14</v>
      </c>
      <c r="O6" s="41" t="s">
        <v>14</v>
      </c>
      <c r="P6" s="42" t="s">
        <v>14</v>
      </c>
      <c r="Q6" s="79" t="s">
        <v>14</v>
      </c>
      <c r="R6" s="80" t="s">
        <v>14</v>
      </c>
    </row>
    <row r="7" spans="1:18" ht="15">
      <c r="A7" s="17" t="s">
        <v>16</v>
      </c>
      <c r="B7" s="59" t="s">
        <v>17</v>
      </c>
      <c r="C7" s="82">
        <f>_xlfn.IFERROR(VLOOKUP(A7,'[1]Sheet1'!$A$272:$U$356,2,FALSE),0)</f>
        <v>65</v>
      </c>
      <c r="D7" s="83">
        <f>_xlfn.IFERROR(VLOOKUP(A7,'[1]Sheet1'!$A$272:$U$356,3,FALSE),0)</f>
        <v>60</v>
      </c>
      <c r="E7" s="83">
        <f>_xlfn.IFERROR(VLOOKUP(A7,'[1]Sheet1'!$A$272:$U$356,4,FALSE),0)</f>
        <v>26</v>
      </c>
      <c r="F7" s="84">
        <f>_xlfn.IFERROR(VLOOKUP(A7,'[1]Sheet1'!$A$272:$U$356,5,FALSE),0)</f>
        <v>0</v>
      </c>
      <c r="G7" s="85">
        <f>_xlfn.IFERROR(VLOOKUP(A7,'[1]Sheet1'!$A$272:$U$356,6,FALSE),0)</f>
        <v>151</v>
      </c>
      <c r="H7" s="82">
        <f>_xlfn.IFERROR(VLOOKUP(A7,'[1]Sheet1'!$A$272:$U$356,7,FALSE),0)</f>
        <v>160</v>
      </c>
      <c r="I7" s="83">
        <f>_xlfn.IFERROR(VLOOKUP(A7,'[1]Sheet1'!$A$272:$U$356,8,FALSE),0)</f>
        <v>161</v>
      </c>
      <c r="J7" s="83">
        <f>_xlfn.IFERROR(VLOOKUP(A7,'[1]Sheet1'!$A$272:$U$356,9,FALSE),0)</f>
        <v>54</v>
      </c>
      <c r="K7" s="84">
        <f>_xlfn.IFERROR(VLOOKUP(A7,'[1]Sheet1'!$A$272:$U$356,10,FALSE),0)</f>
        <v>1</v>
      </c>
      <c r="L7" s="85">
        <f>_xlfn.IFERROR(VLOOKUP(A7,'[1]Sheet1'!$A$272:$U$356,11,FALSE),0)</f>
        <v>376</v>
      </c>
      <c r="M7" s="82">
        <f>_xlfn.IFERROR(VLOOKUP(A7,'[1]Sheet1'!$A$272:$U$356,12,FALSE),0)</f>
        <v>49</v>
      </c>
      <c r="N7" s="83">
        <f>_xlfn.IFERROR(VLOOKUP(A7,'[1]Sheet1'!$A$272:$U$356,13,FALSE),0)</f>
        <v>55</v>
      </c>
      <c r="O7" s="83">
        <f>_xlfn.IFERROR(VLOOKUP(A7,'[1]Sheet1'!$A$272:$U$356,14,FALSE),0)</f>
        <v>28</v>
      </c>
      <c r="P7" s="84">
        <f>_xlfn.IFERROR(VLOOKUP(A7,'[1]Sheet1'!$A$272:$U$356,15,FALSE),0)</f>
        <v>0</v>
      </c>
      <c r="Q7" s="85">
        <f>_xlfn.IFERROR(VLOOKUP(A7,'[1]Sheet1'!$A$272:$U$356,16,FALSE),0)</f>
        <v>132</v>
      </c>
      <c r="R7" s="85">
        <f>_xlfn.IFERROR(VLOOKUP(A7,'[1]Sheet1'!$A$272:$U$356,17,FALSE),0)</f>
        <v>659</v>
      </c>
    </row>
    <row r="8" spans="1:18" ht="15">
      <c r="A8" s="22" t="s">
        <v>18</v>
      </c>
      <c r="B8" s="60" t="s">
        <v>19</v>
      </c>
      <c r="C8" s="86">
        <f>_xlfn.IFERROR(VLOOKUP(A8,'[1]Sheet1'!$A$272:$U$356,2,FALSE),0)</f>
        <v>5</v>
      </c>
      <c r="D8" s="87">
        <f>_xlfn.IFERROR(VLOOKUP(A8,'[1]Sheet1'!$A$272:$U$356,3,FALSE),0)</f>
        <v>8</v>
      </c>
      <c r="E8" s="87">
        <f>_xlfn.IFERROR(VLOOKUP(A8,'[1]Sheet1'!$A$272:$U$356,4,FALSE),0)</f>
        <v>1</v>
      </c>
      <c r="F8" s="88">
        <f>_xlfn.IFERROR(VLOOKUP(A8,'[1]Sheet1'!$A$272:$U$356,5,FALSE),0)</f>
        <v>0</v>
      </c>
      <c r="G8" s="89">
        <f>_xlfn.IFERROR(VLOOKUP(A8,'[1]Sheet1'!$A$272:$U$356,6,FALSE),0)</f>
        <v>14</v>
      </c>
      <c r="H8" s="86">
        <f>_xlfn.IFERROR(VLOOKUP(A8,'[1]Sheet1'!$A$272:$U$356,7,FALSE),0)</f>
        <v>7</v>
      </c>
      <c r="I8" s="87">
        <f>_xlfn.IFERROR(VLOOKUP(A8,'[1]Sheet1'!$A$272:$U$356,8,FALSE),0)</f>
        <v>15</v>
      </c>
      <c r="J8" s="87">
        <f>_xlfn.IFERROR(VLOOKUP(A8,'[1]Sheet1'!$A$272:$U$356,9,FALSE),0)</f>
        <v>6</v>
      </c>
      <c r="K8" s="88">
        <f>_xlfn.IFERROR(VLOOKUP(A8,'[1]Sheet1'!$A$272:$U$356,10,FALSE),0)</f>
        <v>0</v>
      </c>
      <c r="L8" s="89">
        <f>_xlfn.IFERROR(VLOOKUP(A8,'[1]Sheet1'!$A$272:$U$356,11,FALSE),0)</f>
        <v>28</v>
      </c>
      <c r="M8" s="86">
        <f>_xlfn.IFERROR(VLOOKUP(A8,'[1]Sheet1'!$A$272:$U$356,12,FALSE),0)</f>
        <v>0</v>
      </c>
      <c r="N8" s="87">
        <f>_xlfn.IFERROR(VLOOKUP(A8,'[1]Sheet1'!$A$272:$U$356,13,FALSE),0)</f>
        <v>4</v>
      </c>
      <c r="O8" s="87">
        <f>_xlfn.IFERROR(VLOOKUP(A8,'[1]Sheet1'!$A$272:$U$356,14,FALSE),0)</f>
        <v>3</v>
      </c>
      <c r="P8" s="88">
        <f>_xlfn.IFERROR(VLOOKUP(A8,'[1]Sheet1'!$A$272:$U$356,15,FALSE),0)</f>
        <v>0</v>
      </c>
      <c r="Q8" s="89">
        <f>_xlfn.IFERROR(VLOOKUP(A8,'[1]Sheet1'!$A$272:$U$356,16,FALSE),0)</f>
        <v>7</v>
      </c>
      <c r="R8" s="89">
        <f>_xlfn.IFERROR(VLOOKUP(A8,'[1]Sheet1'!$A$272:$U$356,17,FALSE),0)</f>
        <v>49</v>
      </c>
    </row>
    <row r="9" spans="1:18" ht="15">
      <c r="A9" s="22" t="s">
        <v>20</v>
      </c>
      <c r="B9" s="60" t="s">
        <v>21</v>
      </c>
      <c r="C9" s="86">
        <f>_xlfn.IFERROR(VLOOKUP(A9,'[1]Sheet1'!$A$272:$U$356,2,FALSE),0)</f>
        <v>3</v>
      </c>
      <c r="D9" s="87">
        <f>_xlfn.IFERROR(VLOOKUP(A9,'[1]Sheet1'!$A$272:$U$356,3,FALSE),0)</f>
        <v>1</v>
      </c>
      <c r="E9" s="87">
        <f>_xlfn.IFERROR(VLOOKUP(A9,'[1]Sheet1'!$A$272:$U$356,4,FALSE),0)</f>
        <v>0</v>
      </c>
      <c r="F9" s="88">
        <f>_xlfn.IFERROR(VLOOKUP(A9,'[1]Sheet1'!$A$272:$U$356,5,FALSE),0)</f>
        <v>0</v>
      </c>
      <c r="G9" s="89">
        <f>_xlfn.IFERROR(VLOOKUP(A9,'[1]Sheet1'!$A$272:$U$356,6,FALSE),0)</f>
        <v>4</v>
      </c>
      <c r="H9" s="86">
        <f>_xlfn.IFERROR(VLOOKUP(A9,'[1]Sheet1'!$A$272:$U$356,7,FALSE),0)</f>
        <v>8</v>
      </c>
      <c r="I9" s="87">
        <f>_xlfn.IFERROR(VLOOKUP(A9,'[1]Sheet1'!$A$272:$U$356,8,FALSE),0)</f>
        <v>0</v>
      </c>
      <c r="J9" s="87">
        <f>_xlfn.IFERROR(VLOOKUP(A9,'[1]Sheet1'!$A$272:$U$356,9,FALSE),0)</f>
        <v>0</v>
      </c>
      <c r="K9" s="88">
        <f>_xlfn.IFERROR(VLOOKUP(A9,'[1]Sheet1'!$A$272:$U$356,10,FALSE),0)</f>
        <v>0</v>
      </c>
      <c r="L9" s="89">
        <f>_xlfn.IFERROR(VLOOKUP(A9,'[1]Sheet1'!$A$272:$U$356,11,FALSE),0)</f>
        <v>8</v>
      </c>
      <c r="M9" s="86">
        <f>_xlfn.IFERROR(VLOOKUP(A9,'[1]Sheet1'!$A$272:$U$356,12,FALSE),0)</f>
        <v>4</v>
      </c>
      <c r="N9" s="87">
        <f>_xlfn.IFERROR(VLOOKUP(A9,'[1]Sheet1'!$A$272:$U$356,13,FALSE),0)</f>
        <v>2</v>
      </c>
      <c r="O9" s="87">
        <f>_xlfn.IFERROR(VLOOKUP(A9,'[1]Sheet1'!$A$272:$U$356,14,FALSE),0)</f>
        <v>0</v>
      </c>
      <c r="P9" s="88">
        <f>_xlfn.IFERROR(VLOOKUP(A9,'[1]Sheet1'!$A$272:$U$356,15,FALSE),0)</f>
        <v>0</v>
      </c>
      <c r="Q9" s="89">
        <f>_xlfn.IFERROR(VLOOKUP(A9,'[1]Sheet1'!$A$272:$U$356,16,FALSE),0)</f>
        <v>6</v>
      </c>
      <c r="R9" s="89">
        <f>_xlfn.IFERROR(VLOOKUP(A9,'[1]Sheet1'!$A$272:$U$356,17,FALSE),0)</f>
        <v>18</v>
      </c>
    </row>
    <row r="10" spans="1:18" ht="15">
      <c r="A10" s="22" t="s">
        <v>22</v>
      </c>
      <c r="B10" s="60" t="s">
        <v>23</v>
      </c>
      <c r="C10" s="86">
        <f>_xlfn.IFERROR(VLOOKUP(A10,'[1]Sheet1'!$A$272:$U$356,2,FALSE),0)</f>
        <v>0</v>
      </c>
      <c r="D10" s="87">
        <f>_xlfn.IFERROR(VLOOKUP(A10,'[1]Sheet1'!$A$272:$U$356,3,FALSE),0)</f>
        <v>0</v>
      </c>
      <c r="E10" s="87">
        <f>_xlfn.IFERROR(VLOOKUP(A10,'[1]Sheet1'!$A$272:$U$356,4,FALSE),0)</f>
        <v>0</v>
      </c>
      <c r="F10" s="88">
        <f>_xlfn.IFERROR(VLOOKUP(A10,'[1]Sheet1'!$A$272:$U$356,5,FALSE),0)</f>
        <v>0</v>
      </c>
      <c r="G10" s="89">
        <f>_xlfn.IFERROR(VLOOKUP(A10,'[1]Sheet1'!$A$272:$U$356,6,FALSE),0)</f>
        <v>0</v>
      </c>
      <c r="H10" s="86">
        <f>_xlfn.IFERROR(VLOOKUP(A10,'[1]Sheet1'!$A$272:$U$356,7,FALSE),0)</f>
        <v>0</v>
      </c>
      <c r="I10" s="87">
        <f>_xlfn.IFERROR(VLOOKUP(A10,'[1]Sheet1'!$A$272:$U$356,8,FALSE),0)</f>
        <v>0</v>
      </c>
      <c r="J10" s="87">
        <f>_xlfn.IFERROR(VLOOKUP(A10,'[1]Sheet1'!$A$272:$U$356,9,FALSE),0)</f>
        <v>0</v>
      </c>
      <c r="K10" s="88">
        <f>_xlfn.IFERROR(VLOOKUP(A10,'[1]Sheet1'!$A$272:$U$356,10,FALSE),0)</f>
        <v>0</v>
      </c>
      <c r="L10" s="89">
        <f>_xlfn.IFERROR(VLOOKUP(A10,'[1]Sheet1'!$A$272:$U$356,11,FALSE),0)</f>
        <v>0</v>
      </c>
      <c r="M10" s="86">
        <f>_xlfn.IFERROR(VLOOKUP(A10,'[1]Sheet1'!$A$272:$U$356,12,FALSE),0)</f>
        <v>0</v>
      </c>
      <c r="N10" s="87">
        <f>_xlfn.IFERROR(VLOOKUP(A10,'[1]Sheet1'!$A$272:$U$356,13,FALSE),0)</f>
        <v>0</v>
      </c>
      <c r="O10" s="87">
        <f>_xlfn.IFERROR(VLOOKUP(A10,'[1]Sheet1'!$A$272:$U$356,14,FALSE),0)</f>
        <v>0</v>
      </c>
      <c r="P10" s="88">
        <f>_xlfn.IFERROR(VLOOKUP(A10,'[1]Sheet1'!$A$272:$U$356,15,FALSE),0)</f>
        <v>0</v>
      </c>
      <c r="Q10" s="89">
        <f>_xlfn.IFERROR(VLOOKUP(A10,'[1]Sheet1'!$A$272:$U$356,16,FALSE),0)</f>
        <v>0</v>
      </c>
      <c r="R10" s="89">
        <f>_xlfn.IFERROR(VLOOKUP(A10,'[1]Sheet1'!$A$272:$U$356,17,FALSE),0)</f>
        <v>0</v>
      </c>
    </row>
    <row r="11" spans="1:18" ht="15">
      <c r="A11" s="22" t="s">
        <v>24</v>
      </c>
      <c r="B11" s="61" t="s">
        <v>25</v>
      </c>
      <c r="C11" s="86">
        <f>_xlfn.IFERROR(VLOOKUP(A11,'[1]Sheet1'!$A$272:$U$356,2,FALSE),0)</f>
        <v>0</v>
      </c>
      <c r="D11" s="87">
        <f>_xlfn.IFERROR(VLOOKUP(A11,'[1]Sheet1'!$A$272:$U$356,3,FALSE),0)</f>
        <v>0</v>
      </c>
      <c r="E11" s="87">
        <f>_xlfn.IFERROR(VLOOKUP(A11,'[1]Sheet1'!$A$272:$U$356,4,FALSE),0)</f>
        <v>0</v>
      </c>
      <c r="F11" s="88">
        <f>_xlfn.IFERROR(VLOOKUP(A11,'[1]Sheet1'!$A$272:$U$356,5,FALSE),0)</f>
        <v>0</v>
      </c>
      <c r="G11" s="89">
        <f>_xlfn.IFERROR(VLOOKUP(A11,'[1]Sheet1'!$A$272:$U$356,6,FALSE),0)</f>
        <v>0</v>
      </c>
      <c r="H11" s="86">
        <f>_xlfn.IFERROR(VLOOKUP(A11,'[1]Sheet1'!$A$272:$U$356,7,FALSE),0)</f>
        <v>0</v>
      </c>
      <c r="I11" s="87">
        <f>_xlfn.IFERROR(VLOOKUP(A11,'[1]Sheet1'!$A$272:$U$356,8,FALSE),0)</f>
        <v>0</v>
      </c>
      <c r="J11" s="87">
        <f>_xlfn.IFERROR(VLOOKUP(A11,'[1]Sheet1'!$A$272:$U$356,9,FALSE),0)</f>
        <v>0</v>
      </c>
      <c r="K11" s="88">
        <f>_xlfn.IFERROR(VLOOKUP(A11,'[1]Sheet1'!$A$272:$U$356,10,FALSE),0)</f>
        <v>0</v>
      </c>
      <c r="L11" s="89">
        <f>_xlfn.IFERROR(VLOOKUP(A11,'[1]Sheet1'!$A$272:$U$356,11,FALSE),0)</f>
        <v>0</v>
      </c>
      <c r="M11" s="86">
        <f>_xlfn.IFERROR(VLOOKUP(A11,'[1]Sheet1'!$A$272:$U$356,12,FALSE),0)</f>
        <v>0</v>
      </c>
      <c r="N11" s="87">
        <f>_xlfn.IFERROR(VLOOKUP(A11,'[1]Sheet1'!$A$272:$U$356,13,FALSE),0)</f>
        <v>0</v>
      </c>
      <c r="O11" s="87">
        <f>_xlfn.IFERROR(VLOOKUP(A11,'[1]Sheet1'!$A$272:$U$356,14,FALSE),0)</f>
        <v>0</v>
      </c>
      <c r="P11" s="88">
        <f>_xlfn.IFERROR(VLOOKUP(A11,'[1]Sheet1'!$A$272:$U$356,15,FALSE),0)</f>
        <v>0</v>
      </c>
      <c r="Q11" s="89">
        <f>_xlfn.IFERROR(VLOOKUP(A11,'[1]Sheet1'!$A$272:$U$356,16,FALSE),0)</f>
        <v>0</v>
      </c>
      <c r="R11" s="89">
        <f>_xlfn.IFERROR(VLOOKUP(A11,'[1]Sheet1'!$A$272:$U$356,17,FALSE),0)</f>
        <v>0</v>
      </c>
    </row>
    <row r="12" spans="1:18" ht="15">
      <c r="A12" s="22" t="s">
        <v>26</v>
      </c>
      <c r="B12" s="60" t="s">
        <v>27</v>
      </c>
      <c r="C12" s="86">
        <f>_xlfn.IFERROR(VLOOKUP(A12,'[1]Sheet1'!$A$272:$U$356,2,FALSE),0)</f>
        <v>0</v>
      </c>
      <c r="D12" s="87">
        <f>_xlfn.IFERROR(VLOOKUP(A12,'[1]Sheet1'!$A$272:$U$356,3,FALSE),0)</f>
        <v>0</v>
      </c>
      <c r="E12" s="87">
        <f>_xlfn.IFERROR(VLOOKUP(A12,'[1]Sheet1'!$A$272:$U$356,4,FALSE),0)</f>
        <v>0</v>
      </c>
      <c r="F12" s="88">
        <f>_xlfn.IFERROR(VLOOKUP(A12,'[1]Sheet1'!$A$272:$U$356,5,FALSE),0)</f>
        <v>0</v>
      </c>
      <c r="G12" s="89">
        <f>_xlfn.IFERROR(VLOOKUP(A12,'[1]Sheet1'!$A$272:$U$356,6,FALSE),0)</f>
        <v>0</v>
      </c>
      <c r="H12" s="86">
        <f>_xlfn.IFERROR(VLOOKUP(A12,'[1]Sheet1'!$A$272:$U$356,7,FALSE),0)</f>
        <v>0</v>
      </c>
      <c r="I12" s="87">
        <f>_xlfn.IFERROR(VLOOKUP(A12,'[1]Sheet1'!$A$272:$U$356,8,FALSE),0)</f>
        <v>0</v>
      </c>
      <c r="J12" s="87">
        <f>_xlfn.IFERROR(VLOOKUP(A12,'[1]Sheet1'!$A$272:$U$356,9,FALSE),0)</f>
        <v>0</v>
      </c>
      <c r="K12" s="88">
        <f>_xlfn.IFERROR(VLOOKUP(A12,'[1]Sheet1'!$A$272:$U$356,10,FALSE),0)</f>
        <v>0</v>
      </c>
      <c r="L12" s="89">
        <f>_xlfn.IFERROR(VLOOKUP(A12,'[1]Sheet1'!$A$272:$U$356,11,FALSE),0)</f>
        <v>0</v>
      </c>
      <c r="M12" s="86">
        <f>_xlfn.IFERROR(VLOOKUP(A12,'[1]Sheet1'!$A$272:$U$356,12,FALSE),0)</f>
        <v>0</v>
      </c>
      <c r="N12" s="87">
        <f>_xlfn.IFERROR(VLOOKUP(A12,'[1]Sheet1'!$A$272:$U$356,13,FALSE),0)</f>
        <v>0</v>
      </c>
      <c r="O12" s="87">
        <f>_xlfn.IFERROR(VLOOKUP(A12,'[1]Sheet1'!$A$272:$U$356,14,FALSE),0)</f>
        <v>0</v>
      </c>
      <c r="P12" s="88">
        <f>_xlfn.IFERROR(VLOOKUP(A12,'[1]Sheet1'!$A$272:$U$356,15,FALSE),0)</f>
        <v>0</v>
      </c>
      <c r="Q12" s="89">
        <f>_xlfn.IFERROR(VLOOKUP(A12,'[1]Sheet1'!$A$272:$U$356,16,FALSE),0)</f>
        <v>0</v>
      </c>
      <c r="R12" s="89">
        <f>_xlfn.IFERROR(VLOOKUP(A12,'[1]Sheet1'!$A$272:$U$356,17,FALSE),0)</f>
        <v>0</v>
      </c>
    </row>
    <row r="13" spans="1:18" ht="15">
      <c r="A13" s="22" t="s">
        <v>28</v>
      </c>
      <c r="B13" s="60" t="s">
        <v>29</v>
      </c>
      <c r="C13" s="86">
        <f>_xlfn.IFERROR(VLOOKUP(A13,'[1]Sheet1'!$A$272:$U$356,2,FALSE),0)</f>
        <v>1</v>
      </c>
      <c r="D13" s="87">
        <f>_xlfn.IFERROR(VLOOKUP(A13,'[1]Sheet1'!$A$272:$U$356,3,FALSE),0)</f>
        <v>3</v>
      </c>
      <c r="E13" s="87">
        <f>_xlfn.IFERROR(VLOOKUP(A13,'[1]Sheet1'!$A$272:$U$356,4,FALSE),0)</f>
        <v>1</v>
      </c>
      <c r="F13" s="88">
        <f>_xlfn.IFERROR(VLOOKUP(A13,'[1]Sheet1'!$A$272:$U$356,5,FALSE),0)</f>
        <v>0</v>
      </c>
      <c r="G13" s="89">
        <f>_xlfn.IFERROR(VLOOKUP(A13,'[1]Sheet1'!$A$272:$U$356,6,FALSE),0)</f>
        <v>5</v>
      </c>
      <c r="H13" s="86">
        <f>_xlfn.IFERROR(VLOOKUP(A13,'[1]Sheet1'!$A$272:$U$356,7,FALSE),0)</f>
        <v>25</v>
      </c>
      <c r="I13" s="87">
        <f>_xlfn.IFERROR(VLOOKUP(A13,'[1]Sheet1'!$A$272:$U$356,8,FALSE),0)</f>
        <v>50</v>
      </c>
      <c r="J13" s="87">
        <f>_xlfn.IFERROR(VLOOKUP(A13,'[1]Sheet1'!$A$272:$U$356,9,FALSE),0)</f>
        <v>13</v>
      </c>
      <c r="K13" s="88">
        <f>_xlfn.IFERROR(VLOOKUP(A13,'[1]Sheet1'!$A$272:$U$356,10,FALSE),0)</f>
        <v>0</v>
      </c>
      <c r="L13" s="89">
        <f>_xlfn.IFERROR(VLOOKUP(A13,'[1]Sheet1'!$A$272:$U$356,11,FALSE),0)</f>
        <v>88</v>
      </c>
      <c r="M13" s="86">
        <f>_xlfn.IFERROR(VLOOKUP(A13,'[1]Sheet1'!$A$272:$U$356,12,FALSE),0)</f>
        <v>15</v>
      </c>
      <c r="N13" s="87">
        <f>_xlfn.IFERROR(VLOOKUP(A13,'[1]Sheet1'!$A$272:$U$356,13,FALSE),0)</f>
        <v>18</v>
      </c>
      <c r="O13" s="87">
        <f>_xlfn.IFERROR(VLOOKUP(A13,'[1]Sheet1'!$A$272:$U$356,14,FALSE),0)</f>
        <v>4</v>
      </c>
      <c r="P13" s="88">
        <f>_xlfn.IFERROR(VLOOKUP(A13,'[1]Sheet1'!$A$272:$U$356,15,FALSE),0)</f>
        <v>0</v>
      </c>
      <c r="Q13" s="89">
        <f>_xlfn.IFERROR(VLOOKUP(A13,'[1]Sheet1'!$A$272:$U$356,16,FALSE),0)</f>
        <v>37</v>
      </c>
      <c r="R13" s="89">
        <f>_xlfn.IFERROR(VLOOKUP(A13,'[1]Sheet1'!$A$272:$U$356,17,FALSE),0)</f>
        <v>130</v>
      </c>
    </row>
    <row r="14" spans="1:18" ht="15">
      <c r="A14" s="22" t="s">
        <v>30</v>
      </c>
      <c r="B14" s="60" t="s">
        <v>31</v>
      </c>
      <c r="C14" s="86">
        <f>_xlfn.IFERROR(VLOOKUP(A14,'[1]Sheet1'!$A$272:$U$356,2,FALSE),0)</f>
        <v>0</v>
      </c>
      <c r="D14" s="87">
        <f>_xlfn.IFERROR(VLOOKUP(A14,'[1]Sheet1'!$A$272:$U$356,3,FALSE),0)</f>
        <v>0</v>
      </c>
      <c r="E14" s="87">
        <f>_xlfn.IFERROR(VLOOKUP(A14,'[1]Sheet1'!$A$272:$U$356,4,FALSE),0)</f>
        <v>0</v>
      </c>
      <c r="F14" s="88">
        <f>_xlfn.IFERROR(VLOOKUP(A14,'[1]Sheet1'!$A$272:$U$356,5,FALSE),0)</f>
        <v>0</v>
      </c>
      <c r="G14" s="89">
        <f>_xlfn.IFERROR(VLOOKUP(A14,'[1]Sheet1'!$A$272:$U$356,6,FALSE),0)</f>
        <v>0</v>
      </c>
      <c r="H14" s="86">
        <f>_xlfn.IFERROR(VLOOKUP(A14,'[1]Sheet1'!$A$272:$U$356,7,FALSE),0)</f>
        <v>1</v>
      </c>
      <c r="I14" s="87">
        <f>_xlfn.IFERROR(VLOOKUP(A14,'[1]Sheet1'!$A$272:$U$356,8,FALSE),0)</f>
        <v>1</v>
      </c>
      <c r="J14" s="87">
        <f>_xlfn.IFERROR(VLOOKUP(A14,'[1]Sheet1'!$A$272:$U$356,9,FALSE),0)</f>
        <v>1</v>
      </c>
      <c r="K14" s="88">
        <f>_xlfn.IFERROR(VLOOKUP(A14,'[1]Sheet1'!$A$272:$U$356,10,FALSE),0)</f>
        <v>0</v>
      </c>
      <c r="L14" s="89">
        <f>_xlfn.IFERROR(VLOOKUP(A14,'[1]Sheet1'!$A$272:$U$356,11,FALSE),0)</f>
        <v>3</v>
      </c>
      <c r="M14" s="86">
        <f>_xlfn.IFERROR(VLOOKUP(A14,'[1]Sheet1'!$A$272:$U$356,12,FALSE),0)</f>
        <v>0</v>
      </c>
      <c r="N14" s="87">
        <f>_xlfn.IFERROR(VLOOKUP(A14,'[1]Sheet1'!$A$272:$U$356,13,FALSE),0)</f>
        <v>0</v>
      </c>
      <c r="O14" s="87">
        <f>_xlfn.IFERROR(VLOOKUP(A14,'[1]Sheet1'!$A$272:$U$356,14,FALSE),0)</f>
        <v>1</v>
      </c>
      <c r="P14" s="88">
        <f>_xlfn.IFERROR(VLOOKUP(A14,'[1]Sheet1'!$A$272:$U$356,15,FALSE),0)</f>
        <v>0</v>
      </c>
      <c r="Q14" s="89">
        <f>_xlfn.IFERROR(VLOOKUP(A14,'[1]Sheet1'!$A$272:$U$356,16,FALSE),0)</f>
        <v>1</v>
      </c>
      <c r="R14" s="89">
        <f>_xlfn.IFERROR(VLOOKUP(A14,'[1]Sheet1'!$A$272:$U$356,17,FALSE),0)</f>
        <v>4</v>
      </c>
    </row>
    <row r="15" spans="1:18" ht="15">
      <c r="A15" s="22" t="s">
        <v>32</v>
      </c>
      <c r="B15" s="61" t="s">
        <v>33</v>
      </c>
      <c r="C15" s="86">
        <f>_xlfn.IFERROR(VLOOKUP(A15,'[1]Sheet1'!$A$272:$U$356,2,FALSE),0)</f>
        <v>167</v>
      </c>
      <c r="D15" s="87">
        <f>_xlfn.IFERROR(VLOOKUP(A15,'[1]Sheet1'!$A$272:$U$356,3,FALSE),0)</f>
        <v>212</v>
      </c>
      <c r="E15" s="87">
        <f>_xlfn.IFERROR(VLOOKUP(A15,'[1]Sheet1'!$A$272:$U$356,4,FALSE),0)</f>
        <v>24</v>
      </c>
      <c r="F15" s="88">
        <f>_xlfn.IFERROR(VLOOKUP(A15,'[1]Sheet1'!$A$272:$U$356,5,FALSE),0)</f>
        <v>0</v>
      </c>
      <c r="G15" s="89">
        <f>_xlfn.IFERROR(VLOOKUP(A15,'[1]Sheet1'!$A$272:$U$356,6,FALSE),0)</f>
        <v>403</v>
      </c>
      <c r="H15" s="86">
        <f>_xlfn.IFERROR(VLOOKUP(A15,'[1]Sheet1'!$A$272:$U$356,7,FALSE),0)</f>
        <v>1100</v>
      </c>
      <c r="I15" s="87">
        <f>_xlfn.IFERROR(VLOOKUP(A15,'[1]Sheet1'!$A$272:$U$356,8,FALSE),0)</f>
        <v>1566</v>
      </c>
      <c r="J15" s="87">
        <f>_xlfn.IFERROR(VLOOKUP(A15,'[1]Sheet1'!$A$272:$U$356,9,FALSE),0)</f>
        <v>242</v>
      </c>
      <c r="K15" s="88">
        <f>_xlfn.IFERROR(VLOOKUP(A15,'[1]Sheet1'!$A$272:$U$356,10,FALSE),0)</f>
        <v>0</v>
      </c>
      <c r="L15" s="89">
        <f>_xlfn.IFERROR(VLOOKUP(A15,'[1]Sheet1'!$A$272:$U$356,11,FALSE),0)</f>
        <v>2908</v>
      </c>
      <c r="M15" s="86">
        <f>_xlfn.IFERROR(VLOOKUP(A15,'[1]Sheet1'!$A$272:$U$356,12,FALSE),0)</f>
        <v>375</v>
      </c>
      <c r="N15" s="87">
        <f>_xlfn.IFERROR(VLOOKUP(A15,'[1]Sheet1'!$A$272:$U$356,13,FALSE),0)</f>
        <v>493</v>
      </c>
      <c r="O15" s="87">
        <f>_xlfn.IFERROR(VLOOKUP(A15,'[1]Sheet1'!$A$272:$U$356,14,FALSE),0)</f>
        <v>131</v>
      </c>
      <c r="P15" s="88">
        <f>_xlfn.IFERROR(VLOOKUP(A15,'[1]Sheet1'!$A$272:$U$356,15,FALSE),0)</f>
        <v>1</v>
      </c>
      <c r="Q15" s="89">
        <f>_xlfn.IFERROR(VLOOKUP(A15,'[1]Sheet1'!$A$272:$U$356,16,FALSE),0)</f>
        <v>1000</v>
      </c>
      <c r="R15" s="89">
        <f>_xlfn.IFERROR(VLOOKUP(A15,'[1]Sheet1'!$A$272:$U$356,17,FALSE),0)</f>
        <v>4311</v>
      </c>
    </row>
    <row r="16" spans="1:18" ht="15">
      <c r="A16" s="22" t="s">
        <v>34</v>
      </c>
      <c r="B16" s="60" t="s">
        <v>35</v>
      </c>
      <c r="C16" s="86">
        <f>_xlfn.IFERROR(VLOOKUP(A16,'[1]Sheet1'!$A$272:$U$356,2,FALSE),0)</f>
        <v>13</v>
      </c>
      <c r="D16" s="87">
        <f>_xlfn.IFERROR(VLOOKUP(A16,'[1]Sheet1'!$A$272:$U$356,3,FALSE),0)</f>
        <v>24</v>
      </c>
      <c r="E16" s="87">
        <f>_xlfn.IFERROR(VLOOKUP(A16,'[1]Sheet1'!$A$272:$U$356,4,FALSE),0)</f>
        <v>2</v>
      </c>
      <c r="F16" s="88">
        <f>_xlfn.IFERROR(VLOOKUP(A16,'[1]Sheet1'!$A$272:$U$356,5,FALSE),0)</f>
        <v>0</v>
      </c>
      <c r="G16" s="89">
        <f>_xlfn.IFERROR(VLOOKUP(A16,'[1]Sheet1'!$A$272:$U$356,6,FALSE),0)</f>
        <v>39</v>
      </c>
      <c r="H16" s="86">
        <f>_xlfn.IFERROR(VLOOKUP(A16,'[1]Sheet1'!$A$272:$U$356,7,FALSE),0)</f>
        <v>158</v>
      </c>
      <c r="I16" s="87">
        <f>_xlfn.IFERROR(VLOOKUP(A16,'[1]Sheet1'!$A$272:$U$356,8,FALSE),0)</f>
        <v>110</v>
      </c>
      <c r="J16" s="87">
        <f>_xlfn.IFERROR(VLOOKUP(A16,'[1]Sheet1'!$A$272:$U$356,9,FALSE),0)</f>
        <v>23</v>
      </c>
      <c r="K16" s="88">
        <f>_xlfn.IFERROR(VLOOKUP(A16,'[1]Sheet1'!$A$272:$U$356,10,FALSE),0)</f>
        <v>0</v>
      </c>
      <c r="L16" s="89">
        <f>_xlfn.IFERROR(VLOOKUP(A16,'[1]Sheet1'!$A$272:$U$356,11,FALSE),0)</f>
        <v>291</v>
      </c>
      <c r="M16" s="86">
        <f>_xlfn.IFERROR(VLOOKUP(A16,'[1]Sheet1'!$A$272:$U$356,12,FALSE),0)</f>
        <v>48</v>
      </c>
      <c r="N16" s="87">
        <f>_xlfn.IFERROR(VLOOKUP(A16,'[1]Sheet1'!$A$272:$U$356,13,FALSE),0)</f>
        <v>47</v>
      </c>
      <c r="O16" s="87">
        <f>_xlfn.IFERROR(VLOOKUP(A16,'[1]Sheet1'!$A$272:$U$356,14,FALSE),0)</f>
        <v>19</v>
      </c>
      <c r="P16" s="88">
        <f>_xlfn.IFERROR(VLOOKUP(A16,'[1]Sheet1'!$A$272:$U$356,15,FALSE),0)</f>
        <v>0</v>
      </c>
      <c r="Q16" s="89">
        <f>_xlfn.IFERROR(VLOOKUP(A16,'[1]Sheet1'!$A$272:$U$356,16,FALSE),0)</f>
        <v>114</v>
      </c>
      <c r="R16" s="89">
        <f>_xlfn.IFERROR(VLOOKUP(A16,'[1]Sheet1'!$A$272:$U$356,17,FALSE),0)</f>
        <v>444</v>
      </c>
    </row>
    <row r="17" spans="1:18" ht="15">
      <c r="A17" s="22" t="s">
        <v>36</v>
      </c>
      <c r="B17" s="60" t="s">
        <v>37</v>
      </c>
      <c r="C17" s="86">
        <f>_xlfn.IFERROR(VLOOKUP(A17,'[1]Sheet1'!$A$272:$U$356,2,FALSE),0)</f>
        <v>1</v>
      </c>
      <c r="D17" s="87">
        <f>_xlfn.IFERROR(VLOOKUP(A17,'[1]Sheet1'!$A$272:$U$356,3,FALSE),0)</f>
        <v>0</v>
      </c>
      <c r="E17" s="87">
        <f>_xlfn.IFERROR(VLOOKUP(A17,'[1]Sheet1'!$A$272:$U$356,4,FALSE),0)</f>
        <v>0</v>
      </c>
      <c r="F17" s="88">
        <f>_xlfn.IFERROR(VLOOKUP(A17,'[1]Sheet1'!$A$272:$U$356,5,FALSE),0)</f>
        <v>0</v>
      </c>
      <c r="G17" s="89">
        <f>_xlfn.IFERROR(VLOOKUP(A17,'[1]Sheet1'!$A$272:$U$356,6,FALSE),0)</f>
        <v>1</v>
      </c>
      <c r="H17" s="86">
        <f>_xlfn.IFERROR(VLOOKUP(A17,'[1]Sheet1'!$A$272:$U$356,7,FALSE),0)</f>
        <v>6</v>
      </c>
      <c r="I17" s="87">
        <f>_xlfn.IFERROR(VLOOKUP(A17,'[1]Sheet1'!$A$272:$U$356,8,FALSE),0)</f>
        <v>8</v>
      </c>
      <c r="J17" s="87">
        <f>_xlfn.IFERROR(VLOOKUP(A17,'[1]Sheet1'!$A$272:$U$356,9,FALSE),0)</f>
        <v>2</v>
      </c>
      <c r="K17" s="88">
        <f>_xlfn.IFERROR(VLOOKUP(A17,'[1]Sheet1'!$A$272:$U$356,10,FALSE),0)</f>
        <v>0</v>
      </c>
      <c r="L17" s="89">
        <f>_xlfn.IFERROR(VLOOKUP(A17,'[1]Sheet1'!$A$272:$U$356,11,FALSE),0)</f>
        <v>16</v>
      </c>
      <c r="M17" s="86">
        <f>_xlfn.IFERROR(VLOOKUP(A17,'[1]Sheet1'!$A$272:$U$356,12,FALSE),0)</f>
        <v>5</v>
      </c>
      <c r="N17" s="87">
        <f>_xlfn.IFERROR(VLOOKUP(A17,'[1]Sheet1'!$A$272:$U$356,13,FALSE),0)</f>
        <v>2</v>
      </c>
      <c r="O17" s="87">
        <f>_xlfn.IFERROR(VLOOKUP(A17,'[1]Sheet1'!$A$272:$U$356,14,FALSE),0)</f>
        <v>2</v>
      </c>
      <c r="P17" s="88">
        <f>_xlfn.IFERROR(VLOOKUP(A17,'[1]Sheet1'!$A$272:$U$356,15,FALSE),0)</f>
        <v>0</v>
      </c>
      <c r="Q17" s="89">
        <f>_xlfn.IFERROR(VLOOKUP(A17,'[1]Sheet1'!$A$272:$U$356,16,FALSE),0)</f>
        <v>9</v>
      </c>
      <c r="R17" s="89">
        <f>_xlfn.IFERROR(VLOOKUP(A17,'[1]Sheet1'!$A$272:$U$356,17,FALSE),0)</f>
        <v>26</v>
      </c>
    </row>
    <row r="18" spans="1:18" ht="15">
      <c r="A18" s="22" t="s">
        <v>38</v>
      </c>
      <c r="B18" s="60" t="s">
        <v>39</v>
      </c>
      <c r="C18" s="86">
        <f>_xlfn.IFERROR(VLOOKUP(A18,'[1]Sheet1'!$A$272:$U$356,2,FALSE),0)</f>
        <v>30</v>
      </c>
      <c r="D18" s="87">
        <f>_xlfn.IFERROR(VLOOKUP(A18,'[1]Sheet1'!$A$272:$U$356,3,FALSE),0)</f>
        <v>36</v>
      </c>
      <c r="E18" s="87">
        <f>_xlfn.IFERROR(VLOOKUP(A18,'[1]Sheet1'!$A$272:$U$356,4,FALSE),0)</f>
        <v>1</v>
      </c>
      <c r="F18" s="88">
        <f>_xlfn.IFERROR(VLOOKUP(A18,'[1]Sheet1'!$A$272:$U$356,5,FALSE),0)</f>
        <v>0</v>
      </c>
      <c r="G18" s="89">
        <f>_xlfn.IFERROR(VLOOKUP(A18,'[1]Sheet1'!$A$272:$U$356,6,FALSE),0)</f>
        <v>67</v>
      </c>
      <c r="H18" s="86">
        <f>_xlfn.IFERROR(VLOOKUP(A18,'[1]Sheet1'!$A$272:$U$356,7,FALSE),0)</f>
        <v>191</v>
      </c>
      <c r="I18" s="87">
        <f>_xlfn.IFERROR(VLOOKUP(A18,'[1]Sheet1'!$A$272:$U$356,8,FALSE),0)</f>
        <v>258</v>
      </c>
      <c r="J18" s="87">
        <f>_xlfn.IFERROR(VLOOKUP(A18,'[1]Sheet1'!$A$272:$U$356,9,FALSE),0)</f>
        <v>56</v>
      </c>
      <c r="K18" s="88">
        <f>_xlfn.IFERROR(VLOOKUP(A18,'[1]Sheet1'!$A$272:$U$356,10,FALSE),0)</f>
        <v>1</v>
      </c>
      <c r="L18" s="89">
        <f>_xlfn.IFERROR(VLOOKUP(A18,'[1]Sheet1'!$A$272:$U$356,11,FALSE),0)</f>
        <v>506</v>
      </c>
      <c r="M18" s="86">
        <f>_xlfn.IFERROR(VLOOKUP(A18,'[1]Sheet1'!$A$272:$U$356,12,FALSE),0)</f>
        <v>109</v>
      </c>
      <c r="N18" s="87">
        <f>_xlfn.IFERROR(VLOOKUP(A18,'[1]Sheet1'!$A$272:$U$356,13,FALSE),0)</f>
        <v>147</v>
      </c>
      <c r="O18" s="87">
        <f>_xlfn.IFERROR(VLOOKUP(A18,'[1]Sheet1'!$A$272:$U$356,14,FALSE),0)</f>
        <v>42</v>
      </c>
      <c r="P18" s="88">
        <f>_xlfn.IFERROR(VLOOKUP(A18,'[1]Sheet1'!$A$272:$U$356,15,FALSE),0)</f>
        <v>0</v>
      </c>
      <c r="Q18" s="89">
        <f>_xlfn.IFERROR(VLOOKUP(A18,'[1]Sheet1'!$A$272:$U$356,16,FALSE),0)</f>
        <v>298</v>
      </c>
      <c r="R18" s="89">
        <f>_xlfn.IFERROR(VLOOKUP(A18,'[1]Sheet1'!$A$272:$U$356,17,FALSE),0)</f>
        <v>871</v>
      </c>
    </row>
    <row r="19" spans="1:18" ht="15">
      <c r="A19" s="22" t="s">
        <v>40</v>
      </c>
      <c r="B19" s="60" t="s">
        <v>41</v>
      </c>
      <c r="C19" s="86">
        <f>_xlfn.IFERROR(VLOOKUP(A19,'[1]Sheet1'!$A$272:$U$356,2,FALSE),0)</f>
        <v>1</v>
      </c>
      <c r="D19" s="87">
        <f>_xlfn.IFERROR(VLOOKUP(A19,'[1]Sheet1'!$A$272:$U$356,3,FALSE),0)</f>
        <v>0</v>
      </c>
      <c r="E19" s="87">
        <f>_xlfn.IFERROR(VLOOKUP(A19,'[1]Sheet1'!$A$272:$U$356,4,FALSE),0)</f>
        <v>1</v>
      </c>
      <c r="F19" s="88">
        <f>_xlfn.IFERROR(VLOOKUP(A19,'[1]Sheet1'!$A$272:$U$356,5,FALSE),0)</f>
        <v>0</v>
      </c>
      <c r="G19" s="89">
        <f>_xlfn.IFERROR(VLOOKUP(A19,'[1]Sheet1'!$A$272:$U$356,6,FALSE),0)</f>
        <v>2</v>
      </c>
      <c r="H19" s="86">
        <f>_xlfn.IFERROR(VLOOKUP(A19,'[1]Sheet1'!$A$272:$U$356,7,FALSE),0)</f>
        <v>10</v>
      </c>
      <c r="I19" s="87">
        <f>_xlfn.IFERROR(VLOOKUP(A19,'[1]Sheet1'!$A$272:$U$356,8,FALSE),0)</f>
        <v>17</v>
      </c>
      <c r="J19" s="87">
        <f>_xlfn.IFERROR(VLOOKUP(A19,'[1]Sheet1'!$A$272:$U$356,9,FALSE),0)</f>
        <v>4</v>
      </c>
      <c r="K19" s="88">
        <f>_xlfn.IFERROR(VLOOKUP(A19,'[1]Sheet1'!$A$272:$U$356,10,FALSE),0)</f>
        <v>0</v>
      </c>
      <c r="L19" s="89">
        <f>_xlfn.IFERROR(VLOOKUP(A19,'[1]Sheet1'!$A$272:$U$356,11,FALSE),0)</f>
        <v>31</v>
      </c>
      <c r="M19" s="86">
        <f>_xlfn.IFERROR(VLOOKUP(A19,'[1]Sheet1'!$A$272:$U$356,12,FALSE),0)</f>
        <v>10</v>
      </c>
      <c r="N19" s="87">
        <f>_xlfn.IFERROR(VLOOKUP(A19,'[1]Sheet1'!$A$272:$U$356,13,FALSE),0)</f>
        <v>7</v>
      </c>
      <c r="O19" s="87">
        <f>_xlfn.IFERROR(VLOOKUP(A19,'[1]Sheet1'!$A$272:$U$356,14,FALSE),0)</f>
        <v>2</v>
      </c>
      <c r="P19" s="88">
        <f>_xlfn.IFERROR(VLOOKUP(A19,'[1]Sheet1'!$A$272:$U$356,15,FALSE),0)</f>
        <v>0</v>
      </c>
      <c r="Q19" s="89">
        <f>_xlfn.IFERROR(VLOOKUP(A19,'[1]Sheet1'!$A$272:$U$356,16,FALSE),0)</f>
        <v>19</v>
      </c>
      <c r="R19" s="89">
        <f>_xlfn.IFERROR(VLOOKUP(A19,'[1]Sheet1'!$A$272:$U$356,17,FALSE),0)</f>
        <v>52</v>
      </c>
    </row>
    <row r="20" spans="1:18" ht="15">
      <c r="A20" s="22" t="s">
        <v>42</v>
      </c>
      <c r="B20" s="60" t="s">
        <v>43</v>
      </c>
      <c r="C20" s="86">
        <f>_xlfn.IFERROR(VLOOKUP(A20,'[1]Sheet1'!$A$272:$U$356,2,FALSE),0)</f>
        <v>3</v>
      </c>
      <c r="D20" s="87">
        <f>_xlfn.IFERROR(VLOOKUP(A20,'[1]Sheet1'!$A$272:$U$356,3,FALSE),0)</f>
        <v>3</v>
      </c>
      <c r="E20" s="87">
        <f>_xlfn.IFERROR(VLOOKUP(A20,'[1]Sheet1'!$A$272:$U$356,4,FALSE),0)</f>
        <v>0</v>
      </c>
      <c r="F20" s="88">
        <f>_xlfn.IFERROR(VLOOKUP(A20,'[1]Sheet1'!$A$272:$U$356,5,FALSE),0)</f>
        <v>0</v>
      </c>
      <c r="G20" s="89">
        <f>_xlfn.IFERROR(VLOOKUP(A20,'[1]Sheet1'!$A$272:$U$356,6,FALSE),0)</f>
        <v>6</v>
      </c>
      <c r="H20" s="86">
        <f>_xlfn.IFERROR(VLOOKUP(A20,'[1]Sheet1'!$A$272:$U$356,7,FALSE),0)</f>
        <v>10</v>
      </c>
      <c r="I20" s="87">
        <f>_xlfn.IFERROR(VLOOKUP(A20,'[1]Sheet1'!$A$272:$U$356,8,FALSE),0)</f>
        <v>15</v>
      </c>
      <c r="J20" s="87">
        <f>_xlfn.IFERROR(VLOOKUP(A20,'[1]Sheet1'!$A$272:$U$356,9,FALSE),0)</f>
        <v>2</v>
      </c>
      <c r="K20" s="88">
        <f>_xlfn.IFERROR(VLOOKUP(A20,'[1]Sheet1'!$A$272:$U$356,10,FALSE),0)</f>
        <v>0</v>
      </c>
      <c r="L20" s="89">
        <f>_xlfn.IFERROR(VLOOKUP(A20,'[1]Sheet1'!$A$272:$U$356,11,FALSE),0)</f>
        <v>27</v>
      </c>
      <c r="M20" s="86">
        <f>_xlfn.IFERROR(VLOOKUP(A20,'[1]Sheet1'!$A$272:$U$356,12,FALSE),0)</f>
        <v>9</v>
      </c>
      <c r="N20" s="87">
        <f>_xlfn.IFERROR(VLOOKUP(A20,'[1]Sheet1'!$A$272:$U$356,13,FALSE),0)</f>
        <v>7</v>
      </c>
      <c r="O20" s="87">
        <f>_xlfn.IFERROR(VLOOKUP(A20,'[1]Sheet1'!$A$272:$U$356,14,FALSE),0)</f>
        <v>2</v>
      </c>
      <c r="P20" s="88">
        <f>_xlfn.IFERROR(VLOOKUP(A20,'[1]Sheet1'!$A$272:$U$356,15,FALSE),0)</f>
        <v>0</v>
      </c>
      <c r="Q20" s="89">
        <f>_xlfn.IFERROR(VLOOKUP(A20,'[1]Sheet1'!$A$272:$U$356,16,FALSE),0)</f>
        <v>18</v>
      </c>
      <c r="R20" s="89">
        <f>_xlfn.IFERROR(VLOOKUP(A20,'[1]Sheet1'!$A$272:$U$356,17,FALSE),0)</f>
        <v>51</v>
      </c>
    </row>
    <row r="21" spans="1:18" ht="42.75">
      <c r="A21" s="22" t="s">
        <v>44</v>
      </c>
      <c r="B21" s="60" t="s">
        <v>45</v>
      </c>
      <c r="C21" s="86">
        <f>_xlfn.IFERROR(VLOOKUP(A21,'[1]Sheet1'!$A$272:$U$356,2,FALSE),0)</f>
        <v>28</v>
      </c>
      <c r="D21" s="87">
        <f>_xlfn.IFERROR(VLOOKUP(A21,'[1]Sheet1'!$A$272:$U$356,3,FALSE),0)</f>
        <v>52</v>
      </c>
      <c r="E21" s="87">
        <f>_xlfn.IFERROR(VLOOKUP(A21,'[1]Sheet1'!$A$272:$U$356,4,FALSE),0)</f>
        <v>9</v>
      </c>
      <c r="F21" s="88">
        <f>_xlfn.IFERROR(VLOOKUP(A21,'[1]Sheet1'!$A$272:$U$356,5,FALSE),0)</f>
        <v>0</v>
      </c>
      <c r="G21" s="89">
        <f>_xlfn.IFERROR(VLOOKUP(A21,'[1]Sheet1'!$A$272:$U$356,6,FALSE),0)</f>
        <v>89</v>
      </c>
      <c r="H21" s="86">
        <f>_xlfn.IFERROR(VLOOKUP(A21,'[1]Sheet1'!$A$272:$U$356,7,FALSE),0)</f>
        <v>153</v>
      </c>
      <c r="I21" s="87">
        <f>_xlfn.IFERROR(VLOOKUP(A21,'[1]Sheet1'!$A$272:$U$356,8,FALSE),0)</f>
        <v>216</v>
      </c>
      <c r="J21" s="87">
        <f>_xlfn.IFERROR(VLOOKUP(A21,'[1]Sheet1'!$A$272:$U$356,9,FALSE),0)</f>
        <v>39</v>
      </c>
      <c r="K21" s="88">
        <f>_xlfn.IFERROR(VLOOKUP(A21,'[1]Sheet1'!$A$272:$U$356,10,FALSE),0)</f>
        <v>0</v>
      </c>
      <c r="L21" s="89">
        <f>_xlfn.IFERROR(VLOOKUP(A21,'[1]Sheet1'!$A$272:$U$356,11,FALSE),0)</f>
        <v>408</v>
      </c>
      <c r="M21" s="86">
        <f>_xlfn.IFERROR(VLOOKUP(A21,'[1]Sheet1'!$A$272:$U$356,12,FALSE),0)</f>
        <v>40</v>
      </c>
      <c r="N21" s="87">
        <f>_xlfn.IFERROR(VLOOKUP(A21,'[1]Sheet1'!$A$272:$U$356,13,FALSE),0)</f>
        <v>76</v>
      </c>
      <c r="O21" s="87">
        <f>_xlfn.IFERROR(VLOOKUP(A21,'[1]Sheet1'!$A$272:$U$356,14,FALSE),0)</f>
        <v>24</v>
      </c>
      <c r="P21" s="88">
        <f>_xlfn.IFERROR(VLOOKUP(A21,'[1]Sheet1'!$A$272:$U$356,15,FALSE),0)</f>
        <v>1</v>
      </c>
      <c r="Q21" s="89">
        <f>_xlfn.IFERROR(VLOOKUP(A21,'[1]Sheet1'!$A$272:$U$356,16,FALSE),0)</f>
        <v>141</v>
      </c>
      <c r="R21" s="89">
        <f>_xlfn.IFERROR(VLOOKUP(A21,'[1]Sheet1'!$A$272:$U$356,17,FALSE),0)</f>
        <v>638</v>
      </c>
    </row>
    <row r="22" spans="1:18" ht="15">
      <c r="A22" s="22" t="s">
        <v>46</v>
      </c>
      <c r="B22" s="61" t="s">
        <v>47</v>
      </c>
      <c r="C22" s="86">
        <f>_xlfn.IFERROR(VLOOKUP(A22,'[1]Sheet1'!$A$272:$U$356,2,FALSE),0)</f>
        <v>21</v>
      </c>
      <c r="D22" s="87">
        <f>_xlfn.IFERROR(VLOOKUP(A22,'[1]Sheet1'!$A$272:$U$356,3,FALSE),0)</f>
        <v>15</v>
      </c>
      <c r="E22" s="87">
        <f>_xlfn.IFERROR(VLOOKUP(A22,'[1]Sheet1'!$A$272:$U$356,4,FALSE),0)</f>
        <v>1</v>
      </c>
      <c r="F22" s="88">
        <f>_xlfn.IFERROR(VLOOKUP(A22,'[1]Sheet1'!$A$272:$U$356,5,FALSE),0)</f>
        <v>0</v>
      </c>
      <c r="G22" s="89">
        <f>_xlfn.IFERROR(VLOOKUP(A22,'[1]Sheet1'!$A$272:$U$356,6,FALSE),0)</f>
        <v>37</v>
      </c>
      <c r="H22" s="86">
        <f>_xlfn.IFERROR(VLOOKUP(A22,'[1]Sheet1'!$A$272:$U$356,7,FALSE),0)</f>
        <v>125</v>
      </c>
      <c r="I22" s="87">
        <f>_xlfn.IFERROR(VLOOKUP(A22,'[1]Sheet1'!$A$272:$U$356,8,FALSE),0)</f>
        <v>120</v>
      </c>
      <c r="J22" s="87">
        <f>_xlfn.IFERROR(VLOOKUP(A22,'[1]Sheet1'!$A$272:$U$356,9,FALSE),0)</f>
        <v>35</v>
      </c>
      <c r="K22" s="88">
        <f>_xlfn.IFERROR(VLOOKUP(A22,'[1]Sheet1'!$A$272:$U$356,10,FALSE),0)</f>
        <v>0</v>
      </c>
      <c r="L22" s="89">
        <f>_xlfn.IFERROR(VLOOKUP(A22,'[1]Sheet1'!$A$272:$U$356,11,FALSE),0)</f>
        <v>280</v>
      </c>
      <c r="M22" s="86">
        <f>_xlfn.IFERROR(VLOOKUP(A22,'[1]Sheet1'!$A$272:$U$356,12,FALSE),0)</f>
        <v>76</v>
      </c>
      <c r="N22" s="87">
        <f>_xlfn.IFERROR(VLOOKUP(A22,'[1]Sheet1'!$A$272:$U$356,13,FALSE),0)</f>
        <v>60</v>
      </c>
      <c r="O22" s="87">
        <f>_xlfn.IFERROR(VLOOKUP(A22,'[1]Sheet1'!$A$272:$U$356,14,FALSE),0)</f>
        <v>16</v>
      </c>
      <c r="P22" s="88">
        <f>_xlfn.IFERROR(VLOOKUP(A22,'[1]Sheet1'!$A$272:$U$356,15,FALSE),0)</f>
        <v>0</v>
      </c>
      <c r="Q22" s="89">
        <f>_xlfn.IFERROR(VLOOKUP(A22,'[1]Sheet1'!$A$272:$U$356,16,FALSE),0)</f>
        <v>152</v>
      </c>
      <c r="R22" s="89">
        <f>_xlfn.IFERROR(VLOOKUP(A22,'[1]Sheet1'!$A$272:$U$356,17,FALSE),0)</f>
        <v>469</v>
      </c>
    </row>
    <row r="23" spans="1:18" ht="15">
      <c r="A23" s="22" t="s">
        <v>48</v>
      </c>
      <c r="B23" s="60" t="s">
        <v>49</v>
      </c>
      <c r="C23" s="86">
        <f>_xlfn.IFERROR(VLOOKUP(A23,'[1]Sheet1'!$A$272:$U$356,2,FALSE),0)</f>
        <v>10</v>
      </c>
      <c r="D23" s="87">
        <f>_xlfn.IFERROR(VLOOKUP(A23,'[1]Sheet1'!$A$272:$U$356,3,FALSE),0)</f>
        <v>17</v>
      </c>
      <c r="E23" s="87">
        <f>_xlfn.IFERROR(VLOOKUP(A23,'[1]Sheet1'!$A$272:$U$356,4,FALSE),0)</f>
        <v>2</v>
      </c>
      <c r="F23" s="88">
        <f>_xlfn.IFERROR(VLOOKUP(A23,'[1]Sheet1'!$A$272:$U$356,5,FALSE),0)</f>
        <v>0</v>
      </c>
      <c r="G23" s="89">
        <f>_xlfn.IFERROR(VLOOKUP(A23,'[1]Sheet1'!$A$272:$U$356,6,FALSE),0)</f>
        <v>29</v>
      </c>
      <c r="H23" s="86">
        <f>_xlfn.IFERROR(VLOOKUP(A23,'[1]Sheet1'!$A$272:$U$356,7,FALSE),0)</f>
        <v>61</v>
      </c>
      <c r="I23" s="87">
        <f>_xlfn.IFERROR(VLOOKUP(A23,'[1]Sheet1'!$A$272:$U$356,8,FALSE),0)</f>
        <v>111</v>
      </c>
      <c r="J23" s="87">
        <f>_xlfn.IFERROR(VLOOKUP(A23,'[1]Sheet1'!$A$272:$U$356,9,FALSE),0)</f>
        <v>13</v>
      </c>
      <c r="K23" s="88">
        <f>_xlfn.IFERROR(VLOOKUP(A23,'[1]Sheet1'!$A$272:$U$356,10,FALSE),0)</f>
        <v>0</v>
      </c>
      <c r="L23" s="89">
        <f>_xlfn.IFERROR(VLOOKUP(A23,'[1]Sheet1'!$A$272:$U$356,11,FALSE),0)</f>
        <v>185</v>
      </c>
      <c r="M23" s="86">
        <f>_xlfn.IFERROR(VLOOKUP(A23,'[1]Sheet1'!$A$272:$U$356,12,FALSE),0)</f>
        <v>33</v>
      </c>
      <c r="N23" s="87">
        <f>_xlfn.IFERROR(VLOOKUP(A23,'[1]Sheet1'!$A$272:$U$356,13,FALSE),0)</f>
        <v>58</v>
      </c>
      <c r="O23" s="87">
        <f>_xlfn.IFERROR(VLOOKUP(A23,'[1]Sheet1'!$A$272:$U$356,14,FALSE),0)</f>
        <v>15</v>
      </c>
      <c r="P23" s="88">
        <f>_xlfn.IFERROR(VLOOKUP(A23,'[1]Sheet1'!$A$272:$U$356,15,FALSE),0)</f>
        <v>0</v>
      </c>
      <c r="Q23" s="89">
        <f>_xlfn.IFERROR(VLOOKUP(A23,'[1]Sheet1'!$A$272:$U$356,16,FALSE),0)</f>
        <v>106</v>
      </c>
      <c r="R23" s="89">
        <f>_xlfn.IFERROR(VLOOKUP(A23,'[1]Sheet1'!$A$272:$U$356,17,FALSE),0)</f>
        <v>320</v>
      </c>
    </row>
    <row r="24" spans="1:18" ht="15">
      <c r="A24" s="22" t="s">
        <v>50</v>
      </c>
      <c r="B24" s="60" t="s">
        <v>51</v>
      </c>
      <c r="C24" s="86">
        <f>_xlfn.IFERROR(VLOOKUP(A24,'[1]Sheet1'!$A$272:$U$356,2,FALSE),0)</f>
        <v>1</v>
      </c>
      <c r="D24" s="87">
        <f>_xlfn.IFERROR(VLOOKUP(A24,'[1]Sheet1'!$A$272:$U$356,3,FALSE),0)</f>
        <v>0</v>
      </c>
      <c r="E24" s="87">
        <f>_xlfn.IFERROR(VLOOKUP(A24,'[1]Sheet1'!$A$272:$U$356,4,FALSE),0)</f>
        <v>0</v>
      </c>
      <c r="F24" s="88">
        <f>_xlfn.IFERROR(VLOOKUP(A24,'[1]Sheet1'!$A$272:$U$356,5,FALSE),0)</f>
        <v>0</v>
      </c>
      <c r="G24" s="89">
        <f>_xlfn.IFERROR(VLOOKUP(A24,'[1]Sheet1'!$A$272:$U$356,6,FALSE),0)</f>
        <v>1</v>
      </c>
      <c r="H24" s="86">
        <f>_xlfn.IFERROR(VLOOKUP(A24,'[1]Sheet1'!$A$272:$U$356,7,FALSE),0)</f>
        <v>18</v>
      </c>
      <c r="I24" s="87">
        <f>_xlfn.IFERROR(VLOOKUP(A24,'[1]Sheet1'!$A$272:$U$356,8,FALSE),0)</f>
        <v>7</v>
      </c>
      <c r="J24" s="87">
        <f>_xlfn.IFERROR(VLOOKUP(A24,'[1]Sheet1'!$A$272:$U$356,9,FALSE),0)</f>
        <v>1</v>
      </c>
      <c r="K24" s="88">
        <f>_xlfn.IFERROR(VLOOKUP(A24,'[1]Sheet1'!$A$272:$U$356,10,FALSE),0)</f>
        <v>0</v>
      </c>
      <c r="L24" s="89">
        <f>_xlfn.IFERROR(VLOOKUP(A24,'[1]Sheet1'!$A$272:$U$356,11,FALSE),0)</f>
        <v>26</v>
      </c>
      <c r="M24" s="86">
        <f>_xlfn.IFERROR(VLOOKUP(A24,'[1]Sheet1'!$A$272:$U$356,12,FALSE),0)</f>
        <v>11</v>
      </c>
      <c r="N24" s="87">
        <f>_xlfn.IFERROR(VLOOKUP(A24,'[1]Sheet1'!$A$272:$U$356,13,FALSE),0)</f>
        <v>3</v>
      </c>
      <c r="O24" s="87">
        <f>_xlfn.IFERROR(VLOOKUP(A24,'[1]Sheet1'!$A$272:$U$356,14,FALSE),0)</f>
        <v>2</v>
      </c>
      <c r="P24" s="88">
        <f>_xlfn.IFERROR(VLOOKUP(A24,'[1]Sheet1'!$A$272:$U$356,15,FALSE),0)</f>
        <v>0</v>
      </c>
      <c r="Q24" s="89">
        <f>_xlfn.IFERROR(VLOOKUP(A24,'[1]Sheet1'!$A$272:$U$356,16,FALSE),0)</f>
        <v>16</v>
      </c>
      <c r="R24" s="89">
        <f>_xlfn.IFERROR(VLOOKUP(A24,'[1]Sheet1'!$A$272:$U$356,17,FALSE),0)</f>
        <v>43</v>
      </c>
    </row>
    <row r="25" spans="1:18" ht="15">
      <c r="A25" s="22" t="s">
        <v>52</v>
      </c>
      <c r="B25" s="61" t="s">
        <v>53</v>
      </c>
      <c r="C25" s="86">
        <f>_xlfn.IFERROR(VLOOKUP(A25,'[1]Sheet1'!$A$272:$U$356,2,FALSE),0)</f>
        <v>36</v>
      </c>
      <c r="D25" s="87">
        <f>_xlfn.IFERROR(VLOOKUP(A25,'[1]Sheet1'!$A$272:$U$356,3,FALSE),0)</f>
        <v>43</v>
      </c>
      <c r="E25" s="87">
        <f>_xlfn.IFERROR(VLOOKUP(A25,'[1]Sheet1'!$A$272:$U$356,4,FALSE),0)</f>
        <v>4</v>
      </c>
      <c r="F25" s="88">
        <f>_xlfn.IFERROR(VLOOKUP(A25,'[1]Sheet1'!$A$272:$U$356,5,FALSE),0)</f>
        <v>0</v>
      </c>
      <c r="G25" s="89">
        <f>_xlfn.IFERROR(VLOOKUP(A25,'[1]Sheet1'!$A$272:$U$356,6,FALSE),0)</f>
        <v>83</v>
      </c>
      <c r="H25" s="86">
        <f>_xlfn.IFERROR(VLOOKUP(A25,'[1]Sheet1'!$A$272:$U$356,7,FALSE),0)</f>
        <v>343</v>
      </c>
      <c r="I25" s="87">
        <f>_xlfn.IFERROR(VLOOKUP(A25,'[1]Sheet1'!$A$272:$U$356,8,FALSE),0)</f>
        <v>289</v>
      </c>
      <c r="J25" s="87">
        <f>_xlfn.IFERROR(VLOOKUP(A25,'[1]Sheet1'!$A$272:$U$356,9,FALSE),0)</f>
        <v>63</v>
      </c>
      <c r="K25" s="88">
        <f>_xlfn.IFERROR(VLOOKUP(A25,'[1]Sheet1'!$A$272:$U$356,10,FALSE),0)</f>
        <v>1</v>
      </c>
      <c r="L25" s="89">
        <f>_xlfn.IFERROR(VLOOKUP(A25,'[1]Sheet1'!$A$272:$U$356,11,FALSE),0)</f>
        <v>696</v>
      </c>
      <c r="M25" s="86">
        <f>_xlfn.IFERROR(VLOOKUP(A25,'[1]Sheet1'!$A$272:$U$356,12,FALSE),0)</f>
        <v>164</v>
      </c>
      <c r="N25" s="87">
        <f>_xlfn.IFERROR(VLOOKUP(A25,'[1]Sheet1'!$A$272:$U$356,13,FALSE),0)</f>
        <v>96</v>
      </c>
      <c r="O25" s="87">
        <f>_xlfn.IFERROR(VLOOKUP(A25,'[1]Sheet1'!$A$272:$U$356,14,FALSE),0)</f>
        <v>43</v>
      </c>
      <c r="P25" s="88">
        <f>_xlfn.IFERROR(VLOOKUP(A25,'[1]Sheet1'!$A$272:$U$356,15,FALSE),0)</f>
        <v>0</v>
      </c>
      <c r="Q25" s="89">
        <f>_xlfn.IFERROR(VLOOKUP(A25,'[1]Sheet1'!$A$272:$U$356,16,FALSE),0)</f>
        <v>303</v>
      </c>
      <c r="R25" s="89">
        <f>_xlfn.IFERROR(VLOOKUP(A25,'[1]Sheet1'!$A$272:$U$356,17,FALSE),0)</f>
        <v>1082</v>
      </c>
    </row>
    <row r="26" spans="1:18" ht="15">
      <c r="A26" s="22" t="s">
        <v>54</v>
      </c>
      <c r="B26" s="60" t="s">
        <v>55</v>
      </c>
      <c r="C26" s="86">
        <f>_xlfn.IFERROR(VLOOKUP(A26,'[1]Sheet1'!$A$272:$U$356,2,FALSE),0)</f>
        <v>19</v>
      </c>
      <c r="D26" s="87">
        <f>_xlfn.IFERROR(VLOOKUP(A26,'[1]Sheet1'!$A$272:$U$356,3,FALSE),0)</f>
        <v>17</v>
      </c>
      <c r="E26" s="87">
        <f>_xlfn.IFERROR(VLOOKUP(A26,'[1]Sheet1'!$A$272:$U$356,4,FALSE),0)</f>
        <v>0</v>
      </c>
      <c r="F26" s="88">
        <f>_xlfn.IFERROR(VLOOKUP(A26,'[1]Sheet1'!$A$272:$U$356,5,FALSE),0)</f>
        <v>0</v>
      </c>
      <c r="G26" s="89">
        <f>_xlfn.IFERROR(VLOOKUP(A26,'[1]Sheet1'!$A$272:$U$356,6,FALSE),0)</f>
        <v>36</v>
      </c>
      <c r="H26" s="86">
        <f>_xlfn.IFERROR(VLOOKUP(A26,'[1]Sheet1'!$A$272:$U$356,7,FALSE),0)</f>
        <v>155</v>
      </c>
      <c r="I26" s="87">
        <f>_xlfn.IFERROR(VLOOKUP(A26,'[1]Sheet1'!$A$272:$U$356,8,FALSE),0)</f>
        <v>131</v>
      </c>
      <c r="J26" s="87">
        <f>_xlfn.IFERROR(VLOOKUP(A26,'[1]Sheet1'!$A$272:$U$356,9,FALSE),0)</f>
        <v>20</v>
      </c>
      <c r="K26" s="88">
        <f>_xlfn.IFERROR(VLOOKUP(A26,'[1]Sheet1'!$A$272:$U$356,10,FALSE),0)</f>
        <v>0</v>
      </c>
      <c r="L26" s="89">
        <f>_xlfn.IFERROR(VLOOKUP(A26,'[1]Sheet1'!$A$272:$U$356,11,FALSE),0)</f>
        <v>306</v>
      </c>
      <c r="M26" s="86">
        <f>_xlfn.IFERROR(VLOOKUP(A26,'[1]Sheet1'!$A$272:$U$356,12,FALSE),0)</f>
        <v>56</v>
      </c>
      <c r="N26" s="87">
        <f>_xlfn.IFERROR(VLOOKUP(A26,'[1]Sheet1'!$A$272:$U$356,13,FALSE),0)</f>
        <v>46</v>
      </c>
      <c r="O26" s="87">
        <f>_xlfn.IFERROR(VLOOKUP(A26,'[1]Sheet1'!$A$272:$U$356,14,FALSE),0)</f>
        <v>10</v>
      </c>
      <c r="P26" s="88">
        <f>_xlfn.IFERROR(VLOOKUP(A26,'[1]Sheet1'!$A$272:$U$356,15,FALSE),0)</f>
        <v>0</v>
      </c>
      <c r="Q26" s="89">
        <f>_xlfn.IFERROR(VLOOKUP(A26,'[1]Sheet1'!$A$272:$U$356,16,FALSE),0)</f>
        <v>112</v>
      </c>
      <c r="R26" s="89">
        <f>_xlfn.IFERROR(VLOOKUP(A26,'[1]Sheet1'!$A$272:$U$356,17,FALSE),0)</f>
        <v>454</v>
      </c>
    </row>
    <row r="27" spans="1:18" ht="15">
      <c r="A27" s="22" t="s">
        <v>56</v>
      </c>
      <c r="B27" s="60" t="s">
        <v>57</v>
      </c>
      <c r="C27" s="86">
        <f>_xlfn.IFERROR(VLOOKUP(A27,'[1]Sheet1'!$A$272:$U$356,2,FALSE),0)</f>
        <v>20</v>
      </c>
      <c r="D27" s="87">
        <f>_xlfn.IFERROR(VLOOKUP(A27,'[1]Sheet1'!$A$272:$U$356,3,FALSE),0)</f>
        <v>58</v>
      </c>
      <c r="E27" s="87">
        <f>_xlfn.IFERROR(VLOOKUP(A27,'[1]Sheet1'!$A$272:$U$356,4,FALSE),0)</f>
        <v>5</v>
      </c>
      <c r="F27" s="88">
        <f>_xlfn.IFERROR(VLOOKUP(A27,'[1]Sheet1'!$A$272:$U$356,5,FALSE),0)</f>
        <v>0</v>
      </c>
      <c r="G27" s="89">
        <f>_xlfn.IFERROR(VLOOKUP(A27,'[1]Sheet1'!$A$272:$U$356,6,FALSE),0)</f>
        <v>83</v>
      </c>
      <c r="H27" s="86">
        <f>_xlfn.IFERROR(VLOOKUP(A27,'[1]Sheet1'!$A$272:$U$356,7,FALSE),0)</f>
        <v>224</v>
      </c>
      <c r="I27" s="87">
        <f>_xlfn.IFERROR(VLOOKUP(A27,'[1]Sheet1'!$A$272:$U$356,8,FALSE),0)</f>
        <v>355</v>
      </c>
      <c r="J27" s="87">
        <f>_xlfn.IFERROR(VLOOKUP(A27,'[1]Sheet1'!$A$272:$U$356,9,FALSE),0)</f>
        <v>50</v>
      </c>
      <c r="K27" s="88">
        <f>_xlfn.IFERROR(VLOOKUP(A27,'[1]Sheet1'!$A$272:$U$356,10,FALSE),0)</f>
        <v>0</v>
      </c>
      <c r="L27" s="89">
        <f>_xlfn.IFERROR(VLOOKUP(A27,'[1]Sheet1'!$A$272:$U$356,11,FALSE),0)</f>
        <v>629</v>
      </c>
      <c r="M27" s="86">
        <f>_xlfn.IFERROR(VLOOKUP(A27,'[1]Sheet1'!$A$272:$U$356,12,FALSE),0)</f>
        <v>77</v>
      </c>
      <c r="N27" s="87">
        <f>_xlfn.IFERROR(VLOOKUP(A27,'[1]Sheet1'!$A$272:$U$356,13,FALSE),0)</f>
        <v>125</v>
      </c>
      <c r="O27" s="87">
        <f>_xlfn.IFERROR(VLOOKUP(A27,'[1]Sheet1'!$A$272:$U$356,14,FALSE),0)</f>
        <v>31</v>
      </c>
      <c r="P27" s="88">
        <f>_xlfn.IFERROR(VLOOKUP(A27,'[1]Sheet1'!$A$272:$U$356,15,FALSE),0)</f>
        <v>0</v>
      </c>
      <c r="Q27" s="89">
        <f>_xlfn.IFERROR(VLOOKUP(A27,'[1]Sheet1'!$A$272:$U$356,16,FALSE),0)</f>
        <v>233</v>
      </c>
      <c r="R27" s="89">
        <f>_xlfn.IFERROR(VLOOKUP(A27,'[1]Sheet1'!$A$272:$U$356,17,FALSE),0)</f>
        <v>945</v>
      </c>
    </row>
    <row r="28" spans="1:18" ht="15">
      <c r="A28" s="22" t="s">
        <v>58</v>
      </c>
      <c r="B28" s="60" t="s">
        <v>59</v>
      </c>
      <c r="C28" s="86">
        <f>_xlfn.IFERROR(VLOOKUP(A28,'[1]Sheet1'!$A$272:$U$356,2,FALSE),0)</f>
        <v>40</v>
      </c>
      <c r="D28" s="87">
        <f>_xlfn.IFERROR(VLOOKUP(A28,'[1]Sheet1'!$A$272:$U$356,3,FALSE),0)</f>
        <v>54</v>
      </c>
      <c r="E28" s="87">
        <f>_xlfn.IFERROR(VLOOKUP(A28,'[1]Sheet1'!$A$272:$U$356,4,FALSE),0)</f>
        <v>5</v>
      </c>
      <c r="F28" s="88">
        <f>_xlfn.IFERROR(VLOOKUP(A28,'[1]Sheet1'!$A$272:$U$356,5,FALSE),0)</f>
        <v>0</v>
      </c>
      <c r="G28" s="89">
        <f>_xlfn.IFERROR(VLOOKUP(A28,'[1]Sheet1'!$A$272:$U$356,6,FALSE),0)</f>
        <v>99</v>
      </c>
      <c r="H28" s="86">
        <f>_xlfn.IFERROR(VLOOKUP(A28,'[1]Sheet1'!$A$272:$U$356,7,FALSE),0)</f>
        <v>415</v>
      </c>
      <c r="I28" s="87">
        <f>_xlfn.IFERROR(VLOOKUP(A28,'[1]Sheet1'!$A$272:$U$356,8,FALSE),0)</f>
        <v>513</v>
      </c>
      <c r="J28" s="87">
        <f>_xlfn.IFERROR(VLOOKUP(A28,'[1]Sheet1'!$A$272:$U$356,9,FALSE),0)</f>
        <v>104</v>
      </c>
      <c r="K28" s="88">
        <f>_xlfn.IFERROR(VLOOKUP(A28,'[1]Sheet1'!$A$272:$U$356,10,FALSE),0)</f>
        <v>1</v>
      </c>
      <c r="L28" s="89">
        <f>_xlfn.IFERROR(VLOOKUP(A28,'[1]Sheet1'!$A$272:$U$356,11,FALSE),0)</f>
        <v>1033</v>
      </c>
      <c r="M28" s="86">
        <f>_xlfn.IFERROR(VLOOKUP(A28,'[1]Sheet1'!$A$272:$U$356,12,FALSE),0)</f>
        <v>179</v>
      </c>
      <c r="N28" s="87">
        <f>_xlfn.IFERROR(VLOOKUP(A28,'[1]Sheet1'!$A$272:$U$356,13,FALSE),0)</f>
        <v>171</v>
      </c>
      <c r="O28" s="87">
        <f>_xlfn.IFERROR(VLOOKUP(A28,'[1]Sheet1'!$A$272:$U$356,14,FALSE),0)</f>
        <v>68</v>
      </c>
      <c r="P28" s="88">
        <f>_xlfn.IFERROR(VLOOKUP(A28,'[1]Sheet1'!$A$272:$U$356,15,FALSE),0)</f>
        <v>0</v>
      </c>
      <c r="Q28" s="89">
        <f>_xlfn.IFERROR(VLOOKUP(A28,'[1]Sheet1'!$A$272:$U$356,16,FALSE),0)</f>
        <v>418</v>
      </c>
      <c r="R28" s="89">
        <f>_xlfn.IFERROR(VLOOKUP(A28,'[1]Sheet1'!$A$272:$U$356,17,FALSE),0)</f>
        <v>1550</v>
      </c>
    </row>
    <row r="29" spans="1:18" ht="15">
      <c r="A29" s="22" t="s">
        <v>60</v>
      </c>
      <c r="B29" s="60" t="s">
        <v>61</v>
      </c>
      <c r="C29" s="86">
        <f>_xlfn.IFERROR(VLOOKUP(A29,'[1]Sheet1'!$A$272:$U$356,2,FALSE),0)</f>
        <v>48</v>
      </c>
      <c r="D29" s="87">
        <f>_xlfn.IFERROR(VLOOKUP(A29,'[1]Sheet1'!$A$272:$U$356,3,FALSE),0)</f>
        <v>34</v>
      </c>
      <c r="E29" s="87">
        <f>_xlfn.IFERROR(VLOOKUP(A29,'[1]Sheet1'!$A$272:$U$356,4,FALSE),0)</f>
        <v>6</v>
      </c>
      <c r="F29" s="88">
        <f>_xlfn.IFERROR(VLOOKUP(A29,'[1]Sheet1'!$A$272:$U$356,5,FALSE),0)</f>
        <v>0</v>
      </c>
      <c r="G29" s="89">
        <f>_xlfn.IFERROR(VLOOKUP(A29,'[1]Sheet1'!$A$272:$U$356,6,FALSE),0)</f>
        <v>88</v>
      </c>
      <c r="H29" s="86">
        <f>_xlfn.IFERROR(VLOOKUP(A29,'[1]Sheet1'!$A$272:$U$356,7,FALSE),0)</f>
        <v>423</v>
      </c>
      <c r="I29" s="87">
        <f>_xlfn.IFERROR(VLOOKUP(A29,'[1]Sheet1'!$A$272:$U$356,8,FALSE),0)</f>
        <v>209</v>
      </c>
      <c r="J29" s="87">
        <f>_xlfn.IFERROR(VLOOKUP(A29,'[1]Sheet1'!$A$272:$U$356,9,FALSE),0)</f>
        <v>58</v>
      </c>
      <c r="K29" s="88">
        <f>_xlfn.IFERROR(VLOOKUP(A29,'[1]Sheet1'!$A$272:$U$356,10,FALSE),0)</f>
        <v>0</v>
      </c>
      <c r="L29" s="89">
        <f>_xlfn.IFERROR(VLOOKUP(A29,'[1]Sheet1'!$A$272:$U$356,11,FALSE),0)</f>
        <v>690</v>
      </c>
      <c r="M29" s="86">
        <f>_xlfn.IFERROR(VLOOKUP(A29,'[1]Sheet1'!$A$272:$U$356,12,FALSE),0)</f>
        <v>150</v>
      </c>
      <c r="N29" s="87">
        <f>_xlfn.IFERROR(VLOOKUP(A29,'[1]Sheet1'!$A$272:$U$356,13,FALSE),0)</f>
        <v>74</v>
      </c>
      <c r="O29" s="87">
        <f>_xlfn.IFERROR(VLOOKUP(A29,'[1]Sheet1'!$A$272:$U$356,14,FALSE),0)</f>
        <v>36</v>
      </c>
      <c r="P29" s="88">
        <f>_xlfn.IFERROR(VLOOKUP(A29,'[1]Sheet1'!$A$272:$U$356,15,FALSE),0)</f>
        <v>0</v>
      </c>
      <c r="Q29" s="89">
        <f>_xlfn.IFERROR(VLOOKUP(A29,'[1]Sheet1'!$A$272:$U$356,16,FALSE),0)</f>
        <v>260</v>
      </c>
      <c r="R29" s="89">
        <f>_xlfn.IFERROR(VLOOKUP(A29,'[1]Sheet1'!$A$272:$U$356,17,FALSE),0)</f>
        <v>1038</v>
      </c>
    </row>
    <row r="30" spans="1:18" ht="28.5">
      <c r="A30" s="22" t="s">
        <v>62</v>
      </c>
      <c r="B30" s="60" t="s">
        <v>63</v>
      </c>
      <c r="C30" s="86">
        <f>_xlfn.IFERROR(VLOOKUP(A30,'[1]Sheet1'!$A$272:$U$356,2,FALSE),0)</f>
        <v>185</v>
      </c>
      <c r="D30" s="87">
        <f>_xlfn.IFERROR(VLOOKUP(A30,'[1]Sheet1'!$A$272:$U$356,3,FALSE),0)</f>
        <v>189</v>
      </c>
      <c r="E30" s="87">
        <f>_xlfn.IFERROR(VLOOKUP(A30,'[1]Sheet1'!$A$272:$U$356,4,FALSE),0)</f>
        <v>31</v>
      </c>
      <c r="F30" s="88">
        <f>_xlfn.IFERROR(VLOOKUP(A30,'[1]Sheet1'!$A$272:$U$356,5,FALSE),0)</f>
        <v>0</v>
      </c>
      <c r="G30" s="89">
        <f>_xlfn.IFERROR(VLOOKUP(A30,'[1]Sheet1'!$A$272:$U$356,6,FALSE),0)</f>
        <v>405</v>
      </c>
      <c r="H30" s="86">
        <f>_xlfn.IFERROR(VLOOKUP(A30,'[1]Sheet1'!$A$272:$U$356,7,FALSE),0)</f>
        <v>939</v>
      </c>
      <c r="I30" s="87">
        <f>_xlfn.IFERROR(VLOOKUP(A30,'[1]Sheet1'!$A$272:$U$356,8,FALSE),0)</f>
        <v>1142</v>
      </c>
      <c r="J30" s="87">
        <f>_xlfn.IFERROR(VLOOKUP(A30,'[1]Sheet1'!$A$272:$U$356,9,FALSE),0)</f>
        <v>235</v>
      </c>
      <c r="K30" s="88">
        <f>_xlfn.IFERROR(VLOOKUP(A30,'[1]Sheet1'!$A$272:$U$356,10,FALSE),0)</f>
        <v>1</v>
      </c>
      <c r="L30" s="89">
        <f>_xlfn.IFERROR(VLOOKUP(A30,'[1]Sheet1'!$A$272:$U$356,11,FALSE),0)</f>
        <v>2317</v>
      </c>
      <c r="M30" s="86">
        <f>_xlfn.IFERROR(VLOOKUP(A30,'[1]Sheet1'!$A$272:$U$356,12,FALSE),0)</f>
        <v>412</v>
      </c>
      <c r="N30" s="87">
        <f>_xlfn.IFERROR(VLOOKUP(A30,'[1]Sheet1'!$A$272:$U$356,13,FALSE),0)</f>
        <v>374</v>
      </c>
      <c r="O30" s="87">
        <f>_xlfn.IFERROR(VLOOKUP(A30,'[1]Sheet1'!$A$272:$U$356,14,FALSE),0)</f>
        <v>108</v>
      </c>
      <c r="P30" s="88">
        <f>_xlfn.IFERROR(VLOOKUP(A30,'[1]Sheet1'!$A$272:$U$356,15,FALSE),0)</f>
        <v>2</v>
      </c>
      <c r="Q30" s="89">
        <f>_xlfn.IFERROR(VLOOKUP(A30,'[1]Sheet1'!$A$272:$U$356,16,FALSE),0)</f>
        <v>896</v>
      </c>
      <c r="R30" s="89">
        <f>_xlfn.IFERROR(VLOOKUP(A30,'[1]Sheet1'!$A$272:$U$356,17,FALSE),0)</f>
        <v>3618</v>
      </c>
    </row>
    <row r="31" spans="1:18" ht="15">
      <c r="A31" s="22" t="s">
        <v>64</v>
      </c>
      <c r="B31" s="60" t="s">
        <v>65</v>
      </c>
      <c r="C31" s="86">
        <f>_xlfn.IFERROR(VLOOKUP(A31,'[1]Sheet1'!$A$272:$U$356,2,FALSE),0)</f>
        <v>2</v>
      </c>
      <c r="D31" s="87">
        <f>_xlfn.IFERROR(VLOOKUP(A31,'[1]Sheet1'!$A$272:$U$356,3,FALSE),0)</f>
        <v>5</v>
      </c>
      <c r="E31" s="87">
        <f>_xlfn.IFERROR(VLOOKUP(A31,'[1]Sheet1'!$A$272:$U$356,4,FALSE),0)</f>
        <v>0</v>
      </c>
      <c r="F31" s="88">
        <f>_xlfn.IFERROR(VLOOKUP(A31,'[1]Sheet1'!$A$272:$U$356,5,FALSE),0)</f>
        <v>0</v>
      </c>
      <c r="G31" s="89">
        <f>_xlfn.IFERROR(VLOOKUP(A31,'[1]Sheet1'!$A$272:$U$356,6,FALSE),0)</f>
        <v>7</v>
      </c>
      <c r="H31" s="86">
        <f>_xlfn.IFERROR(VLOOKUP(A31,'[1]Sheet1'!$A$272:$U$356,7,FALSE),0)</f>
        <v>41</v>
      </c>
      <c r="I31" s="87">
        <f>_xlfn.IFERROR(VLOOKUP(A31,'[1]Sheet1'!$A$272:$U$356,8,FALSE),0)</f>
        <v>33</v>
      </c>
      <c r="J31" s="87">
        <f>_xlfn.IFERROR(VLOOKUP(A31,'[1]Sheet1'!$A$272:$U$356,9,FALSE),0)</f>
        <v>7</v>
      </c>
      <c r="K31" s="88">
        <f>_xlfn.IFERROR(VLOOKUP(A31,'[1]Sheet1'!$A$272:$U$356,10,FALSE),0)</f>
        <v>0</v>
      </c>
      <c r="L31" s="89">
        <f>_xlfn.IFERROR(VLOOKUP(A31,'[1]Sheet1'!$A$272:$U$356,11,FALSE),0)</f>
        <v>81</v>
      </c>
      <c r="M31" s="86">
        <f>_xlfn.IFERROR(VLOOKUP(A31,'[1]Sheet1'!$A$272:$U$356,12,FALSE),0)</f>
        <v>18</v>
      </c>
      <c r="N31" s="87">
        <f>_xlfn.IFERROR(VLOOKUP(A31,'[1]Sheet1'!$A$272:$U$356,13,FALSE),0)</f>
        <v>15</v>
      </c>
      <c r="O31" s="87">
        <f>_xlfn.IFERROR(VLOOKUP(A31,'[1]Sheet1'!$A$272:$U$356,14,FALSE),0)</f>
        <v>5</v>
      </c>
      <c r="P31" s="88">
        <f>_xlfn.IFERROR(VLOOKUP(A31,'[1]Sheet1'!$A$272:$U$356,15,FALSE),0)</f>
        <v>0</v>
      </c>
      <c r="Q31" s="89">
        <f>_xlfn.IFERROR(VLOOKUP(A31,'[1]Sheet1'!$A$272:$U$356,16,FALSE),0)</f>
        <v>38</v>
      </c>
      <c r="R31" s="89">
        <f>_xlfn.IFERROR(VLOOKUP(A31,'[1]Sheet1'!$A$272:$U$356,17,FALSE),0)</f>
        <v>126</v>
      </c>
    </row>
    <row r="32" spans="1:18" ht="15">
      <c r="A32" s="22" t="s">
        <v>66</v>
      </c>
      <c r="B32" s="60" t="s">
        <v>67</v>
      </c>
      <c r="C32" s="86">
        <f>_xlfn.IFERROR(VLOOKUP(A32,'[1]Sheet1'!$A$272:$U$356,2,FALSE),0)</f>
        <v>25</v>
      </c>
      <c r="D32" s="87">
        <f>_xlfn.IFERROR(VLOOKUP(A32,'[1]Sheet1'!$A$272:$U$356,3,FALSE),0)</f>
        <v>15</v>
      </c>
      <c r="E32" s="87">
        <f>_xlfn.IFERROR(VLOOKUP(A32,'[1]Sheet1'!$A$272:$U$356,4,FALSE),0)</f>
        <v>2</v>
      </c>
      <c r="F32" s="88">
        <f>_xlfn.IFERROR(VLOOKUP(A32,'[1]Sheet1'!$A$272:$U$356,5,FALSE),0)</f>
        <v>0</v>
      </c>
      <c r="G32" s="89">
        <f>_xlfn.IFERROR(VLOOKUP(A32,'[1]Sheet1'!$A$272:$U$356,6,FALSE),0)</f>
        <v>42</v>
      </c>
      <c r="H32" s="86">
        <f>_xlfn.IFERROR(VLOOKUP(A32,'[1]Sheet1'!$A$272:$U$356,7,FALSE),0)</f>
        <v>99</v>
      </c>
      <c r="I32" s="87">
        <f>_xlfn.IFERROR(VLOOKUP(A32,'[1]Sheet1'!$A$272:$U$356,8,FALSE),0)</f>
        <v>148</v>
      </c>
      <c r="J32" s="87">
        <f>_xlfn.IFERROR(VLOOKUP(A32,'[1]Sheet1'!$A$272:$U$356,9,FALSE),0)</f>
        <v>29</v>
      </c>
      <c r="K32" s="88">
        <f>_xlfn.IFERROR(VLOOKUP(A32,'[1]Sheet1'!$A$272:$U$356,10,FALSE),0)</f>
        <v>0</v>
      </c>
      <c r="L32" s="89">
        <f>_xlfn.IFERROR(VLOOKUP(A32,'[1]Sheet1'!$A$272:$U$356,11,FALSE),0)</f>
        <v>276</v>
      </c>
      <c r="M32" s="86">
        <f>_xlfn.IFERROR(VLOOKUP(A32,'[1]Sheet1'!$A$272:$U$356,12,FALSE),0)</f>
        <v>51</v>
      </c>
      <c r="N32" s="87">
        <f>_xlfn.IFERROR(VLOOKUP(A32,'[1]Sheet1'!$A$272:$U$356,13,FALSE),0)</f>
        <v>59</v>
      </c>
      <c r="O32" s="87">
        <f>_xlfn.IFERROR(VLOOKUP(A32,'[1]Sheet1'!$A$272:$U$356,14,FALSE),0)</f>
        <v>18</v>
      </c>
      <c r="P32" s="88">
        <f>_xlfn.IFERROR(VLOOKUP(A32,'[1]Sheet1'!$A$272:$U$356,15,FALSE),0)</f>
        <v>0</v>
      </c>
      <c r="Q32" s="89">
        <f>_xlfn.IFERROR(VLOOKUP(A32,'[1]Sheet1'!$A$272:$U$356,16,FALSE),0)</f>
        <v>128</v>
      </c>
      <c r="R32" s="89">
        <f>_xlfn.IFERROR(VLOOKUP(A32,'[1]Sheet1'!$A$272:$U$356,17,FALSE),0)</f>
        <v>446</v>
      </c>
    </row>
    <row r="33" spans="1:18" ht="15">
      <c r="A33" s="22" t="s">
        <v>68</v>
      </c>
      <c r="B33" s="61" t="s">
        <v>69</v>
      </c>
      <c r="C33" s="86">
        <f>_xlfn.IFERROR(VLOOKUP(A33,'[1]Sheet1'!$A$272:$U$356,2,FALSE),0)</f>
        <v>72</v>
      </c>
      <c r="D33" s="87">
        <f>_xlfn.IFERROR(VLOOKUP(A33,'[1]Sheet1'!$A$272:$U$356,3,FALSE),0)</f>
        <v>117</v>
      </c>
      <c r="E33" s="87">
        <f>_xlfn.IFERROR(VLOOKUP(A33,'[1]Sheet1'!$A$272:$U$356,4,FALSE),0)</f>
        <v>14</v>
      </c>
      <c r="F33" s="88">
        <f>_xlfn.IFERROR(VLOOKUP(A33,'[1]Sheet1'!$A$272:$U$356,5,FALSE),0)</f>
        <v>0</v>
      </c>
      <c r="G33" s="89">
        <f>_xlfn.IFERROR(VLOOKUP(A33,'[1]Sheet1'!$A$272:$U$356,6,FALSE),0)</f>
        <v>203</v>
      </c>
      <c r="H33" s="86">
        <f>_xlfn.IFERROR(VLOOKUP(A33,'[1]Sheet1'!$A$272:$U$356,7,FALSE),0)</f>
        <v>421</v>
      </c>
      <c r="I33" s="87">
        <f>_xlfn.IFERROR(VLOOKUP(A33,'[1]Sheet1'!$A$272:$U$356,8,FALSE),0)</f>
        <v>489</v>
      </c>
      <c r="J33" s="87">
        <f>_xlfn.IFERROR(VLOOKUP(A33,'[1]Sheet1'!$A$272:$U$356,9,FALSE),0)</f>
        <v>74</v>
      </c>
      <c r="K33" s="88">
        <f>_xlfn.IFERROR(VLOOKUP(A33,'[1]Sheet1'!$A$272:$U$356,10,FALSE),0)</f>
        <v>0</v>
      </c>
      <c r="L33" s="89">
        <f>_xlfn.IFERROR(VLOOKUP(A33,'[1]Sheet1'!$A$272:$U$356,11,FALSE),0)</f>
        <v>984</v>
      </c>
      <c r="M33" s="86">
        <f>_xlfn.IFERROR(VLOOKUP(A33,'[1]Sheet1'!$A$272:$U$356,12,FALSE),0)</f>
        <v>134</v>
      </c>
      <c r="N33" s="87">
        <f>_xlfn.IFERROR(VLOOKUP(A33,'[1]Sheet1'!$A$272:$U$356,13,FALSE),0)</f>
        <v>185</v>
      </c>
      <c r="O33" s="87">
        <f>_xlfn.IFERROR(VLOOKUP(A33,'[1]Sheet1'!$A$272:$U$356,14,FALSE),0)</f>
        <v>45</v>
      </c>
      <c r="P33" s="88">
        <f>_xlfn.IFERROR(VLOOKUP(A33,'[1]Sheet1'!$A$272:$U$356,15,FALSE),0)</f>
        <v>0</v>
      </c>
      <c r="Q33" s="89">
        <f>_xlfn.IFERROR(VLOOKUP(A33,'[1]Sheet1'!$A$272:$U$356,16,FALSE),0)</f>
        <v>364</v>
      </c>
      <c r="R33" s="89">
        <f>_xlfn.IFERROR(VLOOKUP(A33,'[1]Sheet1'!$A$272:$U$356,17,FALSE),0)</f>
        <v>1551</v>
      </c>
    </row>
    <row r="34" spans="1:18" ht="28.5">
      <c r="A34" s="22" t="s">
        <v>70</v>
      </c>
      <c r="B34" s="62" t="s">
        <v>71</v>
      </c>
      <c r="C34" s="86">
        <f>_xlfn.IFERROR(VLOOKUP(A34,'[1]Sheet1'!$A$272:$U$356,2,FALSE),0)</f>
        <v>85</v>
      </c>
      <c r="D34" s="87">
        <f>_xlfn.IFERROR(VLOOKUP(A34,'[1]Sheet1'!$A$272:$U$356,3,FALSE),0)</f>
        <v>78</v>
      </c>
      <c r="E34" s="87">
        <f>_xlfn.IFERROR(VLOOKUP(A34,'[1]Sheet1'!$A$272:$U$356,4,FALSE),0)</f>
        <v>9</v>
      </c>
      <c r="F34" s="88">
        <f>_xlfn.IFERROR(VLOOKUP(A34,'[1]Sheet1'!$A$272:$U$356,5,FALSE),0)</f>
        <v>0</v>
      </c>
      <c r="G34" s="89">
        <f>_xlfn.IFERROR(VLOOKUP(A34,'[1]Sheet1'!$A$272:$U$356,6,FALSE),0)</f>
        <v>172</v>
      </c>
      <c r="H34" s="86">
        <f>_xlfn.IFERROR(VLOOKUP(A34,'[1]Sheet1'!$A$272:$U$356,7,FALSE),0)</f>
        <v>517</v>
      </c>
      <c r="I34" s="87">
        <f>_xlfn.IFERROR(VLOOKUP(A34,'[1]Sheet1'!$A$272:$U$356,8,FALSE),0)</f>
        <v>358</v>
      </c>
      <c r="J34" s="87">
        <f>_xlfn.IFERROR(VLOOKUP(A34,'[1]Sheet1'!$A$272:$U$356,9,FALSE),0)</f>
        <v>70</v>
      </c>
      <c r="K34" s="88">
        <f>_xlfn.IFERROR(VLOOKUP(A34,'[1]Sheet1'!$A$272:$U$356,10,FALSE),0)</f>
        <v>0</v>
      </c>
      <c r="L34" s="89">
        <f>_xlfn.IFERROR(VLOOKUP(A34,'[1]Sheet1'!$A$272:$U$356,11,FALSE),0)</f>
        <v>945</v>
      </c>
      <c r="M34" s="86">
        <f>_xlfn.IFERROR(VLOOKUP(A34,'[1]Sheet1'!$A$272:$U$356,12,FALSE),0)</f>
        <v>164</v>
      </c>
      <c r="N34" s="87">
        <f>_xlfn.IFERROR(VLOOKUP(A34,'[1]Sheet1'!$A$272:$U$356,13,FALSE),0)</f>
        <v>157</v>
      </c>
      <c r="O34" s="87">
        <f>_xlfn.IFERROR(VLOOKUP(A34,'[1]Sheet1'!$A$272:$U$356,14,FALSE),0)</f>
        <v>36</v>
      </c>
      <c r="P34" s="88">
        <f>_xlfn.IFERROR(VLOOKUP(A34,'[1]Sheet1'!$A$272:$U$356,15,FALSE),0)</f>
        <v>0</v>
      </c>
      <c r="Q34" s="89">
        <f>_xlfn.IFERROR(VLOOKUP(A34,'[1]Sheet1'!$A$272:$U$356,16,FALSE),0)</f>
        <v>357</v>
      </c>
      <c r="R34" s="89">
        <f>_xlfn.IFERROR(VLOOKUP(A34,'[1]Sheet1'!$A$272:$U$356,17,FALSE),0)</f>
        <v>1474</v>
      </c>
    </row>
    <row r="35" spans="1:18" ht="15">
      <c r="A35" s="22" t="s">
        <v>72</v>
      </c>
      <c r="B35" s="60" t="s">
        <v>73</v>
      </c>
      <c r="C35" s="86">
        <f>_xlfn.IFERROR(VLOOKUP(A35,'[1]Sheet1'!$A$272:$U$356,2,FALSE),0)</f>
        <v>4</v>
      </c>
      <c r="D35" s="87">
        <f>_xlfn.IFERROR(VLOOKUP(A35,'[1]Sheet1'!$A$272:$U$356,3,FALSE),0)</f>
        <v>7</v>
      </c>
      <c r="E35" s="87">
        <f>_xlfn.IFERROR(VLOOKUP(A35,'[1]Sheet1'!$A$272:$U$356,4,FALSE),0)</f>
        <v>0</v>
      </c>
      <c r="F35" s="88">
        <f>_xlfn.IFERROR(VLOOKUP(A35,'[1]Sheet1'!$A$272:$U$356,5,FALSE),0)</f>
        <v>0</v>
      </c>
      <c r="G35" s="89">
        <f>_xlfn.IFERROR(VLOOKUP(A35,'[1]Sheet1'!$A$272:$U$356,6,FALSE),0)</f>
        <v>11</v>
      </c>
      <c r="H35" s="86">
        <f>_xlfn.IFERROR(VLOOKUP(A35,'[1]Sheet1'!$A$272:$U$356,7,FALSE),0)</f>
        <v>74</v>
      </c>
      <c r="I35" s="87">
        <f>_xlfn.IFERROR(VLOOKUP(A35,'[1]Sheet1'!$A$272:$U$356,8,FALSE),0)</f>
        <v>87</v>
      </c>
      <c r="J35" s="87">
        <f>_xlfn.IFERROR(VLOOKUP(A35,'[1]Sheet1'!$A$272:$U$356,9,FALSE),0)</f>
        <v>20</v>
      </c>
      <c r="K35" s="88">
        <f>_xlfn.IFERROR(VLOOKUP(A35,'[1]Sheet1'!$A$272:$U$356,10,FALSE),0)</f>
        <v>0</v>
      </c>
      <c r="L35" s="89">
        <f>_xlfn.IFERROR(VLOOKUP(A35,'[1]Sheet1'!$A$272:$U$356,11,FALSE),0)</f>
        <v>181</v>
      </c>
      <c r="M35" s="86">
        <f>_xlfn.IFERROR(VLOOKUP(A35,'[1]Sheet1'!$A$272:$U$356,12,FALSE),0)</f>
        <v>36</v>
      </c>
      <c r="N35" s="87">
        <f>_xlfn.IFERROR(VLOOKUP(A35,'[1]Sheet1'!$A$272:$U$356,13,FALSE),0)</f>
        <v>29</v>
      </c>
      <c r="O35" s="87">
        <f>_xlfn.IFERROR(VLOOKUP(A35,'[1]Sheet1'!$A$272:$U$356,14,FALSE),0)</f>
        <v>5</v>
      </c>
      <c r="P35" s="88">
        <f>_xlfn.IFERROR(VLOOKUP(A35,'[1]Sheet1'!$A$272:$U$356,15,FALSE),0)</f>
        <v>0</v>
      </c>
      <c r="Q35" s="89">
        <f>_xlfn.IFERROR(VLOOKUP(A35,'[1]Sheet1'!$A$272:$U$356,16,FALSE),0)</f>
        <v>70</v>
      </c>
      <c r="R35" s="89">
        <f>_xlfn.IFERROR(VLOOKUP(A35,'[1]Sheet1'!$A$272:$U$356,17,FALSE),0)</f>
        <v>262</v>
      </c>
    </row>
    <row r="36" spans="1:18" ht="15">
      <c r="A36" s="22" t="s">
        <v>74</v>
      </c>
      <c r="B36" s="60" t="s">
        <v>75</v>
      </c>
      <c r="C36" s="86">
        <f>_xlfn.IFERROR(VLOOKUP(A36,'[1]Sheet1'!$A$272:$U$356,2,FALSE),0)</f>
        <v>16</v>
      </c>
      <c r="D36" s="87">
        <f>_xlfn.IFERROR(VLOOKUP(A36,'[1]Sheet1'!$A$272:$U$356,3,FALSE),0)</f>
        <v>49</v>
      </c>
      <c r="E36" s="87">
        <f>_xlfn.IFERROR(VLOOKUP(A36,'[1]Sheet1'!$A$272:$U$356,4,FALSE),0)</f>
        <v>9</v>
      </c>
      <c r="F36" s="88">
        <f>_xlfn.IFERROR(VLOOKUP(A36,'[1]Sheet1'!$A$272:$U$356,5,FALSE),0)</f>
        <v>0</v>
      </c>
      <c r="G36" s="89">
        <f>_xlfn.IFERROR(VLOOKUP(A36,'[1]Sheet1'!$A$272:$U$356,6,FALSE),0)</f>
        <v>74</v>
      </c>
      <c r="H36" s="86">
        <f>_xlfn.IFERROR(VLOOKUP(A36,'[1]Sheet1'!$A$272:$U$356,7,FALSE),0)</f>
        <v>117</v>
      </c>
      <c r="I36" s="87">
        <f>_xlfn.IFERROR(VLOOKUP(A36,'[1]Sheet1'!$A$272:$U$356,8,FALSE),0)</f>
        <v>195</v>
      </c>
      <c r="J36" s="87">
        <f>_xlfn.IFERROR(VLOOKUP(A36,'[1]Sheet1'!$A$272:$U$356,9,FALSE),0)</f>
        <v>30</v>
      </c>
      <c r="K36" s="88">
        <f>_xlfn.IFERROR(VLOOKUP(A36,'[1]Sheet1'!$A$272:$U$356,10,FALSE),0)</f>
        <v>0</v>
      </c>
      <c r="L36" s="89">
        <f>_xlfn.IFERROR(VLOOKUP(A36,'[1]Sheet1'!$A$272:$U$356,11,FALSE),0)</f>
        <v>342</v>
      </c>
      <c r="M36" s="86">
        <f>_xlfn.IFERROR(VLOOKUP(A36,'[1]Sheet1'!$A$272:$U$356,12,FALSE),0)</f>
        <v>65</v>
      </c>
      <c r="N36" s="87">
        <f>_xlfn.IFERROR(VLOOKUP(A36,'[1]Sheet1'!$A$272:$U$356,13,FALSE),0)</f>
        <v>75</v>
      </c>
      <c r="O36" s="87">
        <f>_xlfn.IFERROR(VLOOKUP(A36,'[1]Sheet1'!$A$272:$U$356,14,FALSE),0)</f>
        <v>19</v>
      </c>
      <c r="P36" s="88">
        <f>_xlfn.IFERROR(VLOOKUP(A36,'[1]Sheet1'!$A$272:$U$356,15,FALSE),0)</f>
        <v>0</v>
      </c>
      <c r="Q36" s="89">
        <f>_xlfn.IFERROR(VLOOKUP(A36,'[1]Sheet1'!$A$272:$U$356,16,FALSE),0)</f>
        <v>159</v>
      </c>
      <c r="R36" s="89">
        <f>_xlfn.IFERROR(VLOOKUP(A36,'[1]Sheet1'!$A$272:$U$356,17,FALSE),0)</f>
        <v>575</v>
      </c>
    </row>
    <row r="37" spans="1:18" ht="15">
      <c r="A37" s="22" t="s">
        <v>76</v>
      </c>
      <c r="B37" s="60" t="s">
        <v>77</v>
      </c>
      <c r="C37" s="86">
        <f>_xlfn.IFERROR(VLOOKUP(A37,'[1]Sheet1'!$A$272:$U$356,2,FALSE),0)</f>
        <v>9</v>
      </c>
      <c r="D37" s="87">
        <f>_xlfn.IFERROR(VLOOKUP(A37,'[1]Sheet1'!$A$272:$U$356,3,FALSE),0)</f>
        <v>11</v>
      </c>
      <c r="E37" s="87">
        <f>_xlfn.IFERROR(VLOOKUP(A37,'[1]Sheet1'!$A$272:$U$356,4,FALSE),0)</f>
        <v>0</v>
      </c>
      <c r="F37" s="88">
        <f>_xlfn.IFERROR(VLOOKUP(A37,'[1]Sheet1'!$A$272:$U$356,5,FALSE),0)</f>
        <v>0</v>
      </c>
      <c r="G37" s="89">
        <f>_xlfn.IFERROR(VLOOKUP(A37,'[1]Sheet1'!$A$272:$U$356,6,FALSE),0)</f>
        <v>20</v>
      </c>
      <c r="H37" s="86">
        <f>_xlfn.IFERROR(VLOOKUP(A37,'[1]Sheet1'!$A$272:$U$356,7,FALSE),0)</f>
        <v>53</v>
      </c>
      <c r="I37" s="87">
        <f>_xlfn.IFERROR(VLOOKUP(A37,'[1]Sheet1'!$A$272:$U$356,8,FALSE),0)</f>
        <v>52</v>
      </c>
      <c r="J37" s="87">
        <f>_xlfn.IFERROR(VLOOKUP(A37,'[1]Sheet1'!$A$272:$U$356,9,FALSE),0)</f>
        <v>7</v>
      </c>
      <c r="K37" s="88">
        <f>_xlfn.IFERROR(VLOOKUP(A37,'[1]Sheet1'!$A$272:$U$356,10,FALSE),0)</f>
        <v>0</v>
      </c>
      <c r="L37" s="89">
        <f>_xlfn.IFERROR(VLOOKUP(A37,'[1]Sheet1'!$A$272:$U$356,11,FALSE),0)</f>
        <v>112</v>
      </c>
      <c r="M37" s="86">
        <f>_xlfn.IFERROR(VLOOKUP(A37,'[1]Sheet1'!$A$272:$U$356,12,FALSE),0)</f>
        <v>25</v>
      </c>
      <c r="N37" s="87">
        <f>_xlfn.IFERROR(VLOOKUP(A37,'[1]Sheet1'!$A$272:$U$356,13,FALSE),0)</f>
        <v>19</v>
      </c>
      <c r="O37" s="87">
        <f>_xlfn.IFERROR(VLOOKUP(A37,'[1]Sheet1'!$A$272:$U$356,14,FALSE),0)</f>
        <v>5</v>
      </c>
      <c r="P37" s="88">
        <f>_xlfn.IFERROR(VLOOKUP(A37,'[1]Sheet1'!$A$272:$U$356,15,FALSE),0)</f>
        <v>0</v>
      </c>
      <c r="Q37" s="89">
        <f>_xlfn.IFERROR(VLOOKUP(A37,'[1]Sheet1'!$A$272:$U$356,16,FALSE),0)</f>
        <v>49</v>
      </c>
      <c r="R37" s="89">
        <f>_xlfn.IFERROR(VLOOKUP(A37,'[1]Sheet1'!$A$272:$U$356,17,FALSE),0)</f>
        <v>181</v>
      </c>
    </row>
    <row r="38" spans="1:18" ht="15">
      <c r="A38" s="22" t="s">
        <v>78</v>
      </c>
      <c r="B38" s="60" t="s">
        <v>79</v>
      </c>
      <c r="C38" s="86">
        <f>_xlfn.IFERROR(VLOOKUP(A38,'[1]Sheet1'!$A$272:$U$356,2,FALSE),0)</f>
        <v>45</v>
      </c>
      <c r="D38" s="87">
        <f>_xlfn.IFERROR(VLOOKUP(A38,'[1]Sheet1'!$A$272:$U$356,3,FALSE),0)</f>
        <v>54</v>
      </c>
      <c r="E38" s="87">
        <f>_xlfn.IFERROR(VLOOKUP(A38,'[1]Sheet1'!$A$272:$U$356,4,FALSE),0)</f>
        <v>3</v>
      </c>
      <c r="F38" s="88">
        <f>_xlfn.IFERROR(VLOOKUP(A38,'[1]Sheet1'!$A$272:$U$356,5,FALSE),0)</f>
        <v>1</v>
      </c>
      <c r="G38" s="89">
        <f>_xlfn.IFERROR(VLOOKUP(A38,'[1]Sheet1'!$A$272:$U$356,6,FALSE),0)</f>
        <v>103</v>
      </c>
      <c r="H38" s="86">
        <f>_xlfn.IFERROR(VLOOKUP(A38,'[1]Sheet1'!$A$272:$U$356,7,FALSE),0)</f>
        <v>236</v>
      </c>
      <c r="I38" s="87">
        <f>_xlfn.IFERROR(VLOOKUP(A38,'[1]Sheet1'!$A$272:$U$356,8,FALSE),0)</f>
        <v>183</v>
      </c>
      <c r="J38" s="87">
        <f>_xlfn.IFERROR(VLOOKUP(A38,'[1]Sheet1'!$A$272:$U$356,9,FALSE),0)</f>
        <v>40</v>
      </c>
      <c r="K38" s="88">
        <f>_xlfn.IFERROR(VLOOKUP(A38,'[1]Sheet1'!$A$272:$U$356,10,FALSE),0)</f>
        <v>0</v>
      </c>
      <c r="L38" s="89">
        <f>_xlfn.IFERROR(VLOOKUP(A38,'[1]Sheet1'!$A$272:$U$356,11,FALSE),0)</f>
        <v>459</v>
      </c>
      <c r="M38" s="86">
        <f>_xlfn.IFERROR(VLOOKUP(A38,'[1]Sheet1'!$A$272:$U$356,12,FALSE),0)</f>
        <v>68</v>
      </c>
      <c r="N38" s="87">
        <f>_xlfn.IFERROR(VLOOKUP(A38,'[1]Sheet1'!$A$272:$U$356,13,FALSE),0)</f>
        <v>77</v>
      </c>
      <c r="O38" s="87">
        <f>_xlfn.IFERROR(VLOOKUP(A38,'[1]Sheet1'!$A$272:$U$356,14,FALSE),0)</f>
        <v>28</v>
      </c>
      <c r="P38" s="88">
        <f>_xlfn.IFERROR(VLOOKUP(A38,'[1]Sheet1'!$A$272:$U$356,15,FALSE),0)</f>
        <v>1</v>
      </c>
      <c r="Q38" s="89">
        <f>_xlfn.IFERROR(VLOOKUP(A38,'[1]Sheet1'!$A$272:$U$356,16,FALSE),0)</f>
        <v>174</v>
      </c>
      <c r="R38" s="89">
        <f>_xlfn.IFERROR(VLOOKUP(A38,'[1]Sheet1'!$A$272:$U$356,17,FALSE),0)</f>
        <v>736</v>
      </c>
    </row>
    <row r="39" spans="1:18" ht="28.5">
      <c r="A39" s="22" t="s">
        <v>80</v>
      </c>
      <c r="B39" s="60" t="s">
        <v>81</v>
      </c>
      <c r="C39" s="86">
        <f>_xlfn.IFERROR(VLOOKUP(A39,'[1]Sheet1'!$A$272:$U$356,2,FALSE),0)</f>
        <v>9</v>
      </c>
      <c r="D39" s="87">
        <f>_xlfn.IFERROR(VLOOKUP(A39,'[1]Sheet1'!$A$272:$U$356,3,FALSE),0)</f>
        <v>7</v>
      </c>
      <c r="E39" s="87">
        <f>_xlfn.IFERROR(VLOOKUP(A39,'[1]Sheet1'!$A$272:$U$356,4,FALSE),0)</f>
        <v>2</v>
      </c>
      <c r="F39" s="88">
        <f>_xlfn.IFERROR(VLOOKUP(A39,'[1]Sheet1'!$A$272:$U$356,5,FALSE),0)</f>
        <v>0</v>
      </c>
      <c r="G39" s="89">
        <f>_xlfn.IFERROR(VLOOKUP(A39,'[1]Sheet1'!$A$272:$U$356,6,FALSE),0)</f>
        <v>18</v>
      </c>
      <c r="H39" s="86">
        <f>_xlfn.IFERROR(VLOOKUP(A39,'[1]Sheet1'!$A$272:$U$356,7,FALSE),0)</f>
        <v>125</v>
      </c>
      <c r="I39" s="87">
        <f>_xlfn.IFERROR(VLOOKUP(A39,'[1]Sheet1'!$A$272:$U$356,8,FALSE),0)</f>
        <v>56</v>
      </c>
      <c r="J39" s="87">
        <f>_xlfn.IFERROR(VLOOKUP(A39,'[1]Sheet1'!$A$272:$U$356,9,FALSE),0)</f>
        <v>13</v>
      </c>
      <c r="K39" s="88">
        <f>_xlfn.IFERROR(VLOOKUP(A39,'[1]Sheet1'!$A$272:$U$356,10,FALSE),0)</f>
        <v>0</v>
      </c>
      <c r="L39" s="89">
        <f>_xlfn.IFERROR(VLOOKUP(A39,'[1]Sheet1'!$A$272:$U$356,11,FALSE),0)</f>
        <v>194</v>
      </c>
      <c r="M39" s="86">
        <f>_xlfn.IFERROR(VLOOKUP(A39,'[1]Sheet1'!$A$272:$U$356,12,FALSE),0)</f>
        <v>36</v>
      </c>
      <c r="N39" s="87">
        <f>_xlfn.IFERROR(VLOOKUP(A39,'[1]Sheet1'!$A$272:$U$356,13,FALSE),0)</f>
        <v>28</v>
      </c>
      <c r="O39" s="87">
        <f>_xlfn.IFERROR(VLOOKUP(A39,'[1]Sheet1'!$A$272:$U$356,14,FALSE),0)</f>
        <v>4</v>
      </c>
      <c r="P39" s="88">
        <f>_xlfn.IFERROR(VLOOKUP(A39,'[1]Sheet1'!$A$272:$U$356,15,FALSE),0)</f>
        <v>0</v>
      </c>
      <c r="Q39" s="89">
        <f>_xlfn.IFERROR(VLOOKUP(A39,'[1]Sheet1'!$A$272:$U$356,16,FALSE),0)</f>
        <v>68</v>
      </c>
      <c r="R39" s="89">
        <f>_xlfn.IFERROR(VLOOKUP(A39,'[1]Sheet1'!$A$272:$U$356,17,FALSE),0)</f>
        <v>280</v>
      </c>
    </row>
    <row r="40" spans="1:18" ht="15">
      <c r="A40" s="22" t="s">
        <v>82</v>
      </c>
      <c r="B40" s="60" t="s">
        <v>83</v>
      </c>
      <c r="C40" s="86">
        <f>_xlfn.IFERROR(VLOOKUP(A40,'[1]Sheet1'!$A$272:$U$356,2,FALSE),0)</f>
        <v>0</v>
      </c>
      <c r="D40" s="87">
        <f>_xlfn.IFERROR(VLOOKUP(A40,'[1]Sheet1'!$A$272:$U$356,3,FALSE),0)</f>
        <v>0</v>
      </c>
      <c r="E40" s="87">
        <f>_xlfn.IFERROR(VLOOKUP(A40,'[1]Sheet1'!$A$272:$U$356,4,FALSE),0)</f>
        <v>0</v>
      </c>
      <c r="F40" s="88">
        <f>_xlfn.IFERROR(VLOOKUP(A40,'[1]Sheet1'!$A$272:$U$356,5,FALSE),0)</f>
        <v>0</v>
      </c>
      <c r="G40" s="89">
        <f>_xlfn.IFERROR(VLOOKUP(A40,'[1]Sheet1'!$A$272:$U$356,6,FALSE),0)</f>
        <v>0</v>
      </c>
      <c r="H40" s="86">
        <f>_xlfn.IFERROR(VLOOKUP(A40,'[1]Sheet1'!$A$272:$U$356,7,FALSE),0)</f>
        <v>2</v>
      </c>
      <c r="I40" s="87">
        <f>_xlfn.IFERROR(VLOOKUP(A40,'[1]Sheet1'!$A$272:$U$356,8,FALSE),0)</f>
        <v>0</v>
      </c>
      <c r="J40" s="87">
        <f>_xlfn.IFERROR(VLOOKUP(A40,'[1]Sheet1'!$A$272:$U$356,9,FALSE),0)</f>
        <v>0</v>
      </c>
      <c r="K40" s="88">
        <f>_xlfn.IFERROR(VLOOKUP(A40,'[1]Sheet1'!$A$272:$U$356,10,FALSE),0)</f>
        <v>0</v>
      </c>
      <c r="L40" s="89">
        <f>_xlfn.IFERROR(VLOOKUP(A40,'[1]Sheet1'!$A$272:$U$356,11,FALSE),0)</f>
        <v>2</v>
      </c>
      <c r="M40" s="86">
        <f>_xlfn.IFERROR(VLOOKUP(A40,'[1]Sheet1'!$A$272:$U$356,12,FALSE),0)</f>
        <v>0</v>
      </c>
      <c r="N40" s="87">
        <f>_xlfn.IFERROR(VLOOKUP(A40,'[1]Sheet1'!$A$272:$U$356,13,FALSE),0)</f>
        <v>0</v>
      </c>
      <c r="O40" s="87">
        <f>_xlfn.IFERROR(VLOOKUP(A40,'[1]Sheet1'!$A$272:$U$356,14,FALSE),0)</f>
        <v>0</v>
      </c>
      <c r="P40" s="88">
        <f>_xlfn.IFERROR(VLOOKUP(A40,'[1]Sheet1'!$A$272:$U$356,15,FALSE),0)</f>
        <v>0</v>
      </c>
      <c r="Q40" s="89">
        <f>_xlfn.IFERROR(VLOOKUP(A40,'[1]Sheet1'!$A$272:$U$356,16,FALSE),0)</f>
        <v>0</v>
      </c>
      <c r="R40" s="89">
        <f>_xlfn.IFERROR(VLOOKUP(A40,'[1]Sheet1'!$A$272:$U$356,17,FALSE),0)</f>
        <v>2</v>
      </c>
    </row>
    <row r="41" spans="1:18" ht="15">
      <c r="A41" s="22" t="s">
        <v>84</v>
      </c>
      <c r="B41" s="60" t="s">
        <v>85</v>
      </c>
      <c r="C41" s="86">
        <f>_xlfn.IFERROR(VLOOKUP(A41,'[1]Sheet1'!$A$272:$U$356,2,FALSE),0)</f>
        <v>3</v>
      </c>
      <c r="D41" s="87">
        <f>_xlfn.IFERROR(VLOOKUP(A41,'[1]Sheet1'!$A$272:$U$356,3,FALSE),0)</f>
        <v>5</v>
      </c>
      <c r="E41" s="87">
        <f>_xlfn.IFERROR(VLOOKUP(A41,'[1]Sheet1'!$A$272:$U$356,4,FALSE),0)</f>
        <v>0</v>
      </c>
      <c r="F41" s="88">
        <f>_xlfn.IFERROR(VLOOKUP(A41,'[1]Sheet1'!$A$272:$U$356,5,FALSE),0)</f>
        <v>0</v>
      </c>
      <c r="G41" s="89">
        <f>_xlfn.IFERROR(VLOOKUP(A41,'[1]Sheet1'!$A$272:$U$356,6,FALSE),0)</f>
        <v>8</v>
      </c>
      <c r="H41" s="86">
        <f>_xlfn.IFERROR(VLOOKUP(A41,'[1]Sheet1'!$A$272:$U$356,7,FALSE),0)</f>
        <v>34</v>
      </c>
      <c r="I41" s="87">
        <f>_xlfn.IFERROR(VLOOKUP(A41,'[1]Sheet1'!$A$272:$U$356,8,FALSE),0)</f>
        <v>22</v>
      </c>
      <c r="J41" s="87">
        <f>_xlfn.IFERROR(VLOOKUP(A41,'[1]Sheet1'!$A$272:$U$356,9,FALSE),0)</f>
        <v>3</v>
      </c>
      <c r="K41" s="88">
        <f>_xlfn.IFERROR(VLOOKUP(A41,'[1]Sheet1'!$A$272:$U$356,10,FALSE),0)</f>
        <v>0</v>
      </c>
      <c r="L41" s="89">
        <f>_xlfn.IFERROR(VLOOKUP(A41,'[1]Sheet1'!$A$272:$U$356,11,FALSE),0)</f>
        <v>59</v>
      </c>
      <c r="M41" s="86">
        <f>_xlfn.IFERROR(VLOOKUP(A41,'[1]Sheet1'!$A$272:$U$356,12,FALSE),0)</f>
        <v>9</v>
      </c>
      <c r="N41" s="87">
        <f>_xlfn.IFERROR(VLOOKUP(A41,'[1]Sheet1'!$A$272:$U$356,13,FALSE),0)</f>
        <v>15</v>
      </c>
      <c r="O41" s="87">
        <f>_xlfn.IFERROR(VLOOKUP(A41,'[1]Sheet1'!$A$272:$U$356,14,FALSE),0)</f>
        <v>3</v>
      </c>
      <c r="P41" s="88">
        <f>_xlfn.IFERROR(VLOOKUP(A41,'[1]Sheet1'!$A$272:$U$356,15,FALSE),0)</f>
        <v>0</v>
      </c>
      <c r="Q41" s="89">
        <f>_xlfn.IFERROR(VLOOKUP(A41,'[1]Sheet1'!$A$272:$U$356,16,FALSE),0)</f>
        <v>27</v>
      </c>
      <c r="R41" s="89">
        <f>_xlfn.IFERROR(VLOOKUP(A41,'[1]Sheet1'!$A$272:$U$356,17,FALSE),0)</f>
        <v>94</v>
      </c>
    </row>
    <row r="42" spans="1:18" ht="15">
      <c r="A42" s="22" t="s">
        <v>86</v>
      </c>
      <c r="B42" s="60" t="s">
        <v>87</v>
      </c>
      <c r="C42" s="86">
        <f>_xlfn.IFERROR(VLOOKUP(A42,'[1]Sheet1'!$A$272:$U$356,2,FALSE),0)</f>
        <v>17</v>
      </c>
      <c r="D42" s="87">
        <f>_xlfn.IFERROR(VLOOKUP(A42,'[1]Sheet1'!$A$272:$U$356,3,FALSE),0)</f>
        <v>21</v>
      </c>
      <c r="E42" s="87">
        <f>_xlfn.IFERROR(VLOOKUP(A42,'[1]Sheet1'!$A$272:$U$356,4,FALSE),0)</f>
        <v>3</v>
      </c>
      <c r="F42" s="88">
        <f>_xlfn.IFERROR(VLOOKUP(A42,'[1]Sheet1'!$A$272:$U$356,5,FALSE),0)</f>
        <v>0</v>
      </c>
      <c r="G42" s="89">
        <f>_xlfn.IFERROR(VLOOKUP(A42,'[1]Sheet1'!$A$272:$U$356,6,FALSE),0)</f>
        <v>41</v>
      </c>
      <c r="H42" s="86">
        <f>_xlfn.IFERROR(VLOOKUP(A42,'[1]Sheet1'!$A$272:$U$356,7,FALSE),0)</f>
        <v>200</v>
      </c>
      <c r="I42" s="87">
        <f>_xlfn.IFERROR(VLOOKUP(A42,'[1]Sheet1'!$A$272:$U$356,8,FALSE),0)</f>
        <v>226</v>
      </c>
      <c r="J42" s="87">
        <f>_xlfn.IFERROR(VLOOKUP(A42,'[1]Sheet1'!$A$272:$U$356,9,FALSE),0)</f>
        <v>49</v>
      </c>
      <c r="K42" s="88">
        <f>_xlfn.IFERROR(VLOOKUP(A42,'[1]Sheet1'!$A$272:$U$356,10,FALSE),0)</f>
        <v>0</v>
      </c>
      <c r="L42" s="89">
        <f>_xlfn.IFERROR(VLOOKUP(A42,'[1]Sheet1'!$A$272:$U$356,11,FALSE),0)</f>
        <v>475</v>
      </c>
      <c r="M42" s="86">
        <f>_xlfn.IFERROR(VLOOKUP(A42,'[1]Sheet1'!$A$272:$U$356,12,FALSE),0)</f>
        <v>82</v>
      </c>
      <c r="N42" s="87">
        <f>_xlfn.IFERROR(VLOOKUP(A42,'[1]Sheet1'!$A$272:$U$356,13,FALSE),0)</f>
        <v>79</v>
      </c>
      <c r="O42" s="87">
        <f>_xlfn.IFERROR(VLOOKUP(A42,'[1]Sheet1'!$A$272:$U$356,14,FALSE),0)</f>
        <v>37</v>
      </c>
      <c r="P42" s="88">
        <f>_xlfn.IFERROR(VLOOKUP(A42,'[1]Sheet1'!$A$272:$U$356,15,FALSE),0)</f>
        <v>0</v>
      </c>
      <c r="Q42" s="89">
        <f>_xlfn.IFERROR(VLOOKUP(A42,'[1]Sheet1'!$A$272:$U$356,16,FALSE),0)</f>
        <v>198</v>
      </c>
      <c r="R42" s="89">
        <f>_xlfn.IFERROR(VLOOKUP(A42,'[1]Sheet1'!$A$272:$U$356,17,FALSE),0)</f>
        <v>714</v>
      </c>
    </row>
    <row r="43" spans="1:18" ht="15">
      <c r="A43" s="22" t="s">
        <v>88</v>
      </c>
      <c r="B43" s="60" t="s">
        <v>89</v>
      </c>
      <c r="C43" s="86">
        <f>_xlfn.IFERROR(VLOOKUP(A43,'[1]Sheet1'!$A$272:$U$356,2,FALSE),0)</f>
        <v>4</v>
      </c>
      <c r="D43" s="87">
        <f>_xlfn.IFERROR(VLOOKUP(A43,'[1]Sheet1'!$A$272:$U$356,3,FALSE),0)</f>
        <v>0</v>
      </c>
      <c r="E43" s="87">
        <f>_xlfn.IFERROR(VLOOKUP(A43,'[1]Sheet1'!$A$272:$U$356,4,FALSE),0)</f>
        <v>0</v>
      </c>
      <c r="F43" s="88">
        <f>_xlfn.IFERROR(VLOOKUP(A43,'[1]Sheet1'!$A$272:$U$356,5,FALSE),0)</f>
        <v>0</v>
      </c>
      <c r="G43" s="89">
        <f>_xlfn.IFERROR(VLOOKUP(A43,'[1]Sheet1'!$A$272:$U$356,6,FALSE),0)</f>
        <v>4</v>
      </c>
      <c r="H43" s="86">
        <f>_xlfn.IFERROR(VLOOKUP(A43,'[1]Sheet1'!$A$272:$U$356,7,FALSE),0)</f>
        <v>30</v>
      </c>
      <c r="I43" s="87">
        <f>_xlfn.IFERROR(VLOOKUP(A43,'[1]Sheet1'!$A$272:$U$356,8,FALSE),0)</f>
        <v>27</v>
      </c>
      <c r="J43" s="87">
        <f>_xlfn.IFERROR(VLOOKUP(A43,'[1]Sheet1'!$A$272:$U$356,9,FALSE),0)</f>
        <v>6</v>
      </c>
      <c r="K43" s="88">
        <f>_xlfn.IFERROR(VLOOKUP(A43,'[1]Sheet1'!$A$272:$U$356,10,FALSE),0)</f>
        <v>0</v>
      </c>
      <c r="L43" s="89">
        <f>_xlfn.IFERROR(VLOOKUP(A43,'[1]Sheet1'!$A$272:$U$356,11,FALSE),0)</f>
        <v>63</v>
      </c>
      <c r="M43" s="86">
        <f>_xlfn.IFERROR(VLOOKUP(A43,'[1]Sheet1'!$A$272:$U$356,12,FALSE),0)</f>
        <v>13</v>
      </c>
      <c r="N43" s="87">
        <f>_xlfn.IFERROR(VLOOKUP(A43,'[1]Sheet1'!$A$272:$U$356,13,FALSE),0)</f>
        <v>2</v>
      </c>
      <c r="O43" s="87">
        <f>_xlfn.IFERROR(VLOOKUP(A43,'[1]Sheet1'!$A$272:$U$356,14,FALSE),0)</f>
        <v>2</v>
      </c>
      <c r="P43" s="88">
        <f>_xlfn.IFERROR(VLOOKUP(A43,'[1]Sheet1'!$A$272:$U$356,15,FALSE),0)</f>
        <v>0</v>
      </c>
      <c r="Q43" s="89">
        <f>_xlfn.IFERROR(VLOOKUP(A43,'[1]Sheet1'!$A$272:$U$356,16,FALSE),0)</f>
        <v>17</v>
      </c>
      <c r="R43" s="89">
        <f>_xlfn.IFERROR(VLOOKUP(A43,'[1]Sheet1'!$A$272:$U$356,17,FALSE),0)</f>
        <v>84</v>
      </c>
    </row>
    <row r="44" spans="1:18" ht="15">
      <c r="A44" s="22" t="s">
        <v>90</v>
      </c>
      <c r="B44" s="61" t="s">
        <v>91</v>
      </c>
      <c r="C44" s="86">
        <f>_xlfn.IFERROR(VLOOKUP(A44,'[1]Sheet1'!$A$272:$U$356,2,FALSE),0)</f>
        <v>151</v>
      </c>
      <c r="D44" s="87">
        <f>_xlfn.IFERROR(VLOOKUP(A44,'[1]Sheet1'!$A$272:$U$356,3,FALSE),0)</f>
        <v>276</v>
      </c>
      <c r="E44" s="87">
        <f>_xlfn.IFERROR(VLOOKUP(A44,'[1]Sheet1'!$A$272:$U$356,4,FALSE),0)</f>
        <v>34</v>
      </c>
      <c r="F44" s="88">
        <f>_xlfn.IFERROR(VLOOKUP(A44,'[1]Sheet1'!$A$272:$U$356,5,FALSE),0)</f>
        <v>2</v>
      </c>
      <c r="G44" s="89">
        <f>_xlfn.IFERROR(VLOOKUP(A44,'[1]Sheet1'!$A$272:$U$356,6,FALSE),0)</f>
        <v>463</v>
      </c>
      <c r="H44" s="86">
        <f>_xlfn.IFERROR(VLOOKUP(A44,'[1]Sheet1'!$A$272:$U$356,7,FALSE),0)</f>
        <v>681</v>
      </c>
      <c r="I44" s="87">
        <f>_xlfn.IFERROR(VLOOKUP(A44,'[1]Sheet1'!$A$272:$U$356,8,FALSE),0)</f>
        <v>1172</v>
      </c>
      <c r="J44" s="87">
        <f>_xlfn.IFERROR(VLOOKUP(A44,'[1]Sheet1'!$A$272:$U$356,9,FALSE),0)</f>
        <v>330</v>
      </c>
      <c r="K44" s="88">
        <f>_xlfn.IFERROR(VLOOKUP(A44,'[1]Sheet1'!$A$272:$U$356,10,FALSE),0)</f>
        <v>3</v>
      </c>
      <c r="L44" s="89">
        <f>_xlfn.IFERROR(VLOOKUP(A44,'[1]Sheet1'!$A$272:$U$356,11,FALSE),0)</f>
        <v>2186</v>
      </c>
      <c r="M44" s="86">
        <f>_xlfn.IFERROR(VLOOKUP(A44,'[1]Sheet1'!$A$272:$U$356,12,FALSE),0)</f>
        <v>281</v>
      </c>
      <c r="N44" s="87">
        <f>_xlfn.IFERROR(VLOOKUP(A44,'[1]Sheet1'!$A$272:$U$356,13,FALSE),0)</f>
        <v>385</v>
      </c>
      <c r="O44" s="87">
        <f>_xlfn.IFERROR(VLOOKUP(A44,'[1]Sheet1'!$A$272:$U$356,14,FALSE),0)</f>
        <v>152</v>
      </c>
      <c r="P44" s="88">
        <f>_xlfn.IFERROR(VLOOKUP(A44,'[1]Sheet1'!$A$272:$U$356,15,FALSE),0)</f>
        <v>0</v>
      </c>
      <c r="Q44" s="89">
        <f>_xlfn.IFERROR(VLOOKUP(A44,'[1]Sheet1'!$A$272:$U$356,16,FALSE),0)</f>
        <v>818</v>
      </c>
      <c r="R44" s="89">
        <f>_xlfn.IFERROR(VLOOKUP(A44,'[1]Sheet1'!$A$272:$U$356,17,FALSE),0)</f>
        <v>3467</v>
      </c>
    </row>
    <row r="45" spans="1:18" ht="15">
      <c r="A45" s="22" t="s">
        <v>92</v>
      </c>
      <c r="B45" s="60" t="s">
        <v>93</v>
      </c>
      <c r="C45" s="86">
        <f>_xlfn.IFERROR(VLOOKUP(A45,'[1]Sheet1'!$A$272:$U$356,2,FALSE),0)</f>
        <v>86</v>
      </c>
      <c r="D45" s="87">
        <f>_xlfn.IFERROR(VLOOKUP(A45,'[1]Sheet1'!$A$272:$U$356,3,FALSE),0)</f>
        <v>68</v>
      </c>
      <c r="E45" s="87">
        <f>_xlfn.IFERROR(VLOOKUP(A45,'[1]Sheet1'!$A$272:$U$356,4,FALSE),0)</f>
        <v>18</v>
      </c>
      <c r="F45" s="88">
        <f>_xlfn.IFERROR(VLOOKUP(A45,'[1]Sheet1'!$A$272:$U$356,5,FALSE),0)</f>
        <v>0</v>
      </c>
      <c r="G45" s="89">
        <f>_xlfn.IFERROR(VLOOKUP(A45,'[1]Sheet1'!$A$272:$U$356,6,FALSE),0)</f>
        <v>172</v>
      </c>
      <c r="H45" s="86">
        <f>_xlfn.IFERROR(VLOOKUP(A45,'[1]Sheet1'!$A$272:$U$356,7,FALSE),0)</f>
        <v>490</v>
      </c>
      <c r="I45" s="87">
        <f>_xlfn.IFERROR(VLOOKUP(A45,'[1]Sheet1'!$A$272:$U$356,8,FALSE),0)</f>
        <v>635</v>
      </c>
      <c r="J45" s="87">
        <f>_xlfn.IFERROR(VLOOKUP(A45,'[1]Sheet1'!$A$272:$U$356,9,FALSE),0)</f>
        <v>158</v>
      </c>
      <c r="K45" s="88">
        <f>_xlfn.IFERROR(VLOOKUP(A45,'[1]Sheet1'!$A$272:$U$356,10,FALSE),0)</f>
        <v>0</v>
      </c>
      <c r="L45" s="89">
        <f>_xlfn.IFERROR(VLOOKUP(A45,'[1]Sheet1'!$A$272:$U$356,11,FALSE),0)</f>
        <v>1283</v>
      </c>
      <c r="M45" s="86">
        <f>_xlfn.IFERROR(VLOOKUP(A45,'[1]Sheet1'!$A$272:$U$356,12,FALSE),0)</f>
        <v>156</v>
      </c>
      <c r="N45" s="87">
        <f>_xlfn.IFERROR(VLOOKUP(A45,'[1]Sheet1'!$A$272:$U$356,13,FALSE),0)</f>
        <v>174</v>
      </c>
      <c r="O45" s="87">
        <f>_xlfn.IFERROR(VLOOKUP(A45,'[1]Sheet1'!$A$272:$U$356,14,FALSE),0)</f>
        <v>83</v>
      </c>
      <c r="P45" s="88">
        <f>_xlfn.IFERROR(VLOOKUP(A45,'[1]Sheet1'!$A$272:$U$356,15,FALSE),0)</f>
        <v>2</v>
      </c>
      <c r="Q45" s="89">
        <f>_xlfn.IFERROR(VLOOKUP(A45,'[1]Sheet1'!$A$272:$U$356,16,FALSE),0)</f>
        <v>415</v>
      </c>
      <c r="R45" s="89">
        <f>_xlfn.IFERROR(VLOOKUP(A45,'[1]Sheet1'!$A$272:$U$356,17,FALSE),0)</f>
        <v>1870</v>
      </c>
    </row>
    <row r="46" spans="1:18" ht="15">
      <c r="A46" s="22" t="s">
        <v>94</v>
      </c>
      <c r="B46" s="60" t="s">
        <v>95</v>
      </c>
      <c r="C46" s="86">
        <f>_xlfn.IFERROR(VLOOKUP(A46,'[1]Sheet1'!$A$272:$U$356,2,FALSE),0)</f>
        <v>452</v>
      </c>
      <c r="D46" s="87">
        <f>_xlfn.IFERROR(VLOOKUP(A46,'[1]Sheet1'!$A$272:$U$356,3,FALSE),0)</f>
        <v>747</v>
      </c>
      <c r="E46" s="87">
        <f>_xlfn.IFERROR(VLOOKUP(A46,'[1]Sheet1'!$A$272:$U$356,4,FALSE),0)</f>
        <v>127</v>
      </c>
      <c r="F46" s="88">
        <f>_xlfn.IFERROR(VLOOKUP(A46,'[1]Sheet1'!$A$272:$U$356,5,FALSE),0)</f>
        <v>1</v>
      </c>
      <c r="G46" s="89">
        <f>_xlfn.IFERROR(VLOOKUP(A46,'[1]Sheet1'!$A$272:$U$356,6,FALSE),0)</f>
        <v>1327</v>
      </c>
      <c r="H46" s="86">
        <f>_xlfn.IFERROR(VLOOKUP(A46,'[1]Sheet1'!$A$272:$U$356,7,FALSE),0)</f>
        <v>1760</v>
      </c>
      <c r="I46" s="87">
        <f>_xlfn.IFERROR(VLOOKUP(A46,'[1]Sheet1'!$A$272:$U$356,8,FALSE),0)</f>
        <v>2833</v>
      </c>
      <c r="J46" s="87">
        <f>_xlfn.IFERROR(VLOOKUP(A46,'[1]Sheet1'!$A$272:$U$356,9,FALSE),0)</f>
        <v>783</v>
      </c>
      <c r="K46" s="88">
        <f>_xlfn.IFERROR(VLOOKUP(A46,'[1]Sheet1'!$A$272:$U$356,10,FALSE),0)</f>
        <v>1</v>
      </c>
      <c r="L46" s="89">
        <f>_xlfn.IFERROR(VLOOKUP(A46,'[1]Sheet1'!$A$272:$U$356,11,FALSE),0)</f>
        <v>5377</v>
      </c>
      <c r="M46" s="86">
        <f>_xlfn.IFERROR(VLOOKUP(A46,'[1]Sheet1'!$A$272:$U$356,12,FALSE),0)</f>
        <v>484</v>
      </c>
      <c r="N46" s="87">
        <f>_xlfn.IFERROR(VLOOKUP(A46,'[1]Sheet1'!$A$272:$U$356,13,FALSE),0)</f>
        <v>633</v>
      </c>
      <c r="O46" s="87">
        <f>_xlfn.IFERROR(VLOOKUP(A46,'[1]Sheet1'!$A$272:$U$356,14,FALSE),0)</f>
        <v>291</v>
      </c>
      <c r="P46" s="88">
        <f>_xlfn.IFERROR(VLOOKUP(A46,'[1]Sheet1'!$A$272:$U$356,15,FALSE),0)</f>
        <v>0</v>
      </c>
      <c r="Q46" s="89">
        <f>_xlfn.IFERROR(VLOOKUP(A46,'[1]Sheet1'!$A$272:$U$356,16,FALSE),0)</f>
        <v>1408</v>
      </c>
      <c r="R46" s="89">
        <f>_xlfn.IFERROR(VLOOKUP(A46,'[1]Sheet1'!$A$272:$U$356,17,FALSE),0)</f>
        <v>8112</v>
      </c>
    </row>
    <row r="47" spans="1:18" ht="28.5">
      <c r="A47" s="22" t="s">
        <v>96</v>
      </c>
      <c r="B47" s="61" t="s">
        <v>97</v>
      </c>
      <c r="C47" s="86">
        <f>_xlfn.IFERROR(VLOOKUP(A47,'[1]Sheet1'!$A$272:$U$356,2,FALSE),0)</f>
        <v>152</v>
      </c>
      <c r="D47" s="87">
        <f>_xlfn.IFERROR(VLOOKUP(A47,'[1]Sheet1'!$A$272:$U$356,3,FALSE),0)</f>
        <v>180</v>
      </c>
      <c r="E47" s="87">
        <f>_xlfn.IFERROR(VLOOKUP(A47,'[1]Sheet1'!$A$272:$U$356,4,FALSE),0)</f>
        <v>23</v>
      </c>
      <c r="F47" s="88">
        <f>_xlfn.IFERROR(VLOOKUP(A47,'[1]Sheet1'!$A$272:$U$356,5,FALSE),0)</f>
        <v>0</v>
      </c>
      <c r="G47" s="89">
        <f>_xlfn.IFERROR(VLOOKUP(A47,'[1]Sheet1'!$A$272:$U$356,6,FALSE),0)</f>
        <v>355</v>
      </c>
      <c r="H47" s="86">
        <f>_xlfn.IFERROR(VLOOKUP(A47,'[1]Sheet1'!$A$272:$U$356,7,FALSE),0)</f>
        <v>530</v>
      </c>
      <c r="I47" s="87">
        <f>_xlfn.IFERROR(VLOOKUP(A47,'[1]Sheet1'!$A$272:$U$356,8,FALSE),0)</f>
        <v>704</v>
      </c>
      <c r="J47" s="87">
        <f>_xlfn.IFERROR(VLOOKUP(A47,'[1]Sheet1'!$A$272:$U$356,9,FALSE),0)</f>
        <v>135</v>
      </c>
      <c r="K47" s="88">
        <f>_xlfn.IFERROR(VLOOKUP(A47,'[1]Sheet1'!$A$272:$U$356,10,FALSE),0)</f>
        <v>2</v>
      </c>
      <c r="L47" s="89">
        <f>_xlfn.IFERROR(VLOOKUP(A47,'[1]Sheet1'!$A$272:$U$356,11,FALSE),0)</f>
        <v>1371</v>
      </c>
      <c r="M47" s="86">
        <f>_xlfn.IFERROR(VLOOKUP(A47,'[1]Sheet1'!$A$272:$U$356,12,FALSE),0)</f>
        <v>178</v>
      </c>
      <c r="N47" s="87">
        <f>_xlfn.IFERROR(VLOOKUP(A47,'[1]Sheet1'!$A$272:$U$356,13,FALSE),0)</f>
        <v>185</v>
      </c>
      <c r="O47" s="87">
        <f>_xlfn.IFERROR(VLOOKUP(A47,'[1]Sheet1'!$A$272:$U$356,14,FALSE),0)</f>
        <v>54</v>
      </c>
      <c r="P47" s="88">
        <f>_xlfn.IFERROR(VLOOKUP(A47,'[1]Sheet1'!$A$272:$U$356,15,FALSE),0)</f>
        <v>0</v>
      </c>
      <c r="Q47" s="89">
        <f>_xlfn.IFERROR(VLOOKUP(A47,'[1]Sheet1'!$A$272:$U$356,16,FALSE),0)</f>
        <v>417</v>
      </c>
      <c r="R47" s="89">
        <f>_xlfn.IFERROR(VLOOKUP(A47,'[1]Sheet1'!$A$272:$U$356,17,FALSE),0)</f>
        <v>2143</v>
      </c>
    </row>
    <row r="48" spans="1:18" ht="28.5">
      <c r="A48" s="22" t="s">
        <v>98</v>
      </c>
      <c r="B48" s="61" t="s">
        <v>99</v>
      </c>
      <c r="C48" s="86">
        <f>_xlfn.IFERROR(VLOOKUP(A48,'[1]Sheet1'!$A$272:$U$356,2,FALSE),0)</f>
        <v>156</v>
      </c>
      <c r="D48" s="87">
        <f>_xlfn.IFERROR(VLOOKUP(A48,'[1]Sheet1'!$A$272:$U$356,3,FALSE),0)</f>
        <v>273</v>
      </c>
      <c r="E48" s="87">
        <f>_xlfn.IFERROR(VLOOKUP(A48,'[1]Sheet1'!$A$272:$U$356,4,FALSE),0)</f>
        <v>35</v>
      </c>
      <c r="F48" s="88">
        <f>_xlfn.IFERROR(VLOOKUP(A48,'[1]Sheet1'!$A$272:$U$356,5,FALSE),0)</f>
        <v>0</v>
      </c>
      <c r="G48" s="89">
        <f>_xlfn.IFERROR(VLOOKUP(A48,'[1]Sheet1'!$A$272:$U$356,6,FALSE),0)</f>
        <v>464</v>
      </c>
      <c r="H48" s="86">
        <f>_xlfn.IFERROR(VLOOKUP(A48,'[1]Sheet1'!$A$272:$U$356,7,FALSE),0)</f>
        <v>1258</v>
      </c>
      <c r="I48" s="87">
        <f>_xlfn.IFERROR(VLOOKUP(A48,'[1]Sheet1'!$A$272:$U$356,8,FALSE),0)</f>
        <v>1620</v>
      </c>
      <c r="J48" s="87">
        <f>_xlfn.IFERROR(VLOOKUP(A48,'[1]Sheet1'!$A$272:$U$356,9,FALSE),0)</f>
        <v>357</v>
      </c>
      <c r="K48" s="88">
        <f>_xlfn.IFERROR(VLOOKUP(A48,'[1]Sheet1'!$A$272:$U$356,10,FALSE),0)</f>
        <v>2</v>
      </c>
      <c r="L48" s="89">
        <f>_xlfn.IFERROR(VLOOKUP(A48,'[1]Sheet1'!$A$272:$U$356,11,FALSE),0)</f>
        <v>3237</v>
      </c>
      <c r="M48" s="86">
        <f>_xlfn.IFERROR(VLOOKUP(A48,'[1]Sheet1'!$A$272:$U$356,12,FALSE),0)</f>
        <v>562</v>
      </c>
      <c r="N48" s="87">
        <f>_xlfn.IFERROR(VLOOKUP(A48,'[1]Sheet1'!$A$272:$U$356,13,FALSE),0)</f>
        <v>598</v>
      </c>
      <c r="O48" s="87">
        <f>_xlfn.IFERROR(VLOOKUP(A48,'[1]Sheet1'!$A$272:$U$356,14,FALSE),0)</f>
        <v>187</v>
      </c>
      <c r="P48" s="88">
        <f>_xlfn.IFERROR(VLOOKUP(A48,'[1]Sheet1'!$A$272:$U$356,15,FALSE),0)</f>
        <v>4</v>
      </c>
      <c r="Q48" s="89">
        <f>_xlfn.IFERROR(VLOOKUP(A48,'[1]Sheet1'!$A$272:$U$356,16,FALSE),0)</f>
        <v>1351</v>
      </c>
      <c r="R48" s="89">
        <f>_xlfn.IFERROR(VLOOKUP(A48,'[1]Sheet1'!$A$272:$U$356,17,FALSE),0)</f>
        <v>5052</v>
      </c>
    </row>
    <row r="49" spans="1:18" ht="28.5">
      <c r="A49" s="22" t="s">
        <v>100</v>
      </c>
      <c r="B49" s="61" t="s">
        <v>101</v>
      </c>
      <c r="C49" s="86">
        <f>_xlfn.IFERROR(VLOOKUP(A49,'[1]Sheet1'!$A$272:$U$356,2,FALSE),0)</f>
        <v>683</v>
      </c>
      <c r="D49" s="87">
        <f>_xlfn.IFERROR(VLOOKUP(A49,'[1]Sheet1'!$A$272:$U$356,3,FALSE),0)</f>
        <v>852</v>
      </c>
      <c r="E49" s="87">
        <f>_xlfn.IFERROR(VLOOKUP(A49,'[1]Sheet1'!$A$272:$U$356,4,FALSE),0)</f>
        <v>72</v>
      </c>
      <c r="F49" s="88">
        <f>_xlfn.IFERROR(VLOOKUP(A49,'[1]Sheet1'!$A$272:$U$356,5,FALSE),0)</f>
        <v>0</v>
      </c>
      <c r="G49" s="89">
        <f>_xlfn.IFERROR(VLOOKUP(A49,'[1]Sheet1'!$A$272:$U$356,6,FALSE),0)</f>
        <v>1607</v>
      </c>
      <c r="H49" s="86">
        <f>_xlfn.IFERROR(VLOOKUP(A49,'[1]Sheet1'!$A$272:$U$356,7,FALSE),0)</f>
        <v>2051</v>
      </c>
      <c r="I49" s="87">
        <f>_xlfn.IFERROR(VLOOKUP(A49,'[1]Sheet1'!$A$272:$U$356,8,FALSE),0)</f>
        <v>2485</v>
      </c>
      <c r="J49" s="87">
        <f>_xlfn.IFERROR(VLOOKUP(A49,'[1]Sheet1'!$A$272:$U$356,9,FALSE),0)</f>
        <v>487</v>
      </c>
      <c r="K49" s="88">
        <f>_xlfn.IFERROR(VLOOKUP(A49,'[1]Sheet1'!$A$272:$U$356,10,FALSE),0)</f>
        <v>0</v>
      </c>
      <c r="L49" s="89">
        <f>_xlfn.IFERROR(VLOOKUP(A49,'[1]Sheet1'!$A$272:$U$356,11,FALSE),0)</f>
        <v>5023</v>
      </c>
      <c r="M49" s="86">
        <f>_xlfn.IFERROR(VLOOKUP(A49,'[1]Sheet1'!$A$272:$U$356,12,FALSE),0)</f>
        <v>693</v>
      </c>
      <c r="N49" s="87">
        <f>_xlfn.IFERROR(VLOOKUP(A49,'[1]Sheet1'!$A$272:$U$356,13,FALSE),0)</f>
        <v>776</v>
      </c>
      <c r="O49" s="87">
        <f>_xlfn.IFERROR(VLOOKUP(A49,'[1]Sheet1'!$A$272:$U$356,14,FALSE),0)</f>
        <v>223</v>
      </c>
      <c r="P49" s="88">
        <f>_xlfn.IFERROR(VLOOKUP(A49,'[1]Sheet1'!$A$272:$U$356,15,FALSE),0)</f>
        <v>1</v>
      </c>
      <c r="Q49" s="89">
        <f>_xlfn.IFERROR(VLOOKUP(A49,'[1]Sheet1'!$A$272:$U$356,16,FALSE),0)</f>
        <v>1693</v>
      </c>
      <c r="R49" s="89">
        <f>_xlfn.IFERROR(VLOOKUP(A49,'[1]Sheet1'!$A$272:$U$356,17,FALSE),0)</f>
        <v>8323</v>
      </c>
    </row>
    <row r="50" spans="1:18" ht="15">
      <c r="A50" s="22" t="s">
        <v>102</v>
      </c>
      <c r="B50" s="60" t="s">
        <v>103</v>
      </c>
      <c r="C50" s="86">
        <f>_xlfn.IFERROR(VLOOKUP(A50,'[1]Sheet1'!$A$272:$U$356,2,FALSE),0)</f>
        <v>93</v>
      </c>
      <c r="D50" s="87">
        <f>_xlfn.IFERROR(VLOOKUP(A50,'[1]Sheet1'!$A$272:$U$356,3,FALSE),0)</f>
        <v>187</v>
      </c>
      <c r="E50" s="87">
        <f>_xlfn.IFERROR(VLOOKUP(A50,'[1]Sheet1'!$A$272:$U$356,4,FALSE),0)</f>
        <v>29</v>
      </c>
      <c r="F50" s="88">
        <f>_xlfn.IFERROR(VLOOKUP(A50,'[1]Sheet1'!$A$272:$U$356,5,FALSE),0)</f>
        <v>2</v>
      </c>
      <c r="G50" s="89">
        <f>_xlfn.IFERROR(VLOOKUP(A50,'[1]Sheet1'!$A$272:$U$356,6,FALSE),0)</f>
        <v>311</v>
      </c>
      <c r="H50" s="86">
        <f>_xlfn.IFERROR(VLOOKUP(A50,'[1]Sheet1'!$A$272:$U$356,7,FALSE),0)</f>
        <v>958</v>
      </c>
      <c r="I50" s="87">
        <f>_xlfn.IFERROR(VLOOKUP(A50,'[1]Sheet1'!$A$272:$U$356,8,FALSE),0)</f>
        <v>1766</v>
      </c>
      <c r="J50" s="87">
        <f>_xlfn.IFERROR(VLOOKUP(A50,'[1]Sheet1'!$A$272:$U$356,9,FALSE),0)</f>
        <v>498</v>
      </c>
      <c r="K50" s="88">
        <f>_xlfn.IFERROR(VLOOKUP(A50,'[1]Sheet1'!$A$272:$U$356,10,FALSE),0)</f>
        <v>4</v>
      </c>
      <c r="L50" s="89">
        <f>_xlfn.IFERROR(VLOOKUP(A50,'[1]Sheet1'!$A$272:$U$356,11,FALSE),0)</f>
        <v>3226</v>
      </c>
      <c r="M50" s="86">
        <f>_xlfn.IFERROR(VLOOKUP(A50,'[1]Sheet1'!$A$272:$U$356,12,FALSE),0)</f>
        <v>493</v>
      </c>
      <c r="N50" s="87">
        <f>_xlfn.IFERROR(VLOOKUP(A50,'[1]Sheet1'!$A$272:$U$356,13,FALSE),0)</f>
        <v>710</v>
      </c>
      <c r="O50" s="87">
        <f>_xlfn.IFERROR(VLOOKUP(A50,'[1]Sheet1'!$A$272:$U$356,14,FALSE),0)</f>
        <v>322</v>
      </c>
      <c r="P50" s="88">
        <f>_xlfn.IFERROR(VLOOKUP(A50,'[1]Sheet1'!$A$272:$U$356,15,FALSE),0)</f>
        <v>1</v>
      </c>
      <c r="Q50" s="89">
        <f>_xlfn.IFERROR(VLOOKUP(A50,'[1]Sheet1'!$A$272:$U$356,16,FALSE),0)</f>
        <v>1526</v>
      </c>
      <c r="R50" s="89">
        <f>_xlfn.IFERROR(VLOOKUP(A50,'[1]Sheet1'!$A$272:$U$356,17,FALSE),0)</f>
        <v>5063</v>
      </c>
    </row>
    <row r="51" spans="1:18" ht="15">
      <c r="A51" s="22" t="s">
        <v>104</v>
      </c>
      <c r="B51" s="60" t="s">
        <v>105</v>
      </c>
      <c r="C51" s="86">
        <f>_xlfn.IFERROR(VLOOKUP(A51,'[1]Sheet1'!$A$272:$U$356,2,FALSE),0)</f>
        <v>1</v>
      </c>
      <c r="D51" s="87">
        <f>_xlfn.IFERROR(VLOOKUP(A51,'[1]Sheet1'!$A$272:$U$356,3,FALSE),0)</f>
        <v>2</v>
      </c>
      <c r="E51" s="87">
        <f>_xlfn.IFERROR(VLOOKUP(A51,'[1]Sheet1'!$A$272:$U$356,4,FALSE),0)</f>
        <v>2</v>
      </c>
      <c r="F51" s="88">
        <f>_xlfn.IFERROR(VLOOKUP(A51,'[1]Sheet1'!$A$272:$U$356,5,FALSE),0)</f>
        <v>0</v>
      </c>
      <c r="G51" s="89">
        <f>_xlfn.IFERROR(VLOOKUP(A51,'[1]Sheet1'!$A$272:$U$356,6,FALSE),0)</f>
        <v>5</v>
      </c>
      <c r="H51" s="86">
        <f>_xlfn.IFERROR(VLOOKUP(A51,'[1]Sheet1'!$A$272:$U$356,7,FALSE),0)</f>
        <v>11</v>
      </c>
      <c r="I51" s="87">
        <f>_xlfn.IFERROR(VLOOKUP(A51,'[1]Sheet1'!$A$272:$U$356,8,FALSE),0)</f>
        <v>25</v>
      </c>
      <c r="J51" s="87">
        <f>_xlfn.IFERROR(VLOOKUP(A51,'[1]Sheet1'!$A$272:$U$356,9,FALSE),0)</f>
        <v>3</v>
      </c>
      <c r="K51" s="88">
        <f>_xlfn.IFERROR(VLOOKUP(A51,'[1]Sheet1'!$A$272:$U$356,10,FALSE),0)</f>
        <v>0</v>
      </c>
      <c r="L51" s="89">
        <f>_xlfn.IFERROR(VLOOKUP(A51,'[1]Sheet1'!$A$272:$U$356,11,FALSE),0)</f>
        <v>39</v>
      </c>
      <c r="M51" s="86">
        <f>_xlfn.IFERROR(VLOOKUP(A51,'[1]Sheet1'!$A$272:$U$356,12,FALSE),0)</f>
        <v>4</v>
      </c>
      <c r="N51" s="87">
        <f>_xlfn.IFERROR(VLOOKUP(A51,'[1]Sheet1'!$A$272:$U$356,13,FALSE),0)</f>
        <v>7</v>
      </c>
      <c r="O51" s="87">
        <f>_xlfn.IFERROR(VLOOKUP(A51,'[1]Sheet1'!$A$272:$U$356,14,FALSE),0)</f>
        <v>5</v>
      </c>
      <c r="P51" s="88">
        <f>_xlfn.IFERROR(VLOOKUP(A51,'[1]Sheet1'!$A$272:$U$356,15,FALSE),0)</f>
        <v>0</v>
      </c>
      <c r="Q51" s="89">
        <f>_xlfn.IFERROR(VLOOKUP(A51,'[1]Sheet1'!$A$272:$U$356,16,FALSE),0)</f>
        <v>16</v>
      </c>
      <c r="R51" s="89">
        <f>_xlfn.IFERROR(VLOOKUP(A51,'[1]Sheet1'!$A$272:$U$356,17,FALSE),0)</f>
        <v>60</v>
      </c>
    </row>
    <row r="52" spans="1:18" ht="15">
      <c r="A52" s="22" t="s">
        <v>106</v>
      </c>
      <c r="B52" s="60" t="s">
        <v>107</v>
      </c>
      <c r="C52" s="86">
        <f>_xlfn.IFERROR(VLOOKUP(A52,'[1]Sheet1'!$A$272:$U$356,2,FALSE),0)</f>
        <v>10</v>
      </c>
      <c r="D52" s="87">
        <f>_xlfn.IFERROR(VLOOKUP(A52,'[1]Sheet1'!$A$272:$U$356,3,FALSE),0)</f>
        <v>12</v>
      </c>
      <c r="E52" s="87">
        <f>_xlfn.IFERROR(VLOOKUP(A52,'[1]Sheet1'!$A$272:$U$356,4,FALSE),0)</f>
        <v>0</v>
      </c>
      <c r="F52" s="88">
        <f>_xlfn.IFERROR(VLOOKUP(A52,'[1]Sheet1'!$A$272:$U$356,5,FALSE),0)</f>
        <v>0</v>
      </c>
      <c r="G52" s="89">
        <f>_xlfn.IFERROR(VLOOKUP(A52,'[1]Sheet1'!$A$272:$U$356,6,FALSE),0)</f>
        <v>22</v>
      </c>
      <c r="H52" s="86">
        <f>_xlfn.IFERROR(VLOOKUP(A52,'[1]Sheet1'!$A$272:$U$356,7,FALSE),0)</f>
        <v>39</v>
      </c>
      <c r="I52" s="87">
        <f>_xlfn.IFERROR(VLOOKUP(A52,'[1]Sheet1'!$A$272:$U$356,8,FALSE),0)</f>
        <v>43</v>
      </c>
      <c r="J52" s="87">
        <f>_xlfn.IFERROR(VLOOKUP(A52,'[1]Sheet1'!$A$272:$U$356,9,FALSE),0)</f>
        <v>14</v>
      </c>
      <c r="K52" s="88">
        <f>_xlfn.IFERROR(VLOOKUP(A52,'[1]Sheet1'!$A$272:$U$356,10,FALSE),0)</f>
        <v>0</v>
      </c>
      <c r="L52" s="89">
        <f>_xlfn.IFERROR(VLOOKUP(A52,'[1]Sheet1'!$A$272:$U$356,11,FALSE),0)</f>
        <v>96</v>
      </c>
      <c r="M52" s="86">
        <f>_xlfn.IFERROR(VLOOKUP(A52,'[1]Sheet1'!$A$272:$U$356,12,FALSE),0)</f>
        <v>12</v>
      </c>
      <c r="N52" s="87">
        <f>_xlfn.IFERROR(VLOOKUP(A52,'[1]Sheet1'!$A$272:$U$356,13,FALSE),0)</f>
        <v>12</v>
      </c>
      <c r="O52" s="87">
        <f>_xlfn.IFERROR(VLOOKUP(A52,'[1]Sheet1'!$A$272:$U$356,14,FALSE),0)</f>
        <v>10</v>
      </c>
      <c r="P52" s="88">
        <f>_xlfn.IFERROR(VLOOKUP(A52,'[1]Sheet1'!$A$272:$U$356,15,FALSE),0)</f>
        <v>0</v>
      </c>
      <c r="Q52" s="89">
        <f>_xlfn.IFERROR(VLOOKUP(A52,'[1]Sheet1'!$A$272:$U$356,16,FALSE),0)</f>
        <v>34</v>
      </c>
      <c r="R52" s="89">
        <f>_xlfn.IFERROR(VLOOKUP(A52,'[1]Sheet1'!$A$272:$U$356,17,FALSE),0)</f>
        <v>152</v>
      </c>
    </row>
    <row r="53" spans="1:18" ht="15">
      <c r="A53" s="22" t="s">
        <v>108</v>
      </c>
      <c r="B53" s="60" t="s">
        <v>109</v>
      </c>
      <c r="C53" s="86">
        <f>_xlfn.IFERROR(VLOOKUP(A53,'[1]Sheet1'!$A$272:$U$356,2,FALSE),0)</f>
        <v>174</v>
      </c>
      <c r="D53" s="87">
        <f>_xlfn.IFERROR(VLOOKUP(A53,'[1]Sheet1'!$A$272:$U$356,3,FALSE),0)</f>
        <v>301</v>
      </c>
      <c r="E53" s="87">
        <f>_xlfn.IFERROR(VLOOKUP(A53,'[1]Sheet1'!$A$272:$U$356,4,FALSE),0)</f>
        <v>24</v>
      </c>
      <c r="F53" s="88">
        <f>_xlfn.IFERROR(VLOOKUP(A53,'[1]Sheet1'!$A$272:$U$356,5,FALSE),0)</f>
        <v>0</v>
      </c>
      <c r="G53" s="89">
        <f>_xlfn.IFERROR(VLOOKUP(A53,'[1]Sheet1'!$A$272:$U$356,6,FALSE),0)</f>
        <v>499</v>
      </c>
      <c r="H53" s="86">
        <f>_xlfn.IFERROR(VLOOKUP(A53,'[1]Sheet1'!$A$272:$U$356,7,FALSE),0)</f>
        <v>1097</v>
      </c>
      <c r="I53" s="87">
        <f>_xlfn.IFERROR(VLOOKUP(A53,'[1]Sheet1'!$A$272:$U$356,8,FALSE),0)</f>
        <v>1832</v>
      </c>
      <c r="J53" s="87">
        <f>_xlfn.IFERROR(VLOOKUP(A53,'[1]Sheet1'!$A$272:$U$356,9,FALSE),0)</f>
        <v>348</v>
      </c>
      <c r="K53" s="88">
        <f>_xlfn.IFERROR(VLOOKUP(A53,'[1]Sheet1'!$A$272:$U$356,10,FALSE),0)</f>
        <v>1</v>
      </c>
      <c r="L53" s="89">
        <f>_xlfn.IFERROR(VLOOKUP(A53,'[1]Sheet1'!$A$272:$U$356,11,FALSE),0)</f>
        <v>3278</v>
      </c>
      <c r="M53" s="86">
        <f>_xlfn.IFERROR(VLOOKUP(A53,'[1]Sheet1'!$A$272:$U$356,12,FALSE),0)</f>
        <v>368</v>
      </c>
      <c r="N53" s="87">
        <f>_xlfn.IFERROR(VLOOKUP(A53,'[1]Sheet1'!$A$272:$U$356,13,FALSE),0)</f>
        <v>447</v>
      </c>
      <c r="O53" s="87">
        <f>_xlfn.IFERROR(VLOOKUP(A53,'[1]Sheet1'!$A$272:$U$356,14,FALSE),0)</f>
        <v>146</v>
      </c>
      <c r="P53" s="88">
        <f>_xlfn.IFERROR(VLOOKUP(A53,'[1]Sheet1'!$A$272:$U$356,15,FALSE),0)</f>
        <v>1</v>
      </c>
      <c r="Q53" s="89">
        <f>_xlfn.IFERROR(VLOOKUP(A53,'[1]Sheet1'!$A$272:$U$356,16,FALSE),0)</f>
        <v>962</v>
      </c>
      <c r="R53" s="89">
        <f>_xlfn.IFERROR(VLOOKUP(A53,'[1]Sheet1'!$A$272:$U$356,17,FALSE),0)</f>
        <v>4739</v>
      </c>
    </row>
    <row r="54" spans="1:18" ht="15">
      <c r="A54" s="22" t="s">
        <v>110</v>
      </c>
      <c r="B54" s="60" t="s">
        <v>111</v>
      </c>
      <c r="C54" s="86">
        <f>_xlfn.IFERROR(VLOOKUP(A54,'[1]Sheet1'!$A$272:$U$356,2,FALSE),0)</f>
        <v>110</v>
      </c>
      <c r="D54" s="87">
        <f>_xlfn.IFERROR(VLOOKUP(A54,'[1]Sheet1'!$A$272:$U$356,3,FALSE),0)</f>
        <v>44</v>
      </c>
      <c r="E54" s="87">
        <f>_xlfn.IFERROR(VLOOKUP(A54,'[1]Sheet1'!$A$272:$U$356,4,FALSE),0)</f>
        <v>12</v>
      </c>
      <c r="F54" s="88">
        <f>_xlfn.IFERROR(VLOOKUP(A54,'[1]Sheet1'!$A$272:$U$356,5,FALSE),0)</f>
        <v>1</v>
      </c>
      <c r="G54" s="89">
        <f>_xlfn.IFERROR(VLOOKUP(A54,'[1]Sheet1'!$A$272:$U$356,6,FALSE),0)</f>
        <v>167</v>
      </c>
      <c r="H54" s="86">
        <f>_xlfn.IFERROR(VLOOKUP(A54,'[1]Sheet1'!$A$272:$U$356,7,FALSE),0)</f>
        <v>481</v>
      </c>
      <c r="I54" s="87">
        <f>_xlfn.IFERROR(VLOOKUP(A54,'[1]Sheet1'!$A$272:$U$356,8,FALSE),0)</f>
        <v>346</v>
      </c>
      <c r="J54" s="87">
        <f>_xlfn.IFERROR(VLOOKUP(A54,'[1]Sheet1'!$A$272:$U$356,9,FALSE),0)</f>
        <v>104</v>
      </c>
      <c r="K54" s="88">
        <f>_xlfn.IFERROR(VLOOKUP(A54,'[1]Sheet1'!$A$272:$U$356,10,FALSE),0)</f>
        <v>0</v>
      </c>
      <c r="L54" s="89">
        <f>_xlfn.IFERROR(VLOOKUP(A54,'[1]Sheet1'!$A$272:$U$356,11,FALSE),0)</f>
        <v>931</v>
      </c>
      <c r="M54" s="86">
        <f>_xlfn.IFERROR(VLOOKUP(A54,'[1]Sheet1'!$A$272:$U$356,12,FALSE),0)</f>
        <v>111</v>
      </c>
      <c r="N54" s="87">
        <f>_xlfn.IFERROR(VLOOKUP(A54,'[1]Sheet1'!$A$272:$U$356,13,FALSE),0)</f>
        <v>56</v>
      </c>
      <c r="O54" s="87">
        <f>_xlfn.IFERROR(VLOOKUP(A54,'[1]Sheet1'!$A$272:$U$356,14,FALSE),0)</f>
        <v>31</v>
      </c>
      <c r="P54" s="88">
        <f>_xlfn.IFERROR(VLOOKUP(A54,'[1]Sheet1'!$A$272:$U$356,15,FALSE),0)</f>
        <v>0</v>
      </c>
      <c r="Q54" s="89">
        <f>_xlfn.IFERROR(VLOOKUP(A54,'[1]Sheet1'!$A$272:$U$356,16,FALSE),0)</f>
        <v>198</v>
      </c>
      <c r="R54" s="89">
        <f>_xlfn.IFERROR(VLOOKUP(A54,'[1]Sheet1'!$A$272:$U$356,17,FALSE),0)</f>
        <v>1296</v>
      </c>
    </row>
    <row r="55" spans="1:18" ht="15">
      <c r="A55" s="22" t="s">
        <v>112</v>
      </c>
      <c r="B55" s="60" t="s">
        <v>113</v>
      </c>
      <c r="C55" s="86">
        <f>_xlfn.IFERROR(VLOOKUP(A55,'[1]Sheet1'!$A$272:$U$356,2,FALSE),0)</f>
        <v>60</v>
      </c>
      <c r="D55" s="87">
        <f>_xlfn.IFERROR(VLOOKUP(A55,'[1]Sheet1'!$A$272:$U$356,3,FALSE),0)</f>
        <v>57</v>
      </c>
      <c r="E55" s="87">
        <f>_xlfn.IFERROR(VLOOKUP(A55,'[1]Sheet1'!$A$272:$U$356,4,FALSE),0)</f>
        <v>7</v>
      </c>
      <c r="F55" s="88">
        <f>_xlfn.IFERROR(VLOOKUP(A55,'[1]Sheet1'!$A$272:$U$356,5,FALSE),0)</f>
        <v>0</v>
      </c>
      <c r="G55" s="89">
        <f>_xlfn.IFERROR(VLOOKUP(A55,'[1]Sheet1'!$A$272:$U$356,6,FALSE),0)</f>
        <v>124</v>
      </c>
      <c r="H55" s="86">
        <f>_xlfn.IFERROR(VLOOKUP(A55,'[1]Sheet1'!$A$272:$U$356,7,FALSE),0)</f>
        <v>213</v>
      </c>
      <c r="I55" s="87">
        <f>_xlfn.IFERROR(VLOOKUP(A55,'[1]Sheet1'!$A$272:$U$356,8,FALSE),0)</f>
        <v>229</v>
      </c>
      <c r="J55" s="87">
        <f>_xlfn.IFERROR(VLOOKUP(A55,'[1]Sheet1'!$A$272:$U$356,9,FALSE),0)</f>
        <v>37</v>
      </c>
      <c r="K55" s="88">
        <f>_xlfn.IFERROR(VLOOKUP(A55,'[1]Sheet1'!$A$272:$U$356,10,FALSE),0)</f>
        <v>0</v>
      </c>
      <c r="L55" s="89">
        <f>_xlfn.IFERROR(VLOOKUP(A55,'[1]Sheet1'!$A$272:$U$356,11,FALSE),0)</f>
        <v>479</v>
      </c>
      <c r="M55" s="86">
        <f>_xlfn.IFERROR(VLOOKUP(A55,'[1]Sheet1'!$A$272:$U$356,12,FALSE),0)</f>
        <v>84</v>
      </c>
      <c r="N55" s="87">
        <f>_xlfn.IFERROR(VLOOKUP(A55,'[1]Sheet1'!$A$272:$U$356,13,FALSE),0)</f>
        <v>92</v>
      </c>
      <c r="O55" s="87">
        <f>_xlfn.IFERROR(VLOOKUP(A55,'[1]Sheet1'!$A$272:$U$356,14,FALSE),0)</f>
        <v>33</v>
      </c>
      <c r="P55" s="88">
        <f>_xlfn.IFERROR(VLOOKUP(A55,'[1]Sheet1'!$A$272:$U$356,15,FALSE),0)</f>
        <v>0</v>
      </c>
      <c r="Q55" s="89">
        <f>_xlfn.IFERROR(VLOOKUP(A55,'[1]Sheet1'!$A$272:$U$356,16,FALSE),0)</f>
        <v>209</v>
      </c>
      <c r="R55" s="89">
        <f>_xlfn.IFERROR(VLOOKUP(A55,'[1]Sheet1'!$A$272:$U$356,17,FALSE),0)</f>
        <v>812</v>
      </c>
    </row>
    <row r="56" spans="1:18" ht="15">
      <c r="A56" s="22" t="s">
        <v>114</v>
      </c>
      <c r="B56" s="60" t="s">
        <v>115</v>
      </c>
      <c r="C56" s="86">
        <f>_xlfn.IFERROR(VLOOKUP(A56,'[1]Sheet1'!$A$272:$U$356,2,FALSE),0)</f>
        <v>447</v>
      </c>
      <c r="D56" s="87">
        <f>_xlfn.IFERROR(VLOOKUP(A56,'[1]Sheet1'!$A$272:$U$356,3,FALSE),0)</f>
        <v>322</v>
      </c>
      <c r="E56" s="87">
        <f>_xlfn.IFERROR(VLOOKUP(A56,'[1]Sheet1'!$A$272:$U$356,4,FALSE),0)</f>
        <v>52</v>
      </c>
      <c r="F56" s="88">
        <f>_xlfn.IFERROR(VLOOKUP(A56,'[1]Sheet1'!$A$272:$U$356,5,FALSE),0)</f>
        <v>0</v>
      </c>
      <c r="G56" s="89">
        <f>_xlfn.IFERROR(VLOOKUP(A56,'[1]Sheet1'!$A$272:$U$356,6,FALSE),0)</f>
        <v>821</v>
      </c>
      <c r="H56" s="86">
        <f>_xlfn.IFERROR(VLOOKUP(A56,'[1]Sheet1'!$A$272:$U$356,7,FALSE),0)</f>
        <v>639</v>
      </c>
      <c r="I56" s="87">
        <f>_xlfn.IFERROR(VLOOKUP(A56,'[1]Sheet1'!$A$272:$U$356,8,FALSE),0)</f>
        <v>670</v>
      </c>
      <c r="J56" s="87">
        <f>_xlfn.IFERROR(VLOOKUP(A56,'[1]Sheet1'!$A$272:$U$356,9,FALSE),0)</f>
        <v>140</v>
      </c>
      <c r="K56" s="88">
        <f>_xlfn.IFERROR(VLOOKUP(A56,'[1]Sheet1'!$A$272:$U$356,10,FALSE),0)</f>
        <v>0</v>
      </c>
      <c r="L56" s="89">
        <f>_xlfn.IFERROR(VLOOKUP(A56,'[1]Sheet1'!$A$272:$U$356,11,FALSE),0)</f>
        <v>1449</v>
      </c>
      <c r="M56" s="86">
        <f>_xlfn.IFERROR(VLOOKUP(A56,'[1]Sheet1'!$A$272:$U$356,12,FALSE),0)</f>
        <v>162</v>
      </c>
      <c r="N56" s="87">
        <f>_xlfn.IFERROR(VLOOKUP(A56,'[1]Sheet1'!$A$272:$U$356,13,FALSE),0)</f>
        <v>162</v>
      </c>
      <c r="O56" s="87">
        <f>_xlfn.IFERROR(VLOOKUP(A56,'[1]Sheet1'!$A$272:$U$356,14,FALSE),0)</f>
        <v>68</v>
      </c>
      <c r="P56" s="88">
        <f>_xlfn.IFERROR(VLOOKUP(A56,'[1]Sheet1'!$A$272:$U$356,15,FALSE),0)</f>
        <v>1</v>
      </c>
      <c r="Q56" s="89">
        <f>_xlfn.IFERROR(VLOOKUP(A56,'[1]Sheet1'!$A$272:$U$356,16,FALSE),0)</f>
        <v>393</v>
      </c>
      <c r="R56" s="89">
        <f>_xlfn.IFERROR(VLOOKUP(A56,'[1]Sheet1'!$A$272:$U$356,17,FALSE),0)</f>
        <v>2663</v>
      </c>
    </row>
    <row r="57" spans="1:18" ht="15">
      <c r="A57" s="22" t="s">
        <v>116</v>
      </c>
      <c r="B57" s="60" t="s">
        <v>117</v>
      </c>
      <c r="C57" s="86">
        <f>_xlfn.IFERROR(VLOOKUP(A57,'[1]Sheet1'!$A$272:$U$356,2,FALSE),0)</f>
        <v>0</v>
      </c>
      <c r="D57" s="87">
        <f>_xlfn.IFERROR(VLOOKUP(A57,'[1]Sheet1'!$A$272:$U$356,3,FALSE),0)</f>
        <v>1</v>
      </c>
      <c r="E57" s="87">
        <f>_xlfn.IFERROR(VLOOKUP(A57,'[1]Sheet1'!$A$272:$U$356,4,FALSE),0)</f>
        <v>0</v>
      </c>
      <c r="F57" s="88">
        <f>_xlfn.IFERROR(VLOOKUP(A57,'[1]Sheet1'!$A$272:$U$356,5,FALSE),0)</f>
        <v>0</v>
      </c>
      <c r="G57" s="89">
        <f>_xlfn.IFERROR(VLOOKUP(A57,'[1]Sheet1'!$A$272:$U$356,6,FALSE),0)</f>
        <v>1</v>
      </c>
      <c r="H57" s="86">
        <f>_xlfn.IFERROR(VLOOKUP(A57,'[1]Sheet1'!$A$272:$U$356,7,FALSE),0)</f>
        <v>15</v>
      </c>
      <c r="I57" s="87">
        <f>_xlfn.IFERROR(VLOOKUP(A57,'[1]Sheet1'!$A$272:$U$356,8,FALSE),0)</f>
        <v>21</v>
      </c>
      <c r="J57" s="87">
        <f>_xlfn.IFERROR(VLOOKUP(A57,'[1]Sheet1'!$A$272:$U$356,9,FALSE),0)</f>
        <v>6</v>
      </c>
      <c r="K57" s="88">
        <f>_xlfn.IFERROR(VLOOKUP(A57,'[1]Sheet1'!$A$272:$U$356,10,FALSE),0)</f>
        <v>0</v>
      </c>
      <c r="L57" s="89">
        <f>_xlfn.IFERROR(VLOOKUP(A57,'[1]Sheet1'!$A$272:$U$356,11,FALSE),0)</f>
        <v>42</v>
      </c>
      <c r="M57" s="86">
        <f>_xlfn.IFERROR(VLOOKUP(A57,'[1]Sheet1'!$A$272:$U$356,12,FALSE),0)</f>
        <v>11</v>
      </c>
      <c r="N57" s="87">
        <f>_xlfn.IFERROR(VLOOKUP(A57,'[1]Sheet1'!$A$272:$U$356,13,FALSE),0)</f>
        <v>9</v>
      </c>
      <c r="O57" s="87">
        <f>_xlfn.IFERROR(VLOOKUP(A57,'[1]Sheet1'!$A$272:$U$356,14,FALSE),0)</f>
        <v>3</v>
      </c>
      <c r="P57" s="88">
        <f>_xlfn.IFERROR(VLOOKUP(A57,'[1]Sheet1'!$A$272:$U$356,15,FALSE),0)</f>
        <v>0</v>
      </c>
      <c r="Q57" s="89">
        <f>_xlfn.IFERROR(VLOOKUP(A57,'[1]Sheet1'!$A$272:$U$356,16,FALSE),0)</f>
        <v>23</v>
      </c>
      <c r="R57" s="89">
        <f>_xlfn.IFERROR(VLOOKUP(A57,'[1]Sheet1'!$A$272:$U$356,17,FALSE),0)</f>
        <v>66</v>
      </c>
    </row>
    <row r="58" spans="1:18" ht="28.5">
      <c r="A58" s="22" t="s">
        <v>118</v>
      </c>
      <c r="B58" s="60" t="s">
        <v>119</v>
      </c>
      <c r="C58" s="86">
        <f>_xlfn.IFERROR(VLOOKUP(A58,'[1]Sheet1'!$A$272:$U$356,2,FALSE),0)</f>
        <v>9</v>
      </c>
      <c r="D58" s="87">
        <f>_xlfn.IFERROR(VLOOKUP(A58,'[1]Sheet1'!$A$272:$U$356,3,FALSE),0)</f>
        <v>9</v>
      </c>
      <c r="E58" s="87">
        <f>_xlfn.IFERROR(VLOOKUP(A58,'[1]Sheet1'!$A$272:$U$356,4,FALSE),0)</f>
        <v>0</v>
      </c>
      <c r="F58" s="88">
        <f>_xlfn.IFERROR(VLOOKUP(A58,'[1]Sheet1'!$A$272:$U$356,5,FALSE),0)</f>
        <v>0</v>
      </c>
      <c r="G58" s="89">
        <f>_xlfn.IFERROR(VLOOKUP(A58,'[1]Sheet1'!$A$272:$U$356,6,FALSE),0)</f>
        <v>18</v>
      </c>
      <c r="H58" s="86">
        <f>_xlfn.IFERROR(VLOOKUP(A58,'[1]Sheet1'!$A$272:$U$356,7,FALSE),0)</f>
        <v>33</v>
      </c>
      <c r="I58" s="87">
        <f>_xlfn.IFERROR(VLOOKUP(A58,'[1]Sheet1'!$A$272:$U$356,8,FALSE),0)</f>
        <v>31</v>
      </c>
      <c r="J58" s="87">
        <f>_xlfn.IFERROR(VLOOKUP(A58,'[1]Sheet1'!$A$272:$U$356,9,FALSE),0)</f>
        <v>5</v>
      </c>
      <c r="K58" s="88">
        <f>_xlfn.IFERROR(VLOOKUP(A58,'[1]Sheet1'!$A$272:$U$356,10,FALSE),0)</f>
        <v>0</v>
      </c>
      <c r="L58" s="89">
        <f>_xlfn.IFERROR(VLOOKUP(A58,'[1]Sheet1'!$A$272:$U$356,11,FALSE),0)</f>
        <v>69</v>
      </c>
      <c r="M58" s="86">
        <f>_xlfn.IFERROR(VLOOKUP(A58,'[1]Sheet1'!$A$272:$U$356,12,FALSE),0)</f>
        <v>2</v>
      </c>
      <c r="N58" s="87">
        <f>_xlfn.IFERROR(VLOOKUP(A58,'[1]Sheet1'!$A$272:$U$356,13,FALSE),0)</f>
        <v>1</v>
      </c>
      <c r="O58" s="87">
        <f>_xlfn.IFERROR(VLOOKUP(A58,'[1]Sheet1'!$A$272:$U$356,14,FALSE),0)</f>
        <v>0</v>
      </c>
      <c r="P58" s="88">
        <f>_xlfn.IFERROR(VLOOKUP(A58,'[1]Sheet1'!$A$272:$U$356,15,FALSE),0)</f>
        <v>0</v>
      </c>
      <c r="Q58" s="89">
        <f>_xlfn.IFERROR(VLOOKUP(A58,'[1]Sheet1'!$A$272:$U$356,16,FALSE),0)</f>
        <v>3</v>
      </c>
      <c r="R58" s="89">
        <f>_xlfn.IFERROR(VLOOKUP(A58,'[1]Sheet1'!$A$272:$U$356,17,FALSE),0)</f>
        <v>90</v>
      </c>
    </row>
    <row r="59" spans="1:18" ht="15">
      <c r="A59" s="22" t="s">
        <v>120</v>
      </c>
      <c r="B59" s="61" t="s">
        <v>121</v>
      </c>
      <c r="C59" s="86">
        <f>_xlfn.IFERROR(VLOOKUP(A59,'[1]Sheet1'!$A$272:$U$356,2,FALSE),0)</f>
        <v>1</v>
      </c>
      <c r="D59" s="87">
        <f>_xlfn.IFERROR(VLOOKUP(A59,'[1]Sheet1'!$A$272:$U$356,3,FALSE),0)</f>
        <v>0</v>
      </c>
      <c r="E59" s="87">
        <f>_xlfn.IFERROR(VLOOKUP(A59,'[1]Sheet1'!$A$272:$U$356,4,FALSE),0)</f>
        <v>0</v>
      </c>
      <c r="F59" s="88">
        <f>_xlfn.IFERROR(VLOOKUP(A59,'[1]Sheet1'!$A$272:$U$356,5,FALSE),0)</f>
        <v>0</v>
      </c>
      <c r="G59" s="89">
        <f>_xlfn.IFERROR(VLOOKUP(A59,'[1]Sheet1'!$A$272:$U$356,6,FALSE),0)</f>
        <v>1</v>
      </c>
      <c r="H59" s="86">
        <f>_xlfn.IFERROR(VLOOKUP(A59,'[1]Sheet1'!$A$272:$U$356,7,FALSE),0)</f>
        <v>11</v>
      </c>
      <c r="I59" s="87">
        <f>_xlfn.IFERROR(VLOOKUP(A59,'[1]Sheet1'!$A$272:$U$356,8,FALSE),0)</f>
        <v>5</v>
      </c>
      <c r="J59" s="87">
        <f>_xlfn.IFERROR(VLOOKUP(A59,'[1]Sheet1'!$A$272:$U$356,9,FALSE),0)</f>
        <v>1</v>
      </c>
      <c r="K59" s="88">
        <f>_xlfn.IFERROR(VLOOKUP(A59,'[1]Sheet1'!$A$272:$U$356,10,FALSE),0)</f>
        <v>0</v>
      </c>
      <c r="L59" s="89">
        <f>_xlfn.IFERROR(VLOOKUP(A59,'[1]Sheet1'!$A$272:$U$356,11,FALSE),0)</f>
        <v>17</v>
      </c>
      <c r="M59" s="86">
        <f>_xlfn.IFERROR(VLOOKUP(A59,'[1]Sheet1'!$A$272:$U$356,12,FALSE),0)</f>
        <v>4</v>
      </c>
      <c r="N59" s="87">
        <f>_xlfn.IFERROR(VLOOKUP(A59,'[1]Sheet1'!$A$272:$U$356,13,FALSE),0)</f>
        <v>3</v>
      </c>
      <c r="O59" s="87">
        <f>_xlfn.IFERROR(VLOOKUP(A59,'[1]Sheet1'!$A$272:$U$356,14,FALSE),0)</f>
        <v>1</v>
      </c>
      <c r="P59" s="88">
        <f>_xlfn.IFERROR(VLOOKUP(A59,'[1]Sheet1'!$A$272:$U$356,15,FALSE),0)</f>
        <v>0</v>
      </c>
      <c r="Q59" s="89">
        <f>_xlfn.IFERROR(VLOOKUP(A59,'[1]Sheet1'!$A$272:$U$356,16,FALSE),0)</f>
        <v>8</v>
      </c>
      <c r="R59" s="89">
        <f>_xlfn.IFERROR(VLOOKUP(A59,'[1]Sheet1'!$A$272:$U$356,17,FALSE),0)</f>
        <v>26</v>
      </c>
    </row>
    <row r="60" spans="1:18" ht="15">
      <c r="A60" s="22" t="s">
        <v>122</v>
      </c>
      <c r="B60" s="60" t="s">
        <v>123</v>
      </c>
      <c r="C60" s="86">
        <f>_xlfn.IFERROR(VLOOKUP(A60,'[1]Sheet1'!$A$272:$U$356,2,FALSE),0)</f>
        <v>3</v>
      </c>
      <c r="D60" s="87">
        <f>_xlfn.IFERROR(VLOOKUP(A60,'[1]Sheet1'!$A$272:$U$356,3,FALSE),0)</f>
        <v>1</v>
      </c>
      <c r="E60" s="87">
        <f>_xlfn.IFERROR(VLOOKUP(A60,'[1]Sheet1'!$A$272:$U$356,4,FALSE),0)</f>
        <v>1</v>
      </c>
      <c r="F60" s="88">
        <f>_xlfn.IFERROR(VLOOKUP(A60,'[1]Sheet1'!$A$272:$U$356,5,FALSE),0)</f>
        <v>0</v>
      </c>
      <c r="G60" s="89">
        <f>_xlfn.IFERROR(VLOOKUP(A60,'[1]Sheet1'!$A$272:$U$356,6,FALSE),0)</f>
        <v>5</v>
      </c>
      <c r="H60" s="86">
        <f>_xlfn.IFERROR(VLOOKUP(A60,'[1]Sheet1'!$A$272:$U$356,7,FALSE),0)</f>
        <v>54</v>
      </c>
      <c r="I60" s="87">
        <f>_xlfn.IFERROR(VLOOKUP(A60,'[1]Sheet1'!$A$272:$U$356,8,FALSE),0)</f>
        <v>72</v>
      </c>
      <c r="J60" s="87">
        <f>_xlfn.IFERROR(VLOOKUP(A60,'[1]Sheet1'!$A$272:$U$356,9,FALSE),0)</f>
        <v>9</v>
      </c>
      <c r="K60" s="88">
        <f>_xlfn.IFERROR(VLOOKUP(A60,'[1]Sheet1'!$A$272:$U$356,10,FALSE),0)</f>
        <v>0</v>
      </c>
      <c r="L60" s="89">
        <f>_xlfn.IFERROR(VLOOKUP(A60,'[1]Sheet1'!$A$272:$U$356,11,FALSE),0)</f>
        <v>135</v>
      </c>
      <c r="M60" s="86">
        <f>_xlfn.IFERROR(VLOOKUP(A60,'[1]Sheet1'!$A$272:$U$356,12,FALSE),0)</f>
        <v>11</v>
      </c>
      <c r="N60" s="87">
        <f>_xlfn.IFERROR(VLOOKUP(A60,'[1]Sheet1'!$A$272:$U$356,13,FALSE),0)</f>
        <v>9</v>
      </c>
      <c r="O60" s="87">
        <f>_xlfn.IFERROR(VLOOKUP(A60,'[1]Sheet1'!$A$272:$U$356,14,FALSE),0)</f>
        <v>0</v>
      </c>
      <c r="P60" s="88">
        <f>_xlfn.IFERROR(VLOOKUP(A60,'[1]Sheet1'!$A$272:$U$356,15,FALSE),0)</f>
        <v>0</v>
      </c>
      <c r="Q60" s="89">
        <f>_xlfn.IFERROR(VLOOKUP(A60,'[1]Sheet1'!$A$272:$U$356,16,FALSE),0)</f>
        <v>20</v>
      </c>
      <c r="R60" s="89">
        <f>_xlfn.IFERROR(VLOOKUP(A60,'[1]Sheet1'!$A$272:$U$356,17,FALSE),0)</f>
        <v>160</v>
      </c>
    </row>
    <row r="61" spans="1:18" ht="15">
      <c r="A61" s="22" t="s">
        <v>124</v>
      </c>
      <c r="B61" s="60" t="s">
        <v>125</v>
      </c>
      <c r="C61" s="86">
        <f>_xlfn.IFERROR(VLOOKUP(A61,'[1]Sheet1'!$A$272:$U$356,2,FALSE),0)</f>
        <v>10</v>
      </c>
      <c r="D61" s="87">
        <f>_xlfn.IFERROR(VLOOKUP(A61,'[1]Sheet1'!$A$272:$U$356,3,FALSE),0)</f>
        <v>7</v>
      </c>
      <c r="E61" s="87">
        <f>_xlfn.IFERROR(VLOOKUP(A61,'[1]Sheet1'!$A$272:$U$356,4,FALSE),0)</f>
        <v>1</v>
      </c>
      <c r="F61" s="88">
        <f>_xlfn.IFERROR(VLOOKUP(A61,'[1]Sheet1'!$A$272:$U$356,5,FALSE),0)</f>
        <v>0</v>
      </c>
      <c r="G61" s="89">
        <f>_xlfn.IFERROR(VLOOKUP(A61,'[1]Sheet1'!$A$272:$U$356,6,FALSE),0)</f>
        <v>18</v>
      </c>
      <c r="H61" s="86">
        <f>_xlfn.IFERROR(VLOOKUP(A61,'[1]Sheet1'!$A$272:$U$356,7,FALSE),0)</f>
        <v>141</v>
      </c>
      <c r="I61" s="87">
        <f>_xlfn.IFERROR(VLOOKUP(A61,'[1]Sheet1'!$A$272:$U$356,8,FALSE),0)</f>
        <v>80</v>
      </c>
      <c r="J61" s="87">
        <f>_xlfn.IFERROR(VLOOKUP(A61,'[1]Sheet1'!$A$272:$U$356,9,FALSE),0)</f>
        <v>32</v>
      </c>
      <c r="K61" s="88">
        <f>_xlfn.IFERROR(VLOOKUP(A61,'[1]Sheet1'!$A$272:$U$356,10,FALSE),0)</f>
        <v>0</v>
      </c>
      <c r="L61" s="89">
        <f>_xlfn.IFERROR(VLOOKUP(A61,'[1]Sheet1'!$A$272:$U$356,11,FALSE),0)</f>
        <v>253</v>
      </c>
      <c r="M61" s="86">
        <f>_xlfn.IFERROR(VLOOKUP(A61,'[1]Sheet1'!$A$272:$U$356,12,FALSE),0)</f>
        <v>33</v>
      </c>
      <c r="N61" s="87">
        <f>_xlfn.IFERROR(VLOOKUP(A61,'[1]Sheet1'!$A$272:$U$356,13,FALSE),0)</f>
        <v>23</v>
      </c>
      <c r="O61" s="87">
        <f>_xlfn.IFERROR(VLOOKUP(A61,'[1]Sheet1'!$A$272:$U$356,14,FALSE),0)</f>
        <v>4</v>
      </c>
      <c r="P61" s="88">
        <f>_xlfn.IFERROR(VLOOKUP(A61,'[1]Sheet1'!$A$272:$U$356,15,FALSE),0)</f>
        <v>0</v>
      </c>
      <c r="Q61" s="89">
        <f>_xlfn.IFERROR(VLOOKUP(A61,'[1]Sheet1'!$A$272:$U$356,16,FALSE),0)</f>
        <v>60</v>
      </c>
      <c r="R61" s="89">
        <f>_xlfn.IFERROR(VLOOKUP(A61,'[1]Sheet1'!$A$272:$U$356,17,FALSE),0)</f>
        <v>331</v>
      </c>
    </row>
    <row r="62" spans="1:18" ht="15">
      <c r="A62" s="22" t="s">
        <v>126</v>
      </c>
      <c r="B62" s="60" t="s">
        <v>127</v>
      </c>
      <c r="C62" s="86">
        <f>_xlfn.IFERROR(VLOOKUP(A62,'[1]Sheet1'!$A$272:$U$356,2,FALSE),0)</f>
        <v>0</v>
      </c>
      <c r="D62" s="87">
        <f>_xlfn.IFERROR(VLOOKUP(A62,'[1]Sheet1'!$A$272:$U$356,3,FALSE),0)</f>
        <v>0</v>
      </c>
      <c r="E62" s="87">
        <f>_xlfn.IFERROR(VLOOKUP(A62,'[1]Sheet1'!$A$272:$U$356,4,FALSE),0)</f>
        <v>0</v>
      </c>
      <c r="F62" s="88">
        <f>_xlfn.IFERROR(VLOOKUP(A62,'[1]Sheet1'!$A$272:$U$356,5,FALSE),0)</f>
        <v>0</v>
      </c>
      <c r="G62" s="89">
        <f>_xlfn.IFERROR(VLOOKUP(A62,'[1]Sheet1'!$A$272:$U$356,6,FALSE),0)</f>
        <v>0</v>
      </c>
      <c r="H62" s="86">
        <f>_xlfn.IFERROR(VLOOKUP(A62,'[1]Sheet1'!$A$272:$U$356,7,FALSE),0)</f>
        <v>16</v>
      </c>
      <c r="I62" s="87">
        <f>_xlfn.IFERROR(VLOOKUP(A62,'[1]Sheet1'!$A$272:$U$356,8,FALSE),0)</f>
        <v>16</v>
      </c>
      <c r="J62" s="87">
        <f>_xlfn.IFERROR(VLOOKUP(A62,'[1]Sheet1'!$A$272:$U$356,9,FALSE),0)</f>
        <v>4</v>
      </c>
      <c r="K62" s="88">
        <f>_xlfn.IFERROR(VLOOKUP(A62,'[1]Sheet1'!$A$272:$U$356,10,FALSE),0)</f>
        <v>0</v>
      </c>
      <c r="L62" s="89">
        <f>_xlfn.IFERROR(VLOOKUP(A62,'[1]Sheet1'!$A$272:$U$356,11,FALSE),0)</f>
        <v>36</v>
      </c>
      <c r="M62" s="86">
        <f>_xlfn.IFERROR(VLOOKUP(A62,'[1]Sheet1'!$A$272:$U$356,12,FALSE),0)</f>
        <v>2</v>
      </c>
      <c r="N62" s="87">
        <f>_xlfn.IFERROR(VLOOKUP(A62,'[1]Sheet1'!$A$272:$U$356,13,FALSE),0)</f>
        <v>10</v>
      </c>
      <c r="O62" s="87">
        <f>_xlfn.IFERROR(VLOOKUP(A62,'[1]Sheet1'!$A$272:$U$356,14,FALSE),0)</f>
        <v>5</v>
      </c>
      <c r="P62" s="88">
        <f>_xlfn.IFERROR(VLOOKUP(A62,'[1]Sheet1'!$A$272:$U$356,15,FALSE),0)</f>
        <v>0</v>
      </c>
      <c r="Q62" s="89">
        <f>_xlfn.IFERROR(VLOOKUP(A62,'[1]Sheet1'!$A$272:$U$356,16,FALSE),0)</f>
        <v>17</v>
      </c>
      <c r="R62" s="89">
        <f>_xlfn.IFERROR(VLOOKUP(A62,'[1]Sheet1'!$A$272:$U$356,17,FALSE),0)</f>
        <v>53</v>
      </c>
    </row>
    <row r="63" spans="1:18" ht="28.5">
      <c r="A63" s="22" t="s">
        <v>128</v>
      </c>
      <c r="B63" s="61" t="s">
        <v>129</v>
      </c>
      <c r="C63" s="86">
        <f>_xlfn.IFERROR(VLOOKUP(A63,'[1]Sheet1'!$A$272:$U$356,2,FALSE),0)</f>
        <v>7</v>
      </c>
      <c r="D63" s="87">
        <f>_xlfn.IFERROR(VLOOKUP(A63,'[1]Sheet1'!$A$272:$U$356,3,FALSE),0)</f>
        <v>8</v>
      </c>
      <c r="E63" s="87">
        <f>_xlfn.IFERROR(VLOOKUP(A63,'[1]Sheet1'!$A$272:$U$356,4,FALSE),0)</f>
        <v>0</v>
      </c>
      <c r="F63" s="88">
        <f>_xlfn.IFERROR(VLOOKUP(A63,'[1]Sheet1'!$A$272:$U$356,5,FALSE),0)</f>
        <v>0</v>
      </c>
      <c r="G63" s="89">
        <f>_xlfn.IFERROR(VLOOKUP(A63,'[1]Sheet1'!$A$272:$U$356,6,FALSE),0)</f>
        <v>15</v>
      </c>
      <c r="H63" s="86">
        <f>_xlfn.IFERROR(VLOOKUP(A63,'[1]Sheet1'!$A$272:$U$356,7,FALSE),0)</f>
        <v>140</v>
      </c>
      <c r="I63" s="87">
        <f>_xlfn.IFERROR(VLOOKUP(A63,'[1]Sheet1'!$A$272:$U$356,8,FALSE),0)</f>
        <v>76</v>
      </c>
      <c r="J63" s="87">
        <f>_xlfn.IFERROR(VLOOKUP(A63,'[1]Sheet1'!$A$272:$U$356,9,FALSE),0)</f>
        <v>28</v>
      </c>
      <c r="K63" s="88">
        <f>_xlfn.IFERROR(VLOOKUP(A63,'[1]Sheet1'!$A$272:$U$356,10,FALSE),0)</f>
        <v>0</v>
      </c>
      <c r="L63" s="89">
        <f>_xlfn.IFERROR(VLOOKUP(A63,'[1]Sheet1'!$A$272:$U$356,11,FALSE),0)</f>
        <v>244</v>
      </c>
      <c r="M63" s="86">
        <f>_xlfn.IFERROR(VLOOKUP(A63,'[1]Sheet1'!$A$272:$U$356,12,FALSE),0)</f>
        <v>102</v>
      </c>
      <c r="N63" s="87">
        <f>_xlfn.IFERROR(VLOOKUP(A63,'[1]Sheet1'!$A$272:$U$356,13,FALSE),0)</f>
        <v>45</v>
      </c>
      <c r="O63" s="87">
        <f>_xlfn.IFERROR(VLOOKUP(A63,'[1]Sheet1'!$A$272:$U$356,14,FALSE),0)</f>
        <v>21</v>
      </c>
      <c r="P63" s="88">
        <f>_xlfn.IFERROR(VLOOKUP(A63,'[1]Sheet1'!$A$272:$U$356,15,FALSE),0)</f>
        <v>0</v>
      </c>
      <c r="Q63" s="89">
        <f>_xlfn.IFERROR(VLOOKUP(A63,'[1]Sheet1'!$A$272:$U$356,16,FALSE),0)</f>
        <v>168</v>
      </c>
      <c r="R63" s="89">
        <f>_xlfn.IFERROR(VLOOKUP(A63,'[1]Sheet1'!$A$272:$U$356,17,FALSE),0)</f>
        <v>427</v>
      </c>
    </row>
    <row r="64" spans="1:18" ht="28.5">
      <c r="A64" s="22" t="s">
        <v>130</v>
      </c>
      <c r="B64" s="61" t="s">
        <v>131</v>
      </c>
      <c r="C64" s="86">
        <f>_xlfn.IFERROR(VLOOKUP(A64,'[1]Sheet1'!$A$272:$U$356,2,FALSE),0)</f>
        <v>4</v>
      </c>
      <c r="D64" s="87">
        <f>_xlfn.IFERROR(VLOOKUP(A64,'[1]Sheet1'!$A$272:$U$356,3,FALSE),0)</f>
        <v>1</v>
      </c>
      <c r="E64" s="87">
        <f>_xlfn.IFERROR(VLOOKUP(A64,'[1]Sheet1'!$A$272:$U$356,4,FALSE),0)</f>
        <v>0</v>
      </c>
      <c r="F64" s="88">
        <f>_xlfn.IFERROR(VLOOKUP(A64,'[1]Sheet1'!$A$272:$U$356,5,FALSE),0)</f>
        <v>0</v>
      </c>
      <c r="G64" s="89">
        <f>_xlfn.IFERROR(VLOOKUP(A64,'[1]Sheet1'!$A$272:$U$356,6,FALSE),0)</f>
        <v>5</v>
      </c>
      <c r="H64" s="86">
        <f>_xlfn.IFERROR(VLOOKUP(A64,'[1]Sheet1'!$A$272:$U$356,7,FALSE),0)</f>
        <v>34</v>
      </c>
      <c r="I64" s="87">
        <f>_xlfn.IFERROR(VLOOKUP(A64,'[1]Sheet1'!$A$272:$U$356,8,FALSE),0)</f>
        <v>21</v>
      </c>
      <c r="J64" s="87">
        <f>_xlfn.IFERROR(VLOOKUP(A64,'[1]Sheet1'!$A$272:$U$356,9,FALSE),0)</f>
        <v>2</v>
      </c>
      <c r="K64" s="88">
        <f>_xlfn.IFERROR(VLOOKUP(A64,'[1]Sheet1'!$A$272:$U$356,10,FALSE),0)</f>
        <v>0</v>
      </c>
      <c r="L64" s="89">
        <f>_xlfn.IFERROR(VLOOKUP(A64,'[1]Sheet1'!$A$272:$U$356,11,FALSE),0)</f>
        <v>57</v>
      </c>
      <c r="M64" s="86">
        <f>_xlfn.IFERROR(VLOOKUP(A64,'[1]Sheet1'!$A$272:$U$356,12,FALSE),0)</f>
        <v>21</v>
      </c>
      <c r="N64" s="87">
        <f>_xlfn.IFERROR(VLOOKUP(A64,'[1]Sheet1'!$A$272:$U$356,13,FALSE),0)</f>
        <v>11</v>
      </c>
      <c r="O64" s="87">
        <f>_xlfn.IFERROR(VLOOKUP(A64,'[1]Sheet1'!$A$272:$U$356,14,FALSE),0)</f>
        <v>5</v>
      </c>
      <c r="P64" s="88">
        <f>_xlfn.IFERROR(VLOOKUP(A64,'[1]Sheet1'!$A$272:$U$356,15,FALSE),0)</f>
        <v>0</v>
      </c>
      <c r="Q64" s="89">
        <f>_xlfn.IFERROR(VLOOKUP(A64,'[1]Sheet1'!$A$272:$U$356,16,FALSE),0)</f>
        <v>37</v>
      </c>
      <c r="R64" s="89">
        <f>_xlfn.IFERROR(VLOOKUP(A64,'[1]Sheet1'!$A$272:$U$356,17,FALSE),0)</f>
        <v>99</v>
      </c>
    </row>
    <row r="65" spans="1:18" ht="15">
      <c r="A65" s="22" t="s">
        <v>132</v>
      </c>
      <c r="B65" s="61" t="s">
        <v>133</v>
      </c>
      <c r="C65" s="86">
        <f>_xlfn.IFERROR(VLOOKUP(A65,'[1]Sheet1'!$A$272:$U$356,2,FALSE),0)</f>
        <v>2</v>
      </c>
      <c r="D65" s="87">
        <f>_xlfn.IFERROR(VLOOKUP(A65,'[1]Sheet1'!$A$272:$U$356,3,FALSE),0)</f>
        <v>1</v>
      </c>
      <c r="E65" s="87">
        <f>_xlfn.IFERROR(VLOOKUP(A65,'[1]Sheet1'!$A$272:$U$356,4,FALSE),0)</f>
        <v>0</v>
      </c>
      <c r="F65" s="88">
        <f>_xlfn.IFERROR(VLOOKUP(A65,'[1]Sheet1'!$A$272:$U$356,5,FALSE),0)</f>
        <v>0</v>
      </c>
      <c r="G65" s="89">
        <f>_xlfn.IFERROR(VLOOKUP(A65,'[1]Sheet1'!$A$272:$U$356,6,FALSE),0)</f>
        <v>3</v>
      </c>
      <c r="H65" s="86">
        <f>_xlfn.IFERROR(VLOOKUP(A65,'[1]Sheet1'!$A$272:$U$356,7,FALSE),0)</f>
        <v>34</v>
      </c>
      <c r="I65" s="87">
        <f>_xlfn.IFERROR(VLOOKUP(A65,'[1]Sheet1'!$A$272:$U$356,8,FALSE),0)</f>
        <v>20</v>
      </c>
      <c r="J65" s="87">
        <f>_xlfn.IFERROR(VLOOKUP(A65,'[1]Sheet1'!$A$272:$U$356,9,FALSE),0)</f>
        <v>5</v>
      </c>
      <c r="K65" s="88">
        <f>_xlfn.IFERROR(VLOOKUP(A65,'[1]Sheet1'!$A$272:$U$356,10,FALSE),0)</f>
        <v>0</v>
      </c>
      <c r="L65" s="89">
        <f>_xlfn.IFERROR(VLOOKUP(A65,'[1]Sheet1'!$A$272:$U$356,11,FALSE),0)</f>
        <v>59</v>
      </c>
      <c r="M65" s="86">
        <f>_xlfn.IFERROR(VLOOKUP(A65,'[1]Sheet1'!$A$272:$U$356,12,FALSE),0)</f>
        <v>31</v>
      </c>
      <c r="N65" s="87">
        <f>_xlfn.IFERROR(VLOOKUP(A65,'[1]Sheet1'!$A$272:$U$356,13,FALSE),0)</f>
        <v>17</v>
      </c>
      <c r="O65" s="87">
        <f>_xlfn.IFERROR(VLOOKUP(A65,'[1]Sheet1'!$A$272:$U$356,14,FALSE),0)</f>
        <v>8</v>
      </c>
      <c r="P65" s="88">
        <f>_xlfn.IFERROR(VLOOKUP(A65,'[1]Sheet1'!$A$272:$U$356,15,FALSE),0)</f>
        <v>0</v>
      </c>
      <c r="Q65" s="89">
        <f>_xlfn.IFERROR(VLOOKUP(A65,'[1]Sheet1'!$A$272:$U$356,16,FALSE),0)</f>
        <v>56</v>
      </c>
      <c r="R65" s="89">
        <f>_xlfn.IFERROR(VLOOKUP(A65,'[1]Sheet1'!$A$272:$U$356,17,FALSE),0)</f>
        <v>118</v>
      </c>
    </row>
    <row r="66" spans="1:18" ht="15">
      <c r="A66" s="22" t="s">
        <v>134</v>
      </c>
      <c r="B66" s="61" t="s">
        <v>135</v>
      </c>
      <c r="C66" s="86">
        <f>_xlfn.IFERROR(VLOOKUP(A66,'[1]Sheet1'!$A$272:$U$356,2,FALSE),0)</f>
        <v>11</v>
      </c>
      <c r="D66" s="87">
        <f>_xlfn.IFERROR(VLOOKUP(A66,'[1]Sheet1'!$A$272:$U$356,3,FALSE),0)</f>
        <v>12</v>
      </c>
      <c r="E66" s="87">
        <f>_xlfn.IFERROR(VLOOKUP(A66,'[1]Sheet1'!$A$272:$U$356,4,FALSE),0)</f>
        <v>0</v>
      </c>
      <c r="F66" s="88">
        <f>_xlfn.IFERROR(VLOOKUP(A66,'[1]Sheet1'!$A$272:$U$356,5,FALSE),0)</f>
        <v>0</v>
      </c>
      <c r="G66" s="89">
        <f>_xlfn.IFERROR(VLOOKUP(A66,'[1]Sheet1'!$A$272:$U$356,6,FALSE),0)</f>
        <v>23</v>
      </c>
      <c r="H66" s="86">
        <f>_xlfn.IFERROR(VLOOKUP(A66,'[1]Sheet1'!$A$272:$U$356,7,FALSE),0)</f>
        <v>87</v>
      </c>
      <c r="I66" s="87">
        <f>_xlfn.IFERROR(VLOOKUP(A66,'[1]Sheet1'!$A$272:$U$356,8,FALSE),0)</f>
        <v>127</v>
      </c>
      <c r="J66" s="87">
        <f>_xlfn.IFERROR(VLOOKUP(A66,'[1]Sheet1'!$A$272:$U$356,9,FALSE),0)</f>
        <v>25</v>
      </c>
      <c r="K66" s="88">
        <f>_xlfn.IFERROR(VLOOKUP(A66,'[1]Sheet1'!$A$272:$U$356,10,FALSE),0)</f>
        <v>0</v>
      </c>
      <c r="L66" s="89">
        <f>_xlfn.IFERROR(VLOOKUP(A66,'[1]Sheet1'!$A$272:$U$356,11,FALSE),0)</f>
        <v>239</v>
      </c>
      <c r="M66" s="86">
        <f>_xlfn.IFERROR(VLOOKUP(A66,'[1]Sheet1'!$A$272:$U$356,12,FALSE),0)</f>
        <v>74</v>
      </c>
      <c r="N66" s="87">
        <f>_xlfn.IFERROR(VLOOKUP(A66,'[1]Sheet1'!$A$272:$U$356,13,FALSE),0)</f>
        <v>88</v>
      </c>
      <c r="O66" s="87">
        <f>_xlfn.IFERROR(VLOOKUP(A66,'[1]Sheet1'!$A$272:$U$356,14,FALSE),0)</f>
        <v>35</v>
      </c>
      <c r="P66" s="88">
        <f>_xlfn.IFERROR(VLOOKUP(A66,'[1]Sheet1'!$A$272:$U$356,15,FALSE),0)</f>
        <v>0</v>
      </c>
      <c r="Q66" s="89">
        <f>_xlfn.IFERROR(VLOOKUP(A66,'[1]Sheet1'!$A$272:$U$356,16,FALSE),0)</f>
        <v>197</v>
      </c>
      <c r="R66" s="89">
        <f>_xlfn.IFERROR(VLOOKUP(A66,'[1]Sheet1'!$A$272:$U$356,17,FALSE),0)</f>
        <v>459</v>
      </c>
    </row>
    <row r="67" spans="1:18" ht="15">
      <c r="A67" s="22" t="s">
        <v>136</v>
      </c>
      <c r="B67" s="61" t="s">
        <v>137</v>
      </c>
      <c r="C67" s="86">
        <f>_xlfn.IFERROR(VLOOKUP(A67,'[1]Sheet1'!$A$272:$U$356,2,FALSE),0)</f>
        <v>11</v>
      </c>
      <c r="D67" s="87">
        <f>_xlfn.IFERROR(VLOOKUP(A67,'[1]Sheet1'!$A$272:$U$356,3,FALSE),0)</f>
        <v>0</v>
      </c>
      <c r="E67" s="87">
        <f>_xlfn.IFERROR(VLOOKUP(A67,'[1]Sheet1'!$A$272:$U$356,4,FALSE),0)</f>
        <v>1</v>
      </c>
      <c r="F67" s="88">
        <f>_xlfn.IFERROR(VLOOKUP(A67,'[1]Sheet1'!$A$272:$U$356,5,FALSE),0)</f>
        <v>0</v>
      </c>
      <c r="G67" s="89">
        <f>_xlfn.IFERROR(VLOOKUP(A67,'[1]Sheet1'!$A$272:$U$356,6,FALSE),0)</f>
        <v>12</v>
      </c>
      <c r="H67" s="86">
        <f>_xlfn.IFERROR(VLOOKUP(A67,'[1]Sheet1'!$A$272:$U$356,7,FALSE),0)</f>
        <v>48</v>
      </c>
      <c r="I67" s="87">
        <f>_xlfn.IFERROR(VLOOKUP(A67,'[1]Sheet1'!$A$272:$U$356,8,FALSE),0)</f>
        <v>32</v>
      </c>
      <c r="J67" s="87">
        <f>_xlfn.IFERROR(VLOOKUP(A67,'[1]Sheet1'!$A$272:$U$356,9,FALSE),0)</f>
        <v>14</v>
      </c>
      <c r="K67" s="88">
        <f>_xlfn.IFERROR(VLOOKUP(A67,'[1]Sheet1'!$A$272:$U$356,10,FALSE),0)</f>
        <v>0</v>
      </c>
      <c r="L67" s="89">
        <f>_xlfn.IFERROR(VLOOKUP(A67,'[1]Sheet1'!$A$272:$U$356,11,FALSE),0)</f>
        <v>94</v>
      </c>
      <c r="M67" s="86">
        <f>_xlfn.IFERROR(VLOOKUP(A67,'[1]Sheet1'!$A$272:$U$356,12,FALSE),0)</f>
        <v>21</v>
      </c>
      <c r="N67" s="87">
        <f>_xlfn.IFERROR(VLOOKUP(A67,'[1]Sheet1'!$A$272:$U$356,13,FALSE),0)</f>
        <v>14</v>
      </c>
      <c r="O67" s="87">
        <f>_xlfn.IFERROR(VLOOKUP(A67,'[1]Sheet1'!$A$272:$U$356,14,FALSE),0)</f>
        <v>10</v>
      </c>
      <c r="P67" s="88">
        <f>_xlfn.IFERROR(VLOOKUP(A67,'[1]Sheet1'!$A$272:$U$356,15,FALSE),0)</f>
        <v>0</v>
      </c>
      <c r="Q67" s="89">
        <f>_xlfn.IFERROR(VLOOKUP(A67,'[1]Sheet1'!$A$272:$U$356,16,FALSE),0)</f>
        <v>45</v>
      </c>
      <c r="R67" s="89">
        <f>_xlfn.IFERROR(VLOOKUP(A67,'[1]Sheet1'!$A$272:$U$356,17,FALSE),0)</f>
        <v>151</v>
      </c>
    </row>
    <row r="68" spans="1:18" ht="15">
      <c r="A68" s="22" t="s">
        <v>138</v>
      </c>
      <c r="B68" s="60" t="s">
        <v>139</v>
      </c>
      <c r="C68" s="86">
        <f>_xlfn.IFERROR(VLOOKUP(A68,'[1]Sheet1'!$A$272:$U$356,2,FALSE),0)</f>
        <v>14</v>
      </c>
      <c r="D68" s="87">
        <f>_xlfn.IFERROR(VLOOKUP(A68,'[1]Sheet1'!$A$272:$U$356,3,FALSE),0)</f>
        <v>9</v>
      </c>
      <c r="E68" s="87">
        <f>_xlfn.IFERROR(VLOOKUP(A68,'[1]Sheet1'!$A$272:$U$356,4,FALSE),0)</f>
        <v>0</v>
      </c>
      <c r="F68" s="88">
        <f>_xlfn.IFERROR(VLOOKUP(A68,'[1]Sheet1'!$A$272:$U$356,5,FALSE),0)</f>
        <v>0</v>
      </c>
      <c r="G68" s="89">
        <f>_xlfn.IFERROR(VLOOKUP(A68,'[1]Sheet1'!$A$272:$U$356,6,FALSE),0)</f>
        <v>23</v>
      </c>
      <c r="H68" s="86">
        <f>_xlfn.IFERROR(VLOOKUP(A68,'[1]Sheet1'!$A$272:$U$356,7,FALSE),0)</f>
        <v>102</v>
      </c>
      <c r="I68" s="87">
        <f>_xlfn.IFERROR(VLOOKUP(A68,'[1]Sheet1'!$A$272:$U$356,8,FALSE),0)</f>
        <v>79</v>
      </c>
      <c r="J68" s="87">
        <f>_xlfn.IFERROR(VLOOKUP(A68,'[1]Sheet1'!$A$272:$U$356,9,FALSE),0)</f>
        <v>28</v>
      </c>
      <c r="K68" s="88">
        <f>_xlfn.IFERROR(VLOOKUP(A68,'[1]Sheet1'!$A$272:$U$356,10,FALSE),0)</f>
        <v>0</v>
      </c>
      <c r="L68" s="89">
        <f>_xlfn.IFERROR(VLOOKUP(A68,'[1]Sheet1'!$A$272:$U$356,11,FALSE),0)</f>
        <v>209</v>
      </c>
      <c r="M68" s="86">
        <f>_xlfn.IFERROR(VLOOKUP(A68,'[1]Sheet1'!$A$272:$U$356,12,FALSE),0)</f>
        <v>47</v>
      </c>
      <c r="N68" s="87">
        <f>_xlfn.IFERROR(VLOOKUP(A68,'[1]Sheet1'!$A$272:$U$356,13,FALSE),0)</f>
        <v>35</v>
      </c>
      <c r="O68" s="87">
        <f>_xlfn.IFERROR(VLOOKUP(A68,'[1]Sheet1'!$A$272:$U$356,14,FALSE),0)</f>
        <v>13</v>
      </c>
      <c r="P68" s="88">
        <f>_xlfn.IFERROR(VLOOKUP(A68,'[1]Sheet1'!$A$272:$U$356,15,FALSE),0)</f>
        <v>0</v>
      </c>
      <c r="Q68" s="89">
        <f>_xlfn.IFERROR(VLOOKUP(A68,'[1]Sheet1'!$A$272:$U$356,16,FALSE),0)</f>
        <v>95</v>
      </c>
      <c r="R68" s="89">
        <f>_xlfn.IFERROR(VLOOKUP(A68,'[1]Sheet1'!$A$272:$U$356,17,FALSE),0)</f>
        <v>327</v>
      </c>
    </row>
    <row r="69" spans="1:18" ht="28.5">
      <c r="A69" s="22" t="s">
        <v>140</v>
      </c>
      <c r="B69" s="61" t="s">
        <v>141</v>
      </c>
      <c r="C69" s="86">
        <f>_xlfn.IFERROR(VLOOKUP(A69,'[1]Sheet1'!$A$272:$U$356,2,FALSE),0)</f>
        <v>30</v>
      </c>
      <c r="D69" s="87">
        <f>_xlfn.IFERROR(VLOOKUP(A69,'[1]Sheet1'!$A$272:$U$356,3,FALSE),0)</f>
        <v>22</v>
      </c>
      <c r="E69" s="87">
        <f>_xlfn.IFERROR(VLOOKUP(A69,'[1]Sheet1'!$A$272:$U$356,4,FALSE),0)</f>
        <v>3</v>
      </c>
      <c r="F69" s="88">
        <f>_xlfn.IFERROR(VLOOKUP(A69,'[1]Sheet1'!$A$272:$U$356,5,FALSE),0)</f>
        <v>0</v>
      </c>
      <c r="G69" s="89">
        <f>_xlfn.IFERROR(VLOOKUP(A69,'[1]Sheet1'!$A$272:$U$356,6,FALSE),0)</f>
        <v>55</v>
      </c>
      <c r="H69" s="86">
        <f>_xlfn.IFERROR(VLOOKUP(A69,'[1]Sheet1'!$A$272:$U$356,7,FALSE),0)</f>
        <v>254</v>
      </c>
      <c r="I69" s="87">
        <f>_xlfn.IFERROR(VLOOKUP(A69,'[1]Sheet1'!$A$272:$U$356,8,FALSE),0)</f>
        <v>182</v>
      </c>
      <c r="J69" s="87">
        <f>_xlfn.IFERROR(VLOOKUP(A69,'[1]Sheet1'!$A$272:$U$356,9,FALSE),0)</f>
        <v>35</v>
      </c>
      <c r="K69" s="88">
        <f>_xlfn.IFERROR(VLOOKUP(A69,'[1]Sheet1'!$A$272:$U$356,10,FALSE),0)</f>
        <v>0</v>
      </c>
      <c r="L69" s="89">
        <f>_xlfn.IFERROR(VLOOKUP(A69,'[1]Sheet1'!$A$272:$U$356,11,FALSE),0)</f>
        <v>471</v>
      </c>
      <c r="M69" s="86">
        <f>_xlfn.IFERROR(VLOOKUP(A69,'[1]Sheet1'!$A$272:$U$356,12,FALSE),0)</f>
        <v>58</v>
      </c>
      <c r="N69" s="87">
        <f>_xlfn.IFERROR(VLOOKUP(A69,'[1]Sheet1'!$A$272:$U$356,13,FALSE),0)</f>
        <v>64</v>
      </c>
      <c r="O69" s="87">
        <f>_xlfn.IFERROR(VLOOKUP(A69,'[1]Sheet1'!$A$272:$U$356,14,FALSE),0)</f>
        <v>16</v>
      </c>
      <c r="P69" s="88">
        <f>_xlfn.IFERROR(VLOOKUP(A69,'[1]Sheet1'!$A$272:$U$356,15,FALSE),0)</f>
        <v>0</v>
      </c>
      <c r="Q69" s="89">
        <f>_xlfn.IFERROR(VLOOKUP(A69,'[1]Sheet1'!$A$272:$U$356,16,FALSE),0)</f>
        <v>138</v>
      </c>
      <c r="R69" s="89">
        <f>_xlfn.IFERROR(VLOOKUP(A69,'[1]Sheet1'!$A$272:$U$356,17,FALSE),0)</f>
        <v>664</v>
      </c>
    </row>
    <row r="70" spans="1:18" ht="15">
      <c r="A70" s="22" t="s">
        <v>142</v>
      </c>
      <c r="B70" s="60" t="s">
        <v>143</v>
      </c>
      <c r="C70" s="86">
        <f>_xlfn.IFERROR(VLOOKUP(A70,'[1]Sheet1'!$A$272:$U$356,2,FALSE),0)</f>
        <v>14</v>
      </c>
      <c r="D70" s="87">
        <f>_xlfn.IFERROR(VLOOKUP(A70,'[1]Sheet1'!$A$272:$U$356,3,FALSE),0)</f>
        <v>3</v>
      </c>
      <c r="E70" s="87">
        <f>_xlfn.IFERROR(VLOOKUP(A70,'[1]Sheet1'!$A$272:$U$356,4,FALSE),0)</f>
        <v>1</v>
      </c>
      <c r="F70" s="88">
        <f>_xlfn.IFERROR(VLOOKUP(A70,'[1]Sheet1'!$A$272:$U$356,5,FALSE),0)</f>
        <v>0</v>
      </c>
      <c r="G70" s="89">
        <f>_xlfn.IFERROR(VLOOKUP(A70,'[1]Sheet1'!$A$272:$U$356,6,FALSE),0)</f>
        <v>18</v>
      </c>
      <c r="H70" s="86">
        <f>_xlfn.IFERROR(VLOOKUP(A70,'[1]Sheet1'!$A$272:$U$356,7,FALSE),0)</f>
        <v>99</v>
      </c>
      <c r="I70" s="87">
        <f>_xlfn.IFERROR(VLOOKUP(A70,'[1]Sheet1'!$A$272:$U$356,8,FALSE),0)</f>
        <v>43</v>
      </c>
      <c r="J70" s="87">
        <f>_xlfn.IFERROR(VLOOKUP(A70,'[1]Sheet1'!$A$272:$U$356,9,FALSE),0)</f>
        <v>5</v>
      </c>
      <c r="K70" s="88">
        <f>_xlfn.IFERROR(VLOOKUP(A70,'[1]Sheet1'!$A$272:$U$356,10,FALSE),0)</f>
        <v>0</v>
      </c>
      <c r="L70" s="89">
        <f>_xlfn.IFERROR(VLOOKUP(A70,'[1]Sheet1'!$A$272:$U$356,11,FALSE),0)</f>
        <v>147</v>
      </c>
      <c r="M70" s="86">
        <f>_xlfn.IFERROR(VLOOKUP(A70,'[1]Sheet1'!$A$272:$U$356,12,FALSE),0)</f>
        <v>23</v>
      </c>
      <c r="N70" s="87">
        <f>_xlfn.IFERROR(VLOOKUP(A70,'[1]Sheet1'!$A$272:$U$356,13,FALSE),0)</f>
        <v>17</v>
      </c>
      <c r="O70" s="87">
        <f>_xlfn.IFERROR(VLOOKUP(A70,'[1]Sheet1'!$A$272:$U$356,14,FALSE),0)</f>
        <v>4</v>
      </c>
      <c r="P70" s="88">
        <f>_xlfn.IFERROR(VLOOKUP(A70,'[1]Sheet1'!$A$272:$U$356,15,FALSE),0)</f>
        <v>0</v>
      </c>
      <c r="Q70" s="89">
        <f>_xlfn.IFERROR(VLOOKUP(A70,'[1]Sheet1'!$A$272:$U$356,16,FALSE),0)</f>
        <v>44</v>
      </c>
      <c r="R70" s="89">
        <f>_xlfn.IFERROR(VLOOKUP(A70,'[1]Sheet1'!$A$272:$U$356,17,FALSE),0)</f>
        <v>209</v>
      </c>
    </row>
    <row r="71" spans="1:18" ht="15">
      <c r="A71" s="22" t="s">
        <v>144</v>
      </c>
      <c r="B71" s="60" t="s">
        <v>145</v>
      </c>
      <c r="C71" s="86">
        <f>_xlfn.IFERROR(VLOOKUP(A71,'[1]Sheet1'!$A$272:$U$356,2,FALSE),0)</f>
        <v>10</v>
      </c>
      <c r="D71" s="87">
        <f>_xlfn.IFERROR(VLOOKUP(A71,'[1]Sheet1'!$A$272:$U$356,3,FALSE),0)</f>
        <v>6</v>
      </c>
      <c r="E71" s="87">
        <f>_xlfn.IFERROR(VLOOKUP(A71,'[1]Sheet1'!$A$272:$U$356,4,FALSE),0)</f>
        <v>1</v>
      </c>
      <c r="F71" s="88">
        <f>_xlfn.IFERROR(VLOOKUP(A71,'[1]Sheet1'!$A$272:$U$356,5,FALSE),0)</f>
        <v>0</v>
      </c>
      <c r="G71" s="89">
        <f>_xlfn.IFERROR(VLOOKUP(A71,'[1]Sheet1'!$A$272:$U$356,6,FALSE),0)</f>
        <v>17</v>
      </c>
      <c r="H71" s="86">
        <f>_xlfn.IFERROR(VLOOKUP(A71,'[1]Sheet1'!$A$272:$U$356,7,FALSE),0)</f>
        <v>76</v>
      </c>
      <c r="I71" s="87">
        <f>_xlfn.IFERROR(VLOOKUP(A71,'[1]Sheet1'!$A$272:$U$356,8,FALSE),0)</f>
        <v>47</v>
      </c>
      <c r="J71" s="87">
        <f>_xlfn.IFERROR(VLOOKUP(A71,'[1]Sheet1'!$A$272:$U$356,9,FALSE),0)</f>
        <v>9</v>
      </c>
      <c r="K71" s="88">
        <f>_xlfn.IFERROR(VLOOKUP(A71,'[1]Sheet1'!$A$272:$U$356,10,FALSE),0)</f>
        <v>0</v>
      </c>
      <c r="L71" s="89">
        <f>_xlfn.IFERROR(VLOOKUP(A71,'[1]Sheet1'!$A$272:$U$356,11,FALSE),0)</f>
        <v>132</v>
      </c>
      <c r="M71" s="86">
        <f>_xlfn.IFERROR(VLOOKUP(A71,'[1]Sheet1'!$A$272:$U$356,12,FALSE),0)</f>
        <v>11</v>
      </c>
      <c r="N71" s="87">
        <f>_xlfn.IFERROR(VLOOKUP(A71,'[1]Sheet1'!$A$272:$U$356,13,FALSE),0)</f>
        <v>8</v>
      </c>
      <c r="O71" s="87">
        <f>_xlfn.IFERROR(VLOOKUP(A71,'[1]Sheet1'!$A$272:$U$356,14,FALSE),0)</f>
        <v>8</v>
      </c>
      <c r="P71" s="88">
        <f>_xlfn.IFERROR(VLOOKUP(A71,'[1]Sheet1'!$A$272:$U$356,15,FALSE),0)</f>
        <v>0</v>
      </c>
      <c r="Q71" s="89">
        <f>_xlfn.IFERROR(VLOOKUP(A71,'[1]Sheet1'!$A$272:$U$356,16,FALSE),0)</f>
        <v>27</v>
      </c>
      <c r="R71" s="89">
        <f>_xlfn.IFERROR(VLOOKUP(A71,'[1]Sheet1'!$A$272:$U$356,17,FALSE),0)</f>
        <v>176</v>
      </c>
    </row>
    <row r="72" spans="1:18" ht="15">
      <c r="A72" s="22" t="s">
        <v>146</v>
      </c>
      <c r="B72" s="61" t="s">
        <v>147</v>
      </c>
      <c r="C72" s="86">
        <f>_xlfn.IFERROR(VLOOKUP(A72,'[1]Sheet1'!$A$272:$U$356,2,FALSE),0)</f>
        <v>8</v>
      </c>
      <c r="D72" s="87">
        <f>_xlfn.IFERROR(VLOOKUP(A72,'[1]Sheet1'!$A$272:$U$356,3,FALSE),0)</f>
        <v>5</v>
      </c>
      <c r="E72" s="87">
        <f>_xlfn.IFERROR(VLOOKUP(A72,'[1]Sheet1'!$A$272:$U$356,4,FALSE),0)</f>
        <v>0</v>
      </c>
      <c r="F72" s="88">
        <f>_xlfn.IFERROR(VLOOKUP(A72,'[1]Sheet1'!$A$272:$U$356,5,FALSE),0)</f>
        <v>0</v>
      </c>
      <c r="G72" s="89">
        <f>_xlfn.IFERROR(VLOOKUP(A72,'[1]Sheet1'!$A$272:$U$356,6,FALSE),0)</f>
        <v>13</v>
      </c>
      <c r="H72" s="86">
        <f>_xlfn.IFERROR(VLOOKUP(A72,'[1]Sheet1'!$A$272:$U$356,7,FALSE),0)</f>
        <v>35</v>
      </c>
      <c r="I72" s="87">
        <f>_xlfn.IFERROR(VLOOKUP(A72,'[1]Sheet1'!$A$272:$U$356,8,FALSE),0)</f>
        <v>22</v>
      </c>
      <c r="J72" s="87">
        <f>_xlfn.IFERROR(VLOOKUP(A72,'[1]Sheet1'!$A$272:$U$356,9,FALSE),0)</f>
        <v>5</v>
      </c>
      <c r="K72" s="88">
        <f>_xlfn.IFERROR(VLOOKUP(A72,'[1]Sheet1'!$A$272:$U$356,10,FALSE),0)</f>
        <v>0</v>
      </c>
      <c r="L72" s="89">
        <f>_xlfn.IFERROR(VLOOKUP(A72,'[1]Sheet1'!$A$272:$U$356,11,FALSE),0)</f>
        <v>62</v>
      </c>
      <c r="M72" s="86">
        <f>_xlfn.IFERROR(VLOOKUP(A72,'[1]Sheet1'!$A$272:$U$356,12,FALSE),0)</f>
        <v>4</v>
      </c>
      <c r="N72" s="87">
        <f>_xlfn.IFERROR(VLOOKUP(A72,'[1]Sheet1'!$A$272:$U$356,13,FALSE),0)</f>
        <v>6</v>
      </c>
      <c r="O72" s="87">
        <f>_xlfn.IFERROR(VLOOKUP(A72,'[1]Sheet1'!$A$272:$U$356,14,FALSE),0)</f>
        <v>5</v>
      </c>
      <c r="P72" s="88">
        <f>_xlfn.IFERROR(VLOOKUP(A72,'[1]Sheet1'!$A$272:$U$356,15,FALSE),0)</f>
        <v>0</v>
      </c>
      <c r="Q72" s="89">
        <f>_xlfn.IFERROR(VLOOKUP(A72,'[1]Sheet1'!$A$272:$U$356,16,FALSE),0)</f>
        <v>15</v>
      </c>
      <c r="R72" s="89">
        <f>_xlfn.IFERROR(VLOOKUP(A72,'[1]Sheet1'!$A$272:$U$356,17,FALSE),0)</f>
        <v>90</v>
      </c>
    </row>
    <row r="73" spans="1:18" ht="15">
      <c r="A73" s="22" t="s">
        <v>148</v>
      </c>
      <c r="B73" s="60" t="s">
        <v>149</v>
      </c>
      <c r="C73" s="86">
        <f>_xlfn.IFERROR(VLOOKUP(A73,'[1]Sheet1'!$A$272:$U$356,2,FALSE),0)</f>
        <v>9</v>
      </c>
      <c r="D73" s="87">
        <f>_xlfn.IFERROR(VLOOKUP(A73,'[1]Sheet1'!$A$272:$U$356,3,FALSE),0)</f>
        <v>1</v>
      </c>
      <c r="E73" s="87">
        <f>_xlfn.IFERROR(VLOOKUP(A73,'[1]Sheet1'!$A$272:$U$356,4,FALSE),0)</f>
        <v>0</v>
      </c>
      <c r="F73" s="88">
        <f>_xlfn.IFERROR(VLOOKUP(A73,'[1]Sheet1'!$A$272:$U$356,5,FALSE),0)</f>
        <v>0</v>
      </c>
      <c r="G73" s="89">
        <f>_xlfn.IFERROR(VLOOKUP(A73,'[1]Sheet1'!$A$272:$U$356,6,FALSE),0)</f>
        <v>10</v>
      </c>
      <c r="H73" s="86">
        <f>_xlfn.IFERROR(VLOOKUP(A73,'[1]Sheet1'!$A$272:$U$356,7,FALSE),0)</f>
        <v>20</v>
      </c>
      <c r="I73" s="87">
        <f>_xlfn.IFERROR(VLOOKUP(A73,'[1]Sheet1'!$A$272:$U$356,8,FALSE),0)</f>
        <v>10</v>
      </c>
      <c r="J73" s="87">
        <f>_xlfn.IFERROR(VLOOKUP(A73,'[1]Sheet1'!$A$272:$U$356,9,FALSE),0)</f>
        <v>0</v>
      </c>
      <c r="K73" s="88">
        <f>_xlfn.IFERROR(VLOOKUP(A73,'[1]Sheet1'!$A$272:$U$356,10,FALSE),0)</f>
        <v>0</v>
      </c>
      <c r="L73" s="89">
        <f>_xlfn.IFERROR(VLOOKUP(A73,'[1]Sheet1'!$A$272:$U$356,11,FALSE),0)</f>
        <v>30</v>
      </c>
      <c r="M73" s="86">
        <f>_xlfn.IFERROR(VLOOKUP(A73,'[1]Sheet1'!$A$272:$U$356,12,FALSE),0)</f>
        <v>3</v>
      </c>
      <c r="N73" s="87">
        <f>_xlfn.IFERROR(VLOOKUP(A73,'[1]Sheet1'!$A$272:$U$356,13,FALSE),0)</f>
        <v>4</v>
      </c>
      <c r="O73" s="87">
        <f>_xlfn.IFERROR(VLOOKUP(A73,'[1]Sheet1'!$A$272:$U$356,14,FALSE),0)</f>
        <v>0</v>
      </c>
      <c r="P73" s="88">
        <f>_xlfn.IFERROR(VLOOKUP(A73,'[1]Sheet1'!$A$272:$U$356,15,FALSE),0)</f>
        <v>0</v>
      </c>
      <c r="Q73" s="89">
        <f>_xlfn.IFERROR(VLOOKUP(A73,'[1]Sheet1'!$A$272:$U$356,16,FALSE),0)</f>
        <v>7</v>
      </c>
      <c r="R73" s="89">
        <f>_xlfn.IFERROR(VLOOKUP(A73,'[1]Sheet1'!$A$272:$U$356,17,FALSE),0)</f>
        <v>47</v>
      </c>
    </row>
    <row r="74" spans="1:18" ht="15">
      <c r="A74" s="22" t="s">
        <v>150</v>
      </c>
      <c r="B74" s="60" t="s">
        <v>206</v>
      </c>
      <c r="C74" s="86">
        <f>_xlfn.IFERROR(VLOOKUP(A74,'[1]Sheet1'!$A$272:$U$356,2,FALSE),0)</f>
        <v>24</v>
      </c>
      <c r="D74" s="87">
        <f>_xlfn.IFERROR(VLOOKUP(A74,'[1]Sheet1'!$A$272:$U$356,3,FALSE),0)</f>
        <v>26</v>
      </c>
      <c r="E74" s="87">
        <f>_xlfn.IFERROR(VLOOKUP(A74,'[1]Sheet1'!$A$272:$U$356,4,FALSE),0)</f>
        <v>0</v>
      </c>
      <c r="F74" s="88">
        <f>_xlfn.IFERROR(VLOOKUP(A74,'[1]Sheet1'!$A$272:$U$356,5,FALSE),0)</f>
        <v>0</v>
      </c>
      <c r="G74" s="89">
        <f>_xlfn.IFERROR(VLOOKUP(A74,'[1]Sheet1'!$A$272:$U$356,6,FALSE),0)</f>
        <v>50</v>
      </c>
      <c r="H74" s="86">
        <f>_xlfn.IFERROR(VLOOKUP(A74,'[1]Sheet1'!$A$272:$U$356,7,FALSE),0)</f>
        <v>86</v>
      </c>
      <c r="I74" s="87">
        <f>_xlfn.IFERROR(VLOOKUP(A74,'[1]Sheet1'!$A$272:$U$356,8,FALSE),0)</f>
        <v>144</v>
      </c>
      <c r="J74" s="87">
        <f>_xlfn.IFERROR(VLOOKUP(A74,'[1]Sheet1'!$A$272:$U$356,9,FALSE),0)</f>
        <v>30</v>
      </c>
      <c r="K74" s="88">
        <f>_xlfn.IFERROR(VLOOKUP(A74,'[1]Sheet1'!$A$272:$U$356,10,FALSE),0)</f>
        <v>0</v>
      </c>
      <c r="L74" s="89">
        <f>_xlfn.IFERROR(VLOOKUP(A74,'[1]Sheet1'!$A$272:$U$356,11,FALSE),0)</f>
        <v>260</v>
      </c>
      <c r="M74" s="86">
        <f>_xlfn.IFERROR(VLOOKUP(A74,'[1]Sheet1'!$A$272:$U$356,12,FALSE),0)</f>
        <v>29</v>
      </c>
      <c r="N74" s="87">
        <f>_xlfn.IFERROR(VLOOKUP(A74,'[1]Sheet1'!$A$272:$U$356,13,FALSE),0)</f>
        <v>53</v>
      </c>
      <c r="O74" s="87">
        <f>_xlfn.IFERROR(VLOOKUP(A74,'[1]Sheet1'!$A$272:$U$356,14,FALSE),0)</f>
        <v>13</v>
      </c>
      <c r="P74" s="88">
        <f>_xlfn.IFERROR(VLOOKUP(A74,'[1]Sheet1'!$A$272:$U$356,15,FALSE),0)</f>
        <v>0</v>
      </c>
      <c r="Q74" s="89">
        <f>_xlfn.IFERROR(VLOOKUP(A74,'[1]Sheet1'!$A$272:$U$356,16,FALSE),0)</f>
        <v>95</v>
      </c>
      <c r="R74" s="89">
        <f>_xlfn.IFERROR(VLOOKUP(A74,'[1]Sheet1'!$A$272:$U$356,17,FALSE),0)</f>
        <v>405</v>
      </c>
    </row>
    <row r="75" spans="1:18" ht="15">
      <c r="A75" s="22" t="s">
        <v>151</v>
      </c>
      <c r="B75" s="60" t="s">
        <v>152</v>
      </c>
      <c r="C75" s="86">
        <f>_xlfn.IFERROR(VLOOKUP(A75,'[1]Sheet1'!$A$272:$U$356,2,FALSE),0)</f>
        <v>1798</v>
      </c>
      <c r="D75" s="87">
        <f>_xlfn.IFERROR(VLOOKUP(A75,'[1]Sheet1'!$A$272:$U$356,3,FALSE),0)</f>
        <v>2557</v>
      </c>
      <c r="E75" s="87">
        <f>_xlfn.IFERROR(VLOOKUP(A75,'[1]Sheet1'!$A$272:$U$356,4,FALSE),0)</f>
        <v>199</v>
      </c>
      <c r="F75" s="88">
        <f>_xlfn.IFERROR(VLOOKUP(A75,'[1]Sheet1'!$A$272:$U$356,5,FALSE),0)</f>
        <v>1</v>
      </c>
      <c r="G75" s="89">
        <f>_xlfn.IFERROR(VLOOKUP(A75,'[1]Sheet1'!$A$272:$U$356,6,FALSE),0)</f>
        <v>4555</v>
      </c>
      <c r="H75" s="86">
        <f>_xlfn.IFERROR(VLOOKUP(A75,'[1]Sheet1'!$A$272:$U$356,7,FALSE),0)</f>
        <v>2703</v>
      </c>
      <c r="I75" s="87">
        <f>_xlfn.IFERROR(VLOOKUP(A75,'[1]Sheet1'!$A$272:$U$356,8,FALSE),0)</f>
        <v>4454</v>
      </c>
      <c r="J75" s="87">
        <f>_xlfn.IFERROR(VLOOKUP(A75,'[1]Sheet1'!$A$272:$U$356,9,FALSE),0)</f>
        <v>636</v>
      </c>
      <c r="K75" s="88">
        <f>_xlfn.IFERROR(VLOOKUP(A75,'[1]Sheet1'!$A$272:$U$356,10,FALSE),0)</f>
        <v>6</v>
      </c>
      <c r="L75" s="89">
        <f>_xlfn.IFERROR(VLOOKUP(A75,'[1]Sheet1'!$A$272:$U$356,11,FALSE),0)</f>
        <v>7799</v>
      </c>
      <c r="M75" s="86">
        <f>_xlfn.IFERROR(VLOOKUP(A75,'[1]Sheet1'!$A$272:$U$356,12,FALSE),0)</f>
        <v>485</v>
      </c>
      <c r="N75" s="87">
        <f>_xlfn.IFERROR(VLOOKUP(A75,'[1]Sheet1'!$A$272:$U$356,13,FALSE),0)</f>
        <v>755</v>
      </c>
      <c r="O75" s="87">
        <f>_xlfn.IFERROR(VLOOKUP(A75,'[1]Sheet1'!$A$272:$U$356,14,FALSE),0)</f>
        <v>189</v>
      </c>
      <c r="P75" s="88">
        <f>_xlfn.IFERROR(VLOOKUP(A75,'[1]Sheet1'!$A$272:$U$356,15,FALSE),0)</f>
        <v>3</v>
      </c>
      <c r="Q75" s="89">
        <f>_xlfn.IFERROR(VLOOKUP(A75,'[1]Sheet1'!$A$272:$U$356,16,FALSE),0)</f>
        <v>1432</v>
      </c>
      <c r="R75" s="89">
        <f>_xlfn.IFERROR(VLOOKUP(A75,'[1]Sheet1'!$A$272:$U$356,17,FALSE),0)</f>
        <v>13786</v>
      </c>
    </row>
    <row r="76" spans="1:18" ht="28.5">
      <c r="A76" s="22" t="s">
        <v>153</v>
      </c>
      <c r="B76" s="60" t="s">
        <v>154</v>
      </c>
      <c r="C76" s="86">
        <f>_xlfn.IFERROR(VLOOKUP(A76,'[1]Sheet1'!$A$272:$U$356,2,FALSE),0)</f>
        <v>0</v>
      </c>
      <c r="D76" s="87">
        <f>_xlfn.IFERROR(VLOOKUP(A76,'[1]Sheet1'!$A$272:$U$356,3,FALSE),0)</f>
        <v>5</v>
      </c>
      <c r="E76" s="87">
        <f>_xlfn.IFERROR(VLOOKUP(A76,'[1]Sheet1'!$A$272:$U$356,4,FALSE),0)</f>
        <v>0</v>
      </c>
      <c r="F76" s="88">
        <f>_xlfn.IFERROR(VLOOKUP(A76,'[1]Sheet1'!$A$272:$U$356,5,FALSE),0)</f>
        <v>0</v>
      </c>
      <c r="G76" s="89">
        <f>_xlfn.IFERROR(VLOOKUP(A76,'[1]Sheet1'!$A$272:$U$356,6,FALSE),0)</f>
        <v>5</v>
      </c>
      <c r="H76" s="86">
        <f>_xlfn.IFERROR(VLOOKUP(A76,'[1]Sheet1'!$A$272:$U$356,7,FALSE),0)</f>
        <v>19</v>
      </c>
      <c r="I76" s="87">
        <f>_xlfn.IFERROR(VLOOKUP(A76,'[1]Sheet1'!$A$272:$U$356,8,FALSE),0)</f>
        <v>19</v>
      </c>
      <c r="J76" s="87">
        <f>_xlfn.IFERROR(VLOOKUP(A76,'[1]Sheet1'!$A$272:$U$356,9,FALSE),0)</f>
        <v>4</v>
      </c>
      <c r="K76" s="88">
        <f>_xlfn.IFERROR(VLOOKUP(A76,'[1]Sheet1'!$A$272:$U$356,10,FALSE),0)</f>
        <v>0</v>
      </c>
      <c r="L76" s="89">
        <f>_xlfn.IFERROR(VLOOKUP(A76,'[1]Sheet1'!$A$272:$U$356,11,FALSE),0)</f>
        <v>42</v>
      </c>
      <c r="M76" s="86">
        <f>_xlfn.IFERROR(VLOOKUP(A76,'[1]Sheet1'!$A$272:$U$356,12,FALSE),0)</f>
        <v>10</v>
      </c>
      <c r="N76" s="87">
        <f>_xlfn.IFERROR(VLOOKUP(A76,'[1]Sheet1'!$A$272:$U$356,13,FALSE),0)</f>
        <v>6</v>
      </c>
      <c r="O76" s="87">
        <f>_xlfn.IFERROR(VLOOKUP(A76,'[1]Sheet1'!$A$272:$U$356,14,FALSE),0)</f>
        <v>0</v>
      </c>
      <c r="P76" s="88">
        <f>_xlfn.IFERROR(VLOOKUP(A76,'[1]Sheet1'!$A$272:$U$356,15,FALSE),0)</f>
        <v>0</v>
      </c>
      <c r="Q76" s="89">
        <f>_xlfn.IFERROR(VLOOKUP(A76,'[1]Sheet1'!$A$272:$U$356,16,FALSE),0)</f>
        <v>16</v>
      </c>
      <c r="R76" s="89">
        <f>_xlfn.IFERROR(VLOOKUP(A76,'[1]Sheet1'!$A$272:$U$356,17,FALSE),0)</f>
        <v>63</v>
      </c>
    </row>
    <row r="77" spans="1:18" ht="15">
      <c r="A77" s="22" t="s">
        <v>155</v>
      </c>
      <c r="B77" s="61" t="s">
        <v>156</v>
      </c>
      <c r="C77" s="86">
        <f>_xlfn.IFERROR(VLOOKUP(A77,'[1]Sheet1'!$A$272:$U$356,2,FALSE),0)</f>
        <v>43</v>
      </c>
      <c r="D77" s="87">
        <f>_xlfn.IFERROR(VLOOKUP(A77,'[1]Sheet1'!$A$272:$U$356,3,FALSE),0)</f>
        <v>64</v>
      </c>
      <c r="E77" s="87">
        <f>_xlfn.IFERROR(VLOOKUP(A77,'[1]Sheet1'!$A$272:$U$356,4,FALSE),0)</f>
        <v>10</v>
      </c>
      <c r="F77" s="88">
        <f>_xlfn.IFERROR(VLOOKUP(A77,'[1]Sheet1'!$A$272:$U$356,5,FALSE),0)</f>
        <v>0</v>
      </c>
      <c r="G77" s="89">
        <f>_xlfn.IFERROR(VLOOKUP(A77,'[1]Sheet1'!$A$272:$U$356,6,FALSE),0)</f>
        <v>117</v>
      </c>
      <c r="H77" s="86">
        <f>_xlfn.IFERROR(VLOOKUP(A77,'[1]Sheet1'!$A$272:$U$356,7,FALSE),0)</f>
        <v>152</v>
      </c>
      <c r="I77" s="87">
        <f>_xlfn.IFERROR(VLOOKUP(A77,'[1]Sheet1'!$A$272:$U$356,8,FALSE),0)</f>
        <v>275</v>
      </c>
      <c r="J77" s="87">
        <f>_xlfn.IFERROR(VLOOKUP(A77,'[1]Sheet1'!$A$272:$U$356,9,FALSE),0)</f>
        <v>82</v>
      </c>
      <c r="K77" s="88">
        <f>_xlfn.IFERROR(VLOOKUP(A77,'[1]Sheet1'!$A$272:$U$356,10,FALSE),0)</f>
        <v>0</v>
      </c>
      <c r="L77" s="89">
        <f>_xlfn.IFERROR(VLOOKUP(A77,'[1]Sheet1'!$A$272:$U$356,11,FALSE),0)</f>
        <v>509</v>
      </c>
      <c r="M77" s="86">
        <f>_xlfn.IFERROR(VLOOKUP(A77,'[1]Sheet1'!$A$272:$U$356,12,FALSE),0)</f>
        <v>46</v>
      </c>
      <c r="N77" s="87">
        <f>_xlfn.IFERROR(VLOOKUP(A77,'[1]Sheet1'!$A$272:$U$356,13,FALSE),0)</f>
        <v>56</v>
      </c>
      <c r="O77" s="87">
        <f>_xlfn.IFERROR(VLOOKUP(A77,'[1]Sheet1'!$A$272:$U$356,14,FALSE),0)</f>
        <v>25</v>
      </c>
      <c r="P77" s="88">
        <f>_xlfn.IFERROR(VLOOKUP(A77,'[1]Sheet1'!$A$272:$U$356,15,FALSE),0)</f>
        <v>0</v>
      </c>
      <c r="Q77" s="89">
        <f>_xlfn.IFERROR(VLOOKUP(A77,'[1]Sheet1'!$A$272:$U$356,16,FALSE),0)</f>
        <v>127</v>
      </c>
      <c r="R77" s="89">
        <f>_xlfn.IFERROR(VLOOKUP(A77,'[1]Sheet1'!$A$272:$U$356,17,FALSE),0)</f>
        <v>753</v>
      </c>
    </row>
    <row r="78" spans="1:18" ht="15">
      <c r="A78" s="22" t="s">
        <v>157</v>
      </c>
      <c r="B78" s="60" t="s">
        <v>158</v>
      </c>
      <c r="C78" s="86">
        <f>_xlfn.IFERROR(VLOOKUP(A78,'[1]Sheet1'!$A$272:$U$356,2,FALSE),0)</f>
        <v>179</v>
      </c>
      <c r="D78" s="87">
        <f>_xlfn.IFERROR(VLOOKUP(A78,'[1]Sheet1'!$A$272:$U$356,3,FALSE),0)</f>
        <v>370</v>
      </c>
      <c r="E78" s="87">
        <f>_xlfn.IFERROR(VLOOKUP(A78,'[1]Sheet1'!$A$272:$U$356,4,FALSE),0)</f>
        <v>42</v>
      </c>
      <c r="F78" s="88">
        <f>_xlfn.IFERROR(VLOOKUP(A78,'[1]Sheet1'!$A$272:$U$356,5,FALSE),0)</f>
        <v>2</v>
      </c>
      <c r="G78" s="89">
        <f>_xlfn.IFERROR(VLOOKUP(A78,'[1]Sheet1'!$A$272:$U$356,6,FALSE),0)</f>
        <v>593</v>
      </c>
      <c r="H78" s="86">
        <f>_xlfn.IFERROR(VLOOKUP(A78,'[1]Sheet1'!$A$272:$U$356,7,FALSE),0)</f>
        <v>1101</v>
      </c>
      <c r="I78" s="87">
        <f>_xlfn.IFERROR(VLOOKUP(A78,'[1]Sheet1'!$A$272:$U$356,8,FALSE),0)</f>
        <v>2073</v>
      </c>
      <c r="J78" s="87">
        <f>_xlfn.IFERROR(VLOOKUP(A78,'[1]Sheet1'!$A$272:$U$356,9,FALSE),0)</f>
        <v>397</v>
      </c>
      <c r="K78" s="88">
        <f>_xlfn.IFERROR(VLOOKUP(A78,'[1]Sheet1'!$A$272:$U$356,10,FALSE),0)</f>
        <v>1</v>
      </c>
      <c r="L78" s="89">
        <f>_xlfn.IFERROR(VLOOKUP(A78,'[1]Sheet1'!$A$272:$U$356,11,FALSE),0)</f>
        <v>3572</v>
      </c>
      <c r="M78" s="86">
        <f>_xlfn.IFERROR(VLOOKUP(A78,'[1]Sheet1'!$A$272:$U$356,12,FALSE),0)</f>
        <v>418</v>
      </c>
      <c r="N78" s="87">
        <f>_xlfn.IFERROR(VLOOKUP(A78,'[1]Sheet1'!$A$272:$U$356,13,FALSE),0)</f>
        <v>661</v>
      </c>
      <c r="O78" s="87">
        <f>_xlfn.IFERROR(VLOOKUP(A78,'[1]Sheet1'!$A$272:$U$356,14,FALSE),0)</f>
        <v>201</v>
      </c>
      <c r="P78" s="88">
        <f>_xlfn.IFERROR(VLOOKUP(A78,'[1]Sheet1'!$A$272:$U$356,15,FALSE),0)</f>
        <v>2</v>
      </c>
      <c r="Q78" s="89">
        <f>_xlfn.IFERROR(VLOOKUP(A78,'[1]Sheet1'!$A$272:$U$356,16,FALSE),0)</f>
        <v>1282</v>
      </c>
      <c r="R78" s="89">
        <f>_xlfn.IFERROR(VLOOKUP(A78,'[1]Sheet1'!$A$272:$U$356,17,FALSE),0)</f>
        <v>5447</v>
      </c>
    </row>
    <row r="79" spans="1:18" ht="28.5">
      <c r="A79" s="22" t="s">
        <v>159</v>
      </c>
      <c r="B79" s="61" t="s">
        <v>160</v>
      </c>
      <c r="C79" s="86">
        <f>_xlfn.IFERROR(VLOOKUP(A79,'[1]Sheet1'!$A$272:$U$356,2,FALSE),0)</f>
        <v>14</v>
      </c>
      <c r="D79" s="87">
        <f>_xlfn.IFERROR(VLOOKUP(A79,'[1]Sheet1'!$A$272:$U$356,3,FALSE),0)</f>
        <v>12</v>
      </c>
      <c r="E79" s="87">
        <f>_xlfn.IFERROR(VLOOKUP(A79,'[1]Sheet1'!$A$272:$U$356,4,FALSE),0)</f>
        <v>2</v>
      </c>
      <c r="F79" s="88">
        <f>_xlfn.IFERROR(VLOOKUP(A79,'[1]Sheet1'!$A$272:$U$356,5,FALSE),0)</f>
        <v>0</v>
      </c>
      <c r="G79" s="89">
        <f>_xlfn.IFERROR(VLOOKUP(A79,'[1]Sheet1'!$A$272:$U$356,6,FALSE),0)</f>
        <v>28</v>
      </c>
      <c r="H79" s="86">
        <f>_xlfn.IFERROR(VLOOKUP(A79,'[1]Sheet1'!$A$272:$U$356,7,FALSE),0)</f>
        <v>114</v>
      </c>
      <c r="I79" s="87">
        <f>_xlfn.IFERROR(VLOOKUP(A79,'[1]Sheet1'!$A$272:$U$356,8,FALSE),0)</f>
        <v>84</v>
      </c>
      <c r="J79" s="87">
        <f>_xlfn.IFERROR(VLOOKUP(A79,'[1]Sheet1'!$A$272:$U$356,9,FALSE),0)</f>
        <v>22</v>
      </c>
      <c r="K79" s="88">
        <f>_xlfn.IFERROR(VLOOKUP(A79,'[1]Sheet1'!$A$272:$U$356,10,FALSE),0)</f>
        <v>0</v>
      </c>
      <c r="L79" s="89">
        <f>_xlfn.IFERROR(VLOOKUP(A79,'[1]Sheet1'!$A$272:$U$356,11,FALSE),0)</f>
        <v>220</v>
      </c>
      <c r="M79" s="86">
        <f>_xlfn.IFERROR(VLOOKUP(A79,'[1]Sheet1'!$A$272:$U$356,12,FALSE),0)</f>
        <v>28</v>
      </c>
      <c r="N79" s="87">
        <f>_xlfn.IFERROR(VLOOKUP(A79,'[1]Sheet1'!$A$272:$U$356,13,FALSE),0)</f>
        <v>34</v>
      </c>
      <c r="O79" s="87">
        <f>_xlfn.IFERROR(VLOOKUP(A79,'[1]Sheet1'!$A$272:$U$356,14,FALSE),0)</f>
        <v>14</v>
      </c>
      <c r="P79" s="88">
        <f>_xlfn.IFERROR(VLOOKUP(A79,'[1]Sheet1'!$A$272:$U$356,15,FALSE),0)</f>
        <v>0</v>
      </c>
      <c r="Q79" s="89">
        <f>_xlfn.IFERROR(VLOOKUP(A79,'[1]Sheet1'!$A$272:$U$356,16,FALSE),0)</f>
        <v>76</v>
      </c>
      <c r="R79" s="89">
        <f>_xlfn.IFERROR(VLOOKUP(A79,'[1]Sheet1'!$A$272:$U$356,17,FALSE),0)</f>
        <v>324</v>
      </c>
    </row>
    <row r="80" spans="1:18" ht="15">
      <c r="A80" s="22" t="s">
        <v>161</v>
      </c>
      <c r="B80" s="60" t="s">
        <v>162</v>
      </c>
      <c r="C80" s="86">
        <f>_xlfn.IFERROR(VLOOKUP(A80,'[1]Sheet1'!$A$272:$U$356,2,FALSE),0)</f>
        <v>6</v>
      </c>
      <c r="D80" s="87">
        <f>_xlfn.IFERROR(VLOOKUP(A80,'[1]Sheet1'!$A$272:$U$356,3,FALSE),0)</f>
        <v>5</v>
      </c>
      <c r="E80" s="87">
        <f>_xlfn.IFERROR(VLOOKUP(A80,'[1]Sheet1'!$A$272:$U$356,4,FALSE),0)</f>
        <v>0</v>
      </c>
      <c r="F80" s="88">
        <f>_xlfn.IFERROR(VLOOKUP(A80,'[1]Sheet1'!$A$272:$U$356,5,FALSE),0)</f>
        <v>0</v>
      </c>
      <c r="G80" s="89">
        <f>_xlfn.IFERROR(VLOOKUP(A80,'[1]Sheet1'!$A$272:$U$356,6,FALSE),0)</f>
        <v>11</v>
      </c>
      <c r="H80" s="86">
        <f>_xlfn.IFERROR(VLOOKUP(A80,'[1]Sheet1'!$A$272:$U$356,7,FALSE),0)</f>
        <v>55</v>
      </c>
      <c r="I80" s="87">
        <f>_xlfn.IFERROR(VLOOKUP(A80,'[1]Sheet1'!$A$272:$U$356,8,FALSE),0)</f>
        <v>49</v>
      </c>
      <c r="J80" s="87">
        <f>_xlfn.IFERROR(VLOOKUP(A80,'[1]Sheet1'!$A$272:$U$356,9,FALSE),0)</f>
        <v>7</v>
      </c>
      <c r="K80" s="88">
        <f>_xlfn.IFERROR(VLOOKUP(A80,'[1]Sheet1'!$A$272:$U$356,10,FALSE),0)</f>
        <v>0</v>
      </c>
      <c r="L80" s="89">
        <f>_xlfn.IFERROR(VLOOKUP(A80,'[1]Sheet1'!$A$272:$U$356,11,FALSE),0)</f>
        <v>111</v>
      </c>
      <c r="M80" s="86">
        <f>_xlfn.IFERROR(VLOOKUP(A80,'[1]Sheet1'!$A$272:$U$356,12,FALSE),0)</f>
        <v>23</v>
      </c>
      <c r="N80" s="87">
        <f>_xlfn.IFERROR(VLOOKUP(A80,'[1]Sheet1'!$A$272:$U$356,13,FALSE),0)</f>
        <v>28</v>
      </c>
      <c r="O80" s="87">
        <f>_xlfn.IFERROR(VLOOKUP(A80,'[1]Sheet1'!$A$272:$U$356,14,FALSE),0)</f>
        <v>16</v>
      </c>
      <c r="P80" s="88">
        <f>_xlfn.IFERROR(VLOOKUP(A80,'[1]Sheet1'!$A$272:$U$356,15,FALSE),0)</f>
        <v>0</v>
      </c>
      <c r="Q80" s="89">
        <f>_xlfn.IFERROR(VLOOKUP(A80,'[1]Sheet1'!$A$272:$U$356,16,FALSE),0)</f>
        <v>67</v>
      </c>
      <c r="R80" s="89">
        <f>_xlfn.IFERROR(VLOOKUP(A80,'[1]Sheet1'!$A$272:$U$356,17,FALSE),0)</f>
        <v>189</v>
      </c>
    </row>
    <row r="81" spans="1:18" ht="15">
      <c r="A81" s="22" t="s">
        <v>163</v>
      </c>
      <c r="B81" s="60" t="s">
        <v>164</v>
      </c>
      <c r="C81" s="86">
        <f>_xlfn.IFERROR(VLOOKUP(A81,'[1]Sheet1'!$A$272:$U$356,2,FALSE),0)</f>
        <v>709</v>
      </c>
      <c r="D81" s="87">
        <f>_xlfn.IFERROR(VLOOKUP(A81,'[1]Sheet1'!$A$272:$U$356,3,FALSE),0)</f>
        <v>27</v>
      </c>
      <c r="E81" s="87">
        <f>_xlfn.IFERROR(VLOOKUP(A81,'[1]Sheet1'!$A$272:$U$356,4,FALSE),0)</f>
        <v>10</v>
      </c>
      <c r="F81" s="88">
        <f>_xlfn.IFERROR(VLOOKUP(A81,'[1]Sheet1'!$A$272:$U$356,5,FALSE),0)</f>
        <v>0</v>
      </c>
      <c r="G81" s="89">
        <f>_xlfn.IFERROR(VLOOKUP(A81,'[1]Sheet1'!$A$272:$U$356,6,FALSE),0)</f>
        <v>746</v>
      </c>
      <c r="H81" s="86">
        <f>_xlfn.IFERROR(VLOOKUP(A81,'[1]Sheet1'!$A$272:$U$356,7,FALSE),0)</f>
        <v>408</v>
      </c>
      <c r="I81" s="87">
        <f>_xlfn.IFERROR(VLOOKUP(A81,'[1]Sheet1'!$A$272:$U$356,8,FALSE),0)</f>
        <v>231</v>
      </c>
      <c r="J81" s="87">
        <f>_xlfn.IFERROR(VLOOKUP(A81,'[1]Sheet1'!$A$272:$U$356,9,FALSE),0)</f>
        <v>60</v>
      </c>
      <c r="K81" s="88">
        <f>_xlfn.IFERROR(VLOOKUP(A81,'[1]Sheet1'!$A$272:$U$356,10,FALSE),0)</f>
        <v>0</v>
      </c>
      <c r="L81" s="89">
        <f>_xlfn.IFERROR(VLOOKUP(A81,'[1]Sheet1'!$A$272:$U$356,11,FALSE),0)</f>
        <v>699</v>
      </c>
      <c r="M81" s="86">
        <f>_xlfn.IFERROR(VLOOKUP(A81,'[1]Sheet1'!$A$272:$U$356,12,FALSE),0)</f>
        <v>233</v>
      </c>
      <c r="N81" s="87">
        <f>_xlfn.IFERROR(VLOOKUP(A81,'[1]Sheet1'!$A$272:$U$356,13,FALSE),0)</f>
        <v>197</v>
      </c>
      <c r="O81" s="87">
        <f>_xlfn.IFERROR(VLOOKUP(A81,'[1]Sheet1'!$A$272:$U$356,14,FALSE),0)</f>
        <v>30</v>
      </c>
      <c r="P81" s="88">
        <f>_xlfn.IFERROR(VLOOKUP(A81,'[1]Sheet1'!$A$272:$U$356,15,FALSE),0)</f>
        <v>0</v>
      </c>
      <c r="Q81" s="89">
        <f>_xlfn.IFERROR(VLOOKUP(A81,'[1]Sheet1'!$A$272:$U$356,16,FALSE),0)</f>
        <v>460</v>
      </c>
      <c r="R81" s="89">
        <f>_xlfn.IFERROR(VLOOKUP(A81,'[1]Sheet1'!$A$272:$U$356,17,FALSE),0)</f>
        <v>1905</v>
      </c>
    </row>
    <row r="82" spans="1:18" ht="15">
      <c r="A82" s="22" t="s">
        <v>165</v>
      </c>
      <c r="B82" s="60" t="s">
        <v>166</v>
      </c>
      <c r="C82" s="86">
        <f>_xlfn.IFERROR(VLOOKUP(A82,'[1]Sheet1'!$A$272:$U$356,2,FALSE),0)</f>
        <v>1063</v>
      </c>
      <c r="D82" s="87">
        <f>_xlfn.IFERROR(VLOOKUP(A82,'[1]Sheet1'!$A$272:$U$356,3,FALSE),0)</f>
        <v>248</v>
      </c>
      <c r="E82" s="87">
        <f>_xlfn.IFERROR(VLOOKUP(A82,'[1]Sheet1'!$A$272:$U$356,4,FALSE),0)</f>
        <v>17</v>
      </c>
      <c r="F82" s="88">
        <f>_xlfn.IFERROR(VLOOKUP(A82,'[1]Sheet1'!$A$272:$U$356,5,FALSE),0)</f>
        <v>0</v>
      </c>
      <c r="G82" s="89">
        <f>_xlfn.IFERROR(VLOOKUP(A82,'[1]Sheet1'!$A$272:$U$356,6,FALSE),0)</f>
        <v>1328</v>
      </c>
      <c r="H82" s="86">
        <f>_xlfn.IFERROR(VLOOKUP(A82,'[1]Sheet1'!$A$272:$U$356,7,FALSE),0)</f>
        <v>4785</v>
      </c>
      <c r="I82" s="87">
        <f>_xlfn.IFERROR(VLOOKUP(A82,'[1]Sheet1'!$A$272:$U$356,8,FALSE),0)</f>
        <v>1617</v>
      </c>
      <c r="J82" s="87">
        <f>_xlfn.IFERROR(VLOOKUP(A82,'[1]Sheet1'!$A$272:$U$356,9,FALSE),0)</f>
        <v>239</v>
      </c>
      <c r="K82" s="88">
        <f>_xlfn.IFERROR(VLOOKUP(A82,'[1]Sheet1'!$A$272:$U$356,10,FALSE),0)</f>
        <v>0</v>
      </c>
      <c r="L82" s="89">
        <f>_xlfn.IFERROR(VLOOKUP(A82,'[1]Sheet1'!$A$272:$U$356,11,FALSE),0)</f>
        <v>6641</v>
      </c>
      <c r="M82" s="86">
        <f>_xlfn.IFERROR(VLOOKUP(A82,'[1]Sheet1'!$A$272:$U$356,12,FALSE),0)</f>
        <v>1535</v>
      </c>
      <c r="N82" s="87">
        <f>_xlfn.IFERROR(VLOOKUP(A82,'[1]Sheet1'!$A$272:$U$356,13,FALSE),0)</f>
        <v>672</v>
      </c>
      <c r="O82" s="87">
        <f>_xlfn.IFERROR(VLOOKUP(A82,'[1]Sheet1'!$A$272:$U$356,14,FALSE),0)</f>
        <v>136</v>
      </c>
      <c r="P82" s="88">
        <f>_xlfn.IFERROR(VLOOKUP(A82,'[1]Sheet1'!$A$272:$U$356,15,FALSE),0)</f>
        <v>0</v>
      </c>
      <c r="Q82" s="89">
        <f>_xlfn.IFERROR(VLOOKUP(A82,'[1]Sheet1'!$A$272:$U$356,16,FALSE),0)</f>
        <v>2343</v>
      </c>
      <c r="R82" s="89">
        <f>_xlfn.IFERROR(VLOOKUP(A82,'[1]Sheet1'!$A$272:$U$356,17,FALSE),0)</f>
        <v>10312</v>
      </c>
    </row>
    <row r="83" spans="1:18" ht="15">
      <c r="A83" s="22" t="s">
        <v>167</v>
      </c>
      <c r="B83" s="61" t="s">
        <v>168</v>
      </c>
      <c r="C83" s="86">
        <f>_xlfn.IFERROR(VLOOKUP(A83,'[1]Sheet1'!$A$272:$U$356,2,FALSE),0)</f>
        <v>409</v>
      </c>
      <c r="D83" s="87">
        <f>_xlfn.IFERROR(VLOOKUP(A83,'[1]Sheet1'!$A$272:$U$356,3,FALSE),0)</f>
        <v>326</v>
      </c>
      <c r="E83" s="87">
        <f>_xlfn.IFERROR(VLOOKUP(A83,'[1]Sheet1'!$A$272:$U$356,4,FALSE),0)</f>
        <v>22</v>
      </c>
      <c r="F83" s="88">
        <f>_xlfn.IFERROR(VLOOKUP(A83,'[1]Sheet1'!$A$272:$U$356,5,FALSE),0)</f>
        <v>0</v>
      </c>
      <c r="G83" s="89">
        <f>_xlfn.IFERROR(VLOOKUP(A83,'[1]Sheet1'!$A$272:$U$356,6,FALSE),0)</f>
        <v>757</v>
      </c>
      <c r="H83" s="86">
        <f>_xlfn.IFERROR(VLOOKUP(A83,'[1]Sheet1'!$A$272:$U$356,7,FALSE),0)</f>
        <v>1794</v>
      </c>
      <c r="I83" s="87">
        <f>_xlfn.IFERROR(VLOOKUP(A83,'[1]Sheet1'!$A$272:$U$356,8,FALSE),0)</f>
        <v>1548</v>
      </c>
      <c r="J83" s="87">
        <f>_xlfn.IFERROR(VLOOKUP(A83,'[1]Sheet1'!$A$272:$U$356,9,FALSE),0)</f>
        <v>218</v>
      </c>
      <c r="K83" s="88">
        <f>_xlfn.IFERROR(VLOOKUP(A83,'[1]Sheet1'!$A$272:$U$356,10,FALSE),0)</f>
        <v>0</v>
      </c>
      <c r="L83" s="89">
        <f>_xlfn.IFERROR(VLOOKUP(A83,'[1]Sheet1'!$A$272:$U$356,11,FALSE),0)</f>
        <v>3560</v>
      </c>
      <c r="M83" s="86">
        <f>_xlfn.IFERROR(VLOOKUP(A83,'[1]Sheet1'!$A$272:$U$356,12,FALSE),0)</f>
        <v>578</v>
      </c>
      <c r="N83" s="87">
        <f>_xlfn.IFERROR(VLOOKUP(A83,'[1]Sheet1'!$A$272:$U$356,13,FALSE),0)</f>
        <v>521</v>
      </c>
      <c r="O83" s="87">
        <f>_xlfn.IFERROR(VLOOKUP(A83,'[1]Sheet1'!$A$272:$U$356,14,FALSE),0)</f>
        <v>135</v>
      </c>
      <c r="P83" s="88">
        <f>_xlfn.IFERROR(VLOOKUP(A83,'[1]Sheet1'!$A$272:$U$356,15,FALSE),0)</f>
        <v>0</v>
      </c>
      <c r="Q83" s="89">
        <f>_xlfn.IFERROR(VLOOKUP(A83,'[1]Sheet1'!$A$272:$U$356,16,FALSE),0)</f>
        <v>1234</v>
      </c>
      <c r="R83" s="89">
        <f>_xlfn.IFERROR(VLOOKUP(A83,'[1]Sheet1'!$A$272:$U$356,17,FALSE),0)</f>
        <v>5551</v>
      </c>
    </row>
    <row r="84" spans="1:18" ht="15">
      <c r="A84" s="22" t="s">
        <v>169</v>
      </c>
      <c r="B84" s="60" t="s">
        <v>170</v>
      </c>
      <c r="C84" s="86">
        <f>_xlfn.IFERROR(VLOOKUP(A84,'[1]Sheet1'!$A$272:$U$356,2,FALSE),0)</f>
        <v>178</v>
      </c>
      <c r="D84" s="87">
        <f>_xlfn.IFERROR(VLOOKUP(A84,'[1]Sheet1'!$A$272:$U$356,3,FALSE),0)</f>
        <v>349</v>
      </c>
      <c r="E84" s="87">
        <f>_xlfn.IFERROR(VLOOKUP(A84,'[1]Sheet1'!$A$272:$U$356,4,FALSE),0)</f>
        <v>17</v>
      </c>
      <c r="F84" s="88">
        <f>_xlfn.IFERROR(VLOOKUP(A84,'[1]Sheet1'!$A$272:$U$356,5,FALSE),0)</f>
        <v>0</v>
      </c>
      <c r="G84" s="89">
        <f>_xlfn.IFERROR(VLOOKUP(A84,'[1]Sheet1'!$A$272:$U$356,6,FALSE),0)</f>
        <v>544</v>
      </c>
      <c r="H84" s="86">
        <f>_xlfn.IFERROR(VLOOKUP(A84,'[1]Sheet1'!$A$272:$U$356,7,FALSE),0)</f>
        <v>1468</v>
      </c>
      <c r="I84" s="87">
        <f>_xlfn.IFERROR(VLOOKUP(A84,'[1]Sheet1'!$A$272:$U$356,8,FALSE),0)</f>
        <v>2331</v>
      </c>
      <c r="J84" s="87">
        <f>_xlfn.IFERROR(VLOOKUP(A84,'[1]Sheet1'!$A$272:$U$356,9,FALSE),0)</f>
        <v>261</v>
      </c>
      <c r="K84" s="88">
        <f>_xlfn.IFERROR(VLOOKUP(A84,'[1]Sheet1'!$A$272:$U$356,10,FALSE),0)</f>
        <v>0</v>
      </c>
      <c r="L84" s="89">
        <f>_xlfn.IFERROR(VLOOKUP(A84,'[1]Sheet1'!$A$272:$U$356,11,FALSE),0)</f>
        <v>4060</v>
      </c>
      <c r="M84" s="86">
        <f>_xlfn.IFERROR(VLOOKUP(A84,'[1]Sheet1'!$A$272:$U$356,12,FALSE),0)</f>
        <v>662</v>
      </c>
      <c r="N84" s="87">
        <f>_xlfn.IFERROR(VLOOKUP(A84,'[1]Sheet1'!$A$272:$U$356,13,FALSE),0)</f>
        <v>1046</v>
      </c>
      <c r="O84" s="87">
        <f>_xlfn.IFERROR(VLOOKUP(A84,'[1]Sheet1'!$A$272:$U$356,14,FALSE),0)</f>
        <v>171</v>
      </c>
      <c r="P84" s="88">
        <f>_xlfn.IFERROR(VLOOKUP(A84,'[1]Sheet1'!$A$272:$U$356,15,FALSE),0)</f>
        <v>0</v>
      </c>
      <c r="Q84" s="89">
        <f>_xlfn.IFERROR(VLOOKUP(A84,'[1]Sheet1'!$A$272:$U$356,16,FALSE),0)</f>
        <v>1879</v>
      </c>
      <c r="R84" s="89">
        <f>_xlfn.IFERROR(VLOOKUP(A84,'[1]Sheet1'!$A$272:$U$356,17,FALSE),0)</f>
        <v>6483</v>
      </c>
    </row>
    <row r="85" spans="1:18" ht="15">
      <c r="A85" s="22" t="s">
        <v>171</v>
      </c>
      <c r="B85" s="60" t="s">
        <v>172</v>
      </c>
      <c r="C85" s="86">
        <f>_xlfn.IFERROR(VLOOKUP(A85,'[1]Sheet1'!$A$272:$U$356,2,FALSE),0)</f>
        <v>22</v>
      </c>
      <c r="D85" s="87">
        <f>_xlfn.IFERROR(VLOOKUP(A85,'[1]Sheet1'!$A$272:$U$356,3,FALSE),0)</f>
        <v>14</v>
      </c>
      <c r="E85" s="87">
        <f>_xlfn.IFERROR(VLOOKUP(A85,'[1]Sheet1'!$A$272:$U$356,4,FALSE),0)</f>
        <v>2</v>
      </c>
      <c r="F85" s="88">
        <f>_xlfn.IFERROR(VLOOKUP(A85,'[1]Sheet1'!$A$272:$U$356,5,FALSE),0)</f>
        <v>0</v>
      </c>
      <c r="G85" s="89">
        <f>_xlfn.IFERROR(VLOOKUP(A85,'[1]Sheet1'!$A$272:$U$356,6,FALSE),0)</f>
        <v>38</v>
      </c>
      <c r="H85" s="86">
        <f>_xlfn.IFERROR(VLOOKUP(A85,'[1]Sheet1'!$A$272:$U$356,7,FALSE),0)</f>
        <v>126</v>
      </c>
      <c r="I85" s="87">
        <f>_xlfn.IFERROR(VLOOKUP(A85,'[1]Sheet1'!$A$272:$U$356,8,FALSE),0)</f>
        <v>75</v>
      </c>
      <c r="J85" s="87">
        <f>_xlfn.IFERROR(VLOOKUP(A85,'[1]Sheet1'!$A$272:$U$356,9,FALSE),0)</f>
        <v>25</v>
      </c>
      <c r="K85" s="88">
        <f>_xlfn.IFERROR(VLOOKUP(A85,'[1]Sheet1'!$A$272:$U$356,10,FALSE),0)</f>
        <v>0</v>
      </c>
      <c r="L85" s="89">
        <f>_xlfn.IFERROR(VLOOKUP(A85,'[1]Sheet1'!$A$272:$U$356,11,FALSE),0)</f>
        <v>226</v>
      </c>
      <c r="M85" s="86">
        <f>_xlfn.IFERROR(VLOOKUP(A85,'[1]Sheet1'!$A$272:$U$356,12,FALSE),0)</f>
        <v>32</v>
      </c>
      <c r="N85" s="87">
        <f>_xlfn.IFERROR(VLOOKUP(A85,'[1]Sheet1'!$A$272:$U$356,13,FALSE),0)</f>
        <v>23</v>
      </c>
      <c r="O85" s="87">
        <f>_xlfn.IFERROR(VLOOKUP(A85,'[1]Sheet1'!$A$272:$U$356,14,FALSE),0)</f>
        <v>9</v>
      </c>
      <c r="P85" s="88">
        <f>_xlfn.IFERROR(VLOOKUP(A85,'[1]Sheet1'!$A$272:$U$356,15,FALSE),0)</f>
        <v>0</v>
      </c>
      <c r="Q85" s="89">
        <f>_xlfn.IFERROR(VLOOKUP(A85,'[1]Sheet1'!$A$272:$U$356,16,FALSE),0)</f>
        <v>64</v>
      </c>
      <c r="R85" s="89">
        <f>_xlfn.IFERROR(VLOOKUP(A85,'[1]Sheet1'!$A$272:$U$356,17,FALSE),0)</f>
        <v>328</v>
      </c>
    </row>
    <row r="86" spans="1:18" ht="15">
      <c r="A86" s="22" t="s">
        <v>173</v>
      </c>
      <c r="B86" s="60" t="s">
        <v>174</v>
      </c>
      <c r="C86" s="86">
        <f>_xlfn.IFERROR(VLOOKUP(A86,'[1]Sheet1'!$A$272:$U$356,2,FALSE),0)</f>
        <v>8</v>
      </c>
      <c r="D86" s="87">
        <f>_xlfn.IFERROR(VLOOKUP(A86,'[1]Sheet1'!$A$272:$U$356,3,FALSE),0)</f>
        <v>19</v>
      </c>
      <c r="E86" s="87">
        <f>_xlfn.IFERROR(VLOOKUP(A86,'[1]Sheet1'!$A$272:$U$356,4,FALSE),0)</f>
        <v>0</v>
      </c>
      <c r="F86" s="88">
        <f>_xlfn.IFERROR(VLOOKUP(A86,'[1]Sheet1'!$A$272:$U$356,5,FALSE),0)</f>
        <v>0</v>
      </c>
      <c r="G86" s="89">
        <f>_xlfn.IFERROR(VLOOKUP(A86,'[1]Sheet1'!$A$272:$U$356,6,FALSE),0)</f>
        <v>27</v>
      </c>
      <c r="H86" s="86">
        <f>_xlfn.IFERROR(VLOOKUP(A86,'[1]Sheet1'!$A$272:$U$356,7,FALSE),0)</f>
        <v>54</v>
      </c>
      <c r="I86" s="87">
        <f>_xlfn.IFERROR(VLOOKUP(A86,'[1]Sheet1'!$A$272:$U$356,8,FALSE),0)</f>
        <v>57</v>
      </c>
      <c r="J86" s="87">
        <f>_xlfn.IFERROR(VLOOKUP(A86,'[1]Sheet1'!$A$272:$U$356,9,FALSE),0)</f>
        <v>9</v>
      </c>
      <c r="K86" s="88">
        <f>_xlfn.IFERROR(VLOOKUP(A86,'[1]Sheet1'!$A$272:$U$356,10,FALSE),0)</f>
        <v>0</v>
      </c>
      <c r="L86" s="89">
        <f>_xlfn.IFERROR(VLOOKUP(A86,'[1]Sheet1'!$A$272:$U$356,11,FALSE),0)</f>
        <v>120</v>
      </c>
      <c r="M86" s="86">
        <f>_xlfn.IFERROR(VLOOKUP(A86,'[1]Sheet1'!$A$272:$U$356,12,FALSE),0)</f>
        <v>21</v>
      </c>
      <c r="N86" s="87">
        <f>_xlfn.IFERROR(VLOOKUP(A86,'[1]Sheet1'!$A$272:$U$356,13,FALSE),0)</f>
        <v>36</v>
      </c>
      <c r="O86" s="87">
        <f>_xlfn.IFERROR(VLOOKUP(A86,'[1]Sheet1'!$A$272:$U$356,14,FALSE),0)</f>
        <v>8</v>
      </c>
      <c r="P86" s="88">
        <f>_xlfn.IFERROR(VLOOKUP(A86,'[1]Sheet1'!$A$272:$U$356,15,FALSE),0)</f>
        <v>0</v>
      </c>
      <c r="Q86" s="89">
        <f>_xlfn.IFERROR(VLOOKUP(A86,'[1]Sheet1'!$A$272:$U$356,16,FALSE),0)</f>
        <v>65</v>
      </c>
      <c r="R86" s="89">
        <f>_xlfn.IFERROR(VLOOKUP(A86,'[1]Sheet1'!$A$272:$U$356,17,FALSE),0)</f>
        <v>212</v>
      </c>
    </row>
    <row r="87" spans="1:18" ht="15">
      <c r="A87" s="22" t="s">
        <v>175</v>
      </c>
      <c r="B87" s="61" t="s">
        <v>176</v>
      </c>
      <c r="C87" s="86">
        <f>_xlfn.IFERROR(VLOOKUP(A87,'[1]Sheet1'!$A$272:$U$356,2,FALSE),0)</f>
        <v>2</v>
      </c>
      <c r="D87" s="87">
        <f>_xlfn.IFERROR(VLOOKUP(A87,'[1]Sheet1'!$A$272:$U$356,3,FALSE),0)</f>
        <v>0</v>
      </c>
      <c r="E87" s="87">
        <f>_xlfn.IFERROR(VLOOKUP(A87,'[1]Sheet1'!$A$272:$U$356,4,FALSE),0)</f>
        <v>1</v>
      </c>
      <c r="F87" s="88">
        <f>_xlfn.IFERROR(VLOOKUP(A87,'[1]Sheet1'!$A$272:$U$356,5,FALSE),0)</f>
        <v>0</v>
      </c>
      <c r="G87" s="89">
        <f>_xlfn.IFERROR(VLOOKUP(A87,'[1]Sheet1'!$A$272:$U$356,6,FALSE),0)</f>
        <v>3</v>
      </c>
      <c r="H87" s="86">
        <f>_xlfn.IFERROR(VLOOKUP(A87,'[1]Sheet1'!$A$272:$U$356,7,FALSE),0)</f>
        <v>6</v>
      </c>
      <c r="I87" s="87">
        <f>_xlfn.IFERROR(VLOOKUP(A87,'[1]Sheet1'!$A$272:$U$356,8,FALSE),0)</f>
        <v>14</v>
      </c>
      <c r="J87" s="87">
        <f>_xlfn.IFERROR(VLOOKUP(A87,'[1]Sheet1'!$A$272:$U$356,9,FALSE),0)</f>
        <v>1</v>
      </c>
      <c r="K87" s="88">
        <f>_xlfn.IFERROR(VLOOKUP(A87,'[1]Sheet1'!$A$272:$U$356,10,FALSE),0)</f>
        <v>0</v>
      </c>
      <c r="L87" s="89">
        <f>_xlfn.IFERROR(VLOOKUP(A87,'[1]Sheet1'!$A$272:$U$356,11,FALSE),0)</f>
        <v>21</v>
      </c>
      <c r="M87" s="86">
        <f>_xlfn.IFERROR(VLOOKUP(A87,'[1]Sheet1'!$A$272:$U$356,12,FALSE),0)</f>
        <v>4</v>
      </c>
      <c r="N87" s="87">
        <f>_xlfn.IFERROR(VLOOKUP(A87,'[1]Sheet1'!$A$272:$U$356,13,FALSE),0)</f>
        <v>2</v>
      </c>
      <c r="O87" s="87">
        <f>_xlfn.IFERROR(VLOOKUP(A87,'[1]Sheet1'!$A$272:$U$356,14,FALSE),0)</f>
        <v>2</v>
      </c>
      <c r="P87" s="88">
        <f>_xlfn.IFERROR(VLOOKUP(A87,'[1]Sheet1'!$A$272:$U$356,15,FALSE),0)</f>
        <v>0</v>
      </c>
      <c r="Q87" s="89">
        <f>_xlfn.IFERROR(VLOOKUP(A87,'[1]Sheet1'!$A$272:$U$356,16,FALSE),0)</f>
        <v>8</v>
      </c>
      <c r="R87" s="89">
        <f>_xlfn.IFERROR(VLOOKUP(A87,'[1]Sheet1'!$A$272:$U$356,17,FALSE),0)</f>
        <v>32</v>
      </c>
    </row>
    <row r="88" spans="1:18" ht="15">
      <c r="A88" s="22" t="s">
        <v>177</v>
      </c>
      <c r="B88" s="61" t="s">
        <v>178</v>
      </c>
      <c r="C88" s="86">
        <f>_xlfn.IFERROR(VLOOKUP(A88,'[1]Sheet1'!$A$272:$U$356,2,FALSE),0)</f>
        <v>329</v>
      </c>
      <c r="D88" s="87">
        <f>_xlfn.IFERROR(VLOOKUP(A88,'[1]Sheet1'!$A$272:$U$356,3,FALSE),0)</f>
        <v>91</v>
      </c>
      <c r="E88" s="87">
        <f>_xlfn.IFERROR(VLOOKUP(A88,'[1]Sheet1'!$A$272:$U$356,4,FALSE),0)</f>
        <v>56</v>
      </c>
      <c r="F88" s="88">
        <f>_xlfn.IFERROR(VLOOKUP(A88,'[1]Sheet1'!$A$272:$U$356,5,FALSE),0)</f>
        <v>1</v>
      </c>
      <c r="G88" s="89">
        <f>_xlfn.IFERROR(VLOOKUP(A88,'[1]Sheet1'!$A$272:$U$356,6,FALSE),0)</f>
        <v>477</v>
      </c>
      <c r="H88" s="86">
        <f>_xlfn.IFERROR(VLOOKUP(A88,'[1]Sheet1'!$A$272:$U$356,7,FALSE),0)</f>
        <v>343</v>
      </c>
      <c r="I88" s="87">
        <f>_xlfn.IFERROR(VLOOKUP(A88,'[1]Sheet1'!$A$272:$U$356,8,FALSE),0)</f>
        <v>150</v>
      </c>
      <c r="J88" s="87">
        <f>_xlfn.IFERROR(VLOOKUP(A88,'[1]Sheet1'!$A$272:$U$356,9,FALSE),0)</f>
        <v>77</v>
      </c>
      <c r="K88" s="88">
        <f>_xlfn.IFERROR(VLOOKUP(A88,'[1]Sheet1'!$A$272:$U$356,10,FALSE),0)</f>
        <v>0</v>
      </c>
      <c r="L88" s="89">
        <f>_xlfn.IFERROR(VLOOKUP(A88,'[1]Sheet1'!$A$272:$U$356,11,FALSE),0)</f>
        <v>570</v>
      </c>
      <c r="M88" s="86">
        <f>_xlfn.IFERROR(VLOOKUP(A88,'[1]Sheet1'!$A$272:$U$356,12,FALSE),0)</f>
        <v>35</v>
      </c>
      <c r="N88" s="87">
        <f>_xlfn.IFERROR(VLOOKUP(A88,'[1]Sheet1'!$A$272:$U$356,13,FALSE),0)</f>
        <v>31</v>
      </c>
      <c r="O88" s="87">
        <f>_xlfn.IFERROR(VLOOKUP(A88,'[1]Sheet1'!$A$272:$U$356,14,FALSE),0)</f>
        <v>9</v>
      </c>
      <c r="P88" s="88">
        <f>_xlfn.IFERROR(VLOOKUP(A88,'[1]Sheet1'!$A$272:$U$356,15,FALSE),0)</f>
        <v>0</v>
      </c>
      <c r="Q88" s="89">
        <f>_xlfn.IFERROR(VLOOKUP(A88,'[1]Sheet1'!$A$272:$U$356,16,FALSE),0)</f>
        <v>75</v>
      </c>
      <c r="R88" s="89">
        <f>_xlfn.IFERROR(VLOOKUP(A88,'[1]Sheet1'!$A$272:$U$356,17,FALSE),0)</f>
        <v>1122</v>
      </c>
    </row>
    <row r="89" spans="1:18" ht="15">
      <c r="A89" s="22" t="s">
        <v>179</v>
      </c>
      <c r="B89" s="61" t="s">
        <v>180</v>
      </c>
      <c r="C89" s="86">
        <f>_xlfn.IFERROR(VLOOKUP(A89,'[1]Sheet1'!$A$272:$U$356,2,FALSE),0)</f>
        <v>23</v>
      </c>
      <c r="D89" s="87">
        <f>_xlfn.IFERROR(VLOOKUP(A89,'[1]Sheet1'!$A$272:$U$356,3,FALSE),0)</f>
        <v>16</v>
      </c>
      <c r="E89" s="87">
        <f>_xlfn.IFERROR(VLOOKUP(A89,'[1]Sheet1'!$A$272:$U$356,4,FALSE),0)</f>
        <v>1</v>
      </c>
      <c r="F89" s="88">
        <f>_xlfn.IFERROR(VLOOKUP(A89,'[1]Sheet1'!$A$272:$U$356,5,FALSE),0)</f>
        <v>0</v>
      </c>
      <c r="G89" s="89">
        <f>_xlfn.IFERROR(VLOOKUP(A89,'[1]Sheet1'!$A$272:$U$356,6,FALSE),0)</f>
        <v>40</v>
      </c>
      <c r="H89" s="86">
        <f>_xlfn.IFERROR(VLOOKUP(A89,'[1]Sheet1'!$A$272:$U$356,7,FALSE),0)</f>
        <v>175</v>
      </c>
      <c r="I89" s="87">
        <f>_xlfn.IFERROR(VLOOKUP(A89,'[1]Sheet1'!$A$272:$U$356,8,FALSE),0)</f>
        <v>114</v>
      </c>
      <c r="J89" s="87">
        <f>_xlfn.IFERROR(VLOOKUP(A89,'[1]Sheet1'!$A$272:$U$356,9,FALSE),0)</f>
        <v>30</v>
      </c>
      <c r="K89" s="88">
        <f>_xlfn.IFERROR(VLOOKUP(A89,'[1]Sheet1'!$A$272:$U$356,10,FALSE),0)</f>
        <v>0</v>
      </c>
      <c r="L89" s="89">
        <f>_xlfn.IFERROR(VLOOKUP(A89,'[1]Sheet1'!$A$272:$U$356,11,FALSE),0)</f>
        <v>319</v>
      </c>
      <c r="M89" s="86">
        <f>_xlfn.IFERROR(VLOOKUP(A89,'[1]Sheet1'!$A$272:$U$356,12,FALSE),0)</f>
        <v>95</v>
      </c>
      <c r="N89" s="87">
        <f>_xlfn.IFERROR(VLOOKUP(A89,'[1]Sheet1'!$A$272:$U$356,13,FALSE),0)</f>
        <v>67</v>
      </c>
      <c r="O89" s="87">
        <f>_xlfn.IFERROR(VLOOKUP(A89,'[1]Sheet1'!$A$272:$U$356,14,FALSE),0)</f>
        <v>20</v>
      </c>
      <c r="P89" s="88">
        <f>_xlfn.IFERROR(VLOOKUP(A89,'[1]Sheet1'!$A$272:$U$356,15,FALSE),0)</f>
        <v>0</v>
      </c>
      <c r="Q89" s="89">
        <f>_xlfn.IFERROR(VLOOKUP(A89,'[1]Sheet1'!$A$272:$U$356,16,FALSE),0)</f>
        <v>182</v>
      </c>
      <c r="R89" s="89">
        <f>_xlfn.IFERROR(VLOOKUP(A89,'[1]Sheet1'!$A$272:$U$356,17,FALSE),0)</f>
        <v>541</v>
      </c>
    </row>
    <row r="90" spans="1:18" ht="15">
      <c r="A90" s="22" t="s">
        <v>181</v>
      </c>
      <c r="B90" s="61" t="s">
        <v>182</v>
      </c>
      <c r="C90" s="86">
        <f>_xlfn.IFERROR(VLOOKUP(A90,'[1]Sheet1'!$A$272:$U$356,2,FALSE),0)</f>
        <v>1</v>
      </c>
      <c r="D90" s="87">
        <f>_xlfn.IFERROR(VLOOKUP(A90,'[1]Sheet1'!$A$272:$U$356,3,FALSE),0)</f>
        <v>5</v>
      </c>
      <c r="E90" s="87">
        <f>_xlfn.IFERROR(VLOOKUP(A90,'[1]Sheet1'!$A$272:$U$356,4,FALSE),0)</f>
        <v>0</v>
      </c>
      <c r="F90" s="88">
        <f>_xlfn.IFERROR(VLOOKUP(A90,'[1]Sheet1'!$A$272:$U$356,5,FALSE),0)</f>
        <v>0</v>
      </c>
      <c r="G90" s="89">
        <f>_xlfn.IFERROR(VLOOKUP(A90,'[1]Sheet1'!$A$272:$U$356,6,FALSE),0)</f>
        <v>6</v>
      </c>
      <c r="H90" s="86">
        <f>_xlfn.IFERROR(VLOOKUP(A90,'[1]Sheet1'!$A$272:$U$356,7,FALSE),0)</f>
        <v>20</v>
      </c>
      <c r="I90" s="87">
        <f>_xlfn.IFERROR(VLOOKUP(A90,'[1]Sheet1'!$A$272:$U$356,8,FALSE),0)</f>
        <v>20</v>
      </c>
      <c r="J90" s="87">
        <f>_xlfn.IFERROR(VLOOKUP(A90,'[1]Sheet1'!$A$272:$U$356,9,FALSE),0)</f>
        <v>6</v>
      </c>
      <c r="K90" s="88">
        <f>_xlfn.IFERROR(VLOOKUP(A90,'[1]Sheet1'!$A$272:$U$356,10,FALSE),0)</f>
        <v>0</v>
      </c>
      <c r="L90" s="89">
        <f>_xlfn.IFERROR(VLOOKUP(A90,'[1]Sheet1'!$A$272:$U$356,11,FALSE),0)</f>
        <v>46</v>
      </c>
      <c r="M90" s="86">
        <f>_xlfn.IFERROR(VLOOKUP(A90,'[1]Sheet1'!$A$272:$U$356,12,FALSE),0)</f>
        <v>8</v>
      </c>
      <c r="N90" s="87">
        <f>_xlfn.IFERROR(VLOOKUP(A90,'[1]Sheet1'!$A$272:$U$356,13,FALSE),0)</f>
        <v>13</v>
      </c>
      <c r="O90" s="87">
        <f>_xlfn.IFERROR(VLOOKUP(A90,'[1]Sheet1'!$A$272:$U$356,14,FALSE),0)</f>
        <v>4</v>
      </c>
      <c r="P90" s="88">
        <f>_xlfn.IFERROR(VLOOKUP(A90,'[1]Sheet1'!$A$272:$U$356,15,FALSE),0)</f>
        <v>0</v>
      </c>
      <c r="Q90" s="89">
        <f>_xlfn.IFERROR(VLOOKUP(A90,'[1]Sheet1'!$A$272:$U$356,16,FALSE),0)</f>
        <v>25</v>
      </c>
      <c r="R90" s="89">
        <f>_xlfn.IFERROR(VLOOKUP(A90,'[1]Sheet1'!$A$272:$U$356,17,FALSE),0)</f>
        <v>77</v>
      </c>
    </row>
    <row r="91" spans="1:18" ht="15">
      <c r="A91" s="22" t="s">
        <v>183</v>
      </c>
      <c r="B91" s="60" t="s">
        <v>184</v>
      </c>
      <c r="C91" s="86">
        <f>_xlfn.IFERROR(VLOOKUP(A91,'[1]Sheet1'!$A$272:$U$356,2,FALSE),0)</f>
        <v>29</v>
      </c>
      <c r="D91" s="87">
        <f>_xlfn.IFERROR(VLOOKUP(A91,'[1]Sheet1'!$A$272:$U$356,3,FALSE),0)</f>
        <v>29</v>
      </c>
      <c r="E91" s="87">
        <f>_xlfn.IFERROR(VLOOKUP(A91,'[1]Sheet1'!$A$272:$U$356,4,FALSE),0)</f>
        <v>3</v>
      </c>
      <c r="F91" s="88">
        <f>_xlfn.IFERROR(VLOOKUP(A91,'[1]Sheet1'!$A$272:$U$356,5,FALSE),0)</f>
        <v>0</v>
      </c>
      <c r="G91" s="89">
        <f>_xlfn.IFERROR(VLOOKUP(A91,'[1]Sheet1'!$A$272:$U$356,6,FALSE),0)</f>
        <v>61</v>
      </c>
      <c r="H91" s="86">
        <f>_xlfn.IFERROR(VLOOKUP(A91,'[1]Sheet1'!$A$272:$U$356,7,FALSE),0)</f>
        <v>79</v>
      </c>
      <c r="I91" s="87">
        <f>_xlfn.IFERROR(VLOOKUP(A91,'[1]Sheet1'!$A$272:$U$356,8,FALSE),0)</f>
        <v>138</v>
      </c>
      <c r="J91" s="87">
        <f>_xlfn.IFERROR(VLOOKUP(A91,'[1]Sheet1'!$A$272:$U$356,9,FALSE),0)</f>
        <v>23</v>
      </c>
      <c r="K91" s="88">
        <f>_xlfn.IFERROR(VLOOKUP(A91,'[1]Sheet1'!$A$272:$U$356,10,FALSE),0)</f>
        <v>0</v>
      </c>
      <c r="L91" s="89">
        <f>_xlfn.IFERROR(VLOOKUP(A91,'[1]Sheet1'!$A$272:$U$356,11,FALSE),0)</f>
        <v>240</v>
      </c>
      <c r="M91" s="86">
        <f>_xlfn.IFERROR(VLOOKUP(A91,'[1]Sheet1'!$A$272:$U$356,12,FALSE),0)</f>
        <v>51</v>
      </c>
      <c r="N91" s="87">
        <f>_xlfn.IFERROR(VLOOKUP(A91,'[1]Sheet1'!$A$272:$U$356,13,FALSE),0)</f>
        <v>66</v>
      </c>
      <c r="O91" s="87">
        <f>_xlfn.IFERROR(VLOOKUP(A91,'[1]Sheet1'!$A$272:$U$356,14,FALSE),0)</f>
        <v>26</v>
      </c>
      <c r="P91" s="88">
        <f>_xlfn.IFERROR(VLOOKUP(A91,'[1]Sheet1'!$A$272:$U$356,15,FALSE),0)</f>
        <v>0</v>
      </c>
      <c r="Q91" s="89">
        <f>_xlfn.IFERROR(VLOOKUP(A91,'[1]Sheet1'!$A$272:$U$356,16,FALSE),0)</f>
        <v>143</v>
      </c>
      <c r="R91" s="89">
        <f>_xlfn.IFERROR(VLOOKUP(A91,'[1]Sheet1'!$A$272:$U$356,17,FALSE),0)</f>
        <v>444</v>
      </c>
    </row>
    <row r="92" spans="1:18" ht="28.5">
      <c r="A92" s="22" t="s">
        <v>185</v>
      </c>
      <c r="B92" s="60" t="s">
        <v>186</v>
      </c>
      <c r="C92" s="86">
        <f>_xlfn.IFERROR(VLOOKUP(A92,'[1]Sheet1'!$A$272:$U$356,2,FALSE),0)</f>
        <v>0</v>
      </c>
      <c r="D92" s="87">
        <f>_xlfn.IFERROR(VLOOKUP(A92,'[1]Sheet1'!$A$272:$U$356,3,FALSE),0)</f>
        <v>0</v>
      </c>
      <c r="E92" s="87">
        <f>_xlfn.IFERROR(VLOOKUP(A92,'[1]Sheet1'!$A$272:$U$356,4,FALSE),0)</f>
        <v>0</v>
      </c>
      <c r="F92" s="88">
        <f>_xlfn.IFERROR(VLOOKUP(A92,'[1]Sheet1'!$A$272:$U$356,5,FALSE),0)</f>
        <v>0</v>
      </c>
      <c r="G92" s="89">
        <f>_xlfn.IFERROR(VLOOKUP(A92,'[1]Sheet1'!$A$272:$U$356,6,FALSE),0)</f>
        <v>0</v>
      </c>
      <c r="H92" s="86">
        <f>_xlfn.IFERROR(VLOOKUP(A92,'[1]Sheet1'!$A$272:$U$356,7,FALSE),0)</f>
        <v>3</v>
      </c>
      <c r="I92" s="87">
        <f>_xlfn.IFERROR(VLOOKUP(A92,'[1]Sheet1'!$A$272:$U$356,8,FALSE),0)</f>
        <v>2</v>
      </c>
      <c r="J92" s="87">
        <f>_xlfn.IFERROR(VLOOKUP(A92,'[1]Sheet1'!$A$272:$U$356,9,FALSE),0)</f>
        <v>2</v>
      </c>
      <c r="K92" s="88">
        <f>_xlfn.IFERROR(VLOOKUP(A92,'[1]Sheet1'!$A$272:$U$356,10,FALSE),0)</f>
        <v>0</v>
      </c>
      <c r="L92" s="89">
        <f>_xlfn.IFERROR(VLOOKUP(A92,'[1]Sheet1'!$A$272:$U$356,11,FALSE),0)</f>
        <v>7</v>
      </c>
      <c r="M92" s="86">
        <f>_xlfn.IFERROR(VLOOKUP(A92,'[1]Sheet1'!$A$272:$U$356,12,FALSE),0)</f>
        <v>4</v>
      </c>
      <c r="N92" s="87">
        <f>_xlfn.IFERROR(VLOOKUP(A92,'[1]Sheet1'!$A$272:$U$356,13,FALSE),0)</f>
        <v>2</v>
      </c>
      <c r="O92" s="87">
        <f>_xlfn.IFERROR(VLOOKUP(A92,'[1]Sheet1'!$A$272:$U$356,14,FALSE),0)</f>
        <v>5</v>
      </c>
      <c r="P92" s="88">
        <f>_xlfn.IFERROR(VLOOKUP(A92,'[1]Sheet1'!$A$272:$U$356,15,FALSE),0)</f>
        <v>0</v>
      </c>
      <c r="Q92" s="89">
        <f>_xlfn.IFERROR(VLOOKUP(A92,'[1]Sheet1'!$A$272:$U$356,16,FALSE),0)</f>
        <v>11</v>
      </c>
      <c r="R92" s="89">
        <f>_xlfn.IFERROR(VLOOKUP(A92,'[1]Sheet1'!$A$272:$U$356,17,FALSE),0)</f>
        <v>18</v>
      </c>
    </row>
    <row r="93" spans="1:18" ht="28.5">
      <c r="A93" s="22" t="s">
        <v>187</v>
      </c>
      <c r="B93" s="60" t="s">
        <v>188</v>
      </c>
      <c r="C93" s="86">
        <f>_xlfn.IFERROR(VLOOKUP(A93,'[1]Sheet1'!$A$272:$U$356,2,FALSE),0)</f>
        <v>0</v>
      </c>
      <c r="D93" s="87">
        <f>_xlfn.IFERROR(VLOOKUP(A93,'[1]Sheet1'!$A$272:$U$356,3,FALSE),0)</f>
        <v>0</v>
      </c>
      <c r="E93" s="87">
        <f>_xlfn.IFERROR(VLOOKUP(A93,'[1]Sheet1'!$A$272:$U$356,4,FALSE),0)</f>
        <v>0</v>
      </c>
      <c r="F93" s="88">
        <f>_xlfn.IFERROR(VLOOKUP(A93,'[1]Sheet1'!$A$272:$U$356,5,FALSE),0)</f>
        <v>0</v>
      </c>
      <c r="G93" s="89">
        <f>_xlfn.IFERROR(VLOOKUP(A93,'[1]Sheet1'!$A$272:$U$356,6,FALSE),0)</f>
        <v>0</v>
      </c>
      <c r="H93" s="86">
        <f>_xlfn.IFERROR(VLOOKUP(A93,'[1]Sheet1'!$A$272:$U$356,7,FALSE),0)</f>
        <v>0</v>
      </c>
      <c r="I93" s="87">
        <f>_xlfn.IFERROR(VLOOKUP(A93,'[1]Sheet1'!$A$272:$U$356,8,FALSE),0)</f>
        <v>0</v>
      </c>
      <c r="J93" s="87">
        <f>_xlfn.IFERROR(VLOOKUP(A93,'[1]Sheet1'!$A$272:$U$356,9,FALSE),0)</f>
        <v>0</v>
      </c>
      <c r="K93" s="88">
        <f>_xlfn.IFERROR(VLOOKUP(A93,'[1]Sheet1'!$A$272:$U$356,10,FALSE),0)</f>
        <v>0</v>
      </c>
      <c r="L93" s="89">
        <f>_xlfn.IFERROR(VLOOKUP(A93,'[1]Sheet1'!$A$272:$U$356,11,FALSE),0)</f>
        <v>0</v>
      </c>
      <c r="M93" s="86">
        <f>_xlfn.IFERROR(VLOOKUP(A93,'[1]Sheet1'!$A$272:$U$356,12,FALSE),0)</f>
        <v>0</v>
      </c>
      <c r="N93" s="87">
        <f>_xlfn.IFERROR(VLOOKUP(A93,'[1]Sheet1'!$A$272:$U$356,13,FALSE),0)</f>
        <v>0</v>
      </c>
      <c r="O93" s="87">
        <f>_xlfn.IFERROR(VLOOKUP(A93,'[1]Sheet1'!$A$272:$U$356,14,FALSE),0)</f>
        <v>0</v>
      </c>
      <c r="P93" s="88">
        <f>_xlfn.IFERROR(VLOOKUP(A93,'[1]Sheet1'!$A$272:$U$356,15,FALSE),0)</f>
        <v>0</v>
      </c>
      <c r="Q93" s="89">
        <f>_xlfn.IFERROR(VLOOKUP(A93,'[1]Sheet1'!$A$272:$U$356,16,FALSE),0)</f>
        <v>0</v>
      </c>
      <c r="R93" s="89">
        <f>_xlfn.IFERROR(VLOOKUP(A93,'[1]Sheet1'!$A$272:$U$356,17,FALSE),0)</f>
        <v>0</v>
      </c>
    </row>
    <row r="94" spans="1:18" ht="15">
      <c r="A94" s="22" t="s">
        <v>189</v>
      </c>
      <c r="B94" s="61" t="s">
        <v>190</v>
      </c>
      <c r="C94" s="86">
        <f>_xlfn.IFERROR(VLOOKUP(A94,'[1]Sheet1'!$A$272:$U$356,2,FALSE),0)</f>
        <v>0</v>
      </c>
      <c r="D94" s="87">
        <f>_xlfn.IFERROR(VLOOKUP(A94,'[1]Sheet1'!$A$272:$U$356,3,FALSE),0)</f>
        <v>1</v>
      </c>
      <c r="E94" s="87">
        <f>_xlfn.IFERROR(VLOOKUP(A94,'[1]Sheet1'!$A$272:$U$356,4,FALSE),0)</f>
        <v>0</v>
      </c>
      <c r="F94" s="88">
        <f>_xlfn.IFERROR(VLOOKUP(A94,'[1]Sheet1'!$A$272:$U$356,5,FALSE),0)</f>
        <v>0</v>
      </c>
      <c r="G94" s="89">
        <f>_xlfn.IFERROR(VLOOKUP(A94,'[1]Sheet1'!$A$272:$U$356,6,FALSE),0)</f>
        <v>1</v>
      </c>
      <c r="H94" s="86">
        <f>_xlfn.IFERROR(VLOOKUP(A94,'[1]Sheet1'!$A$272:$U$356,7,FALSE),0)</f>
        <v>10</v>
      </c>
      <c r="I94" s="87">
        <f>_xlfn.IFERROR(VLOOKUP(A94,'[1]Sheet1'!$A$272:$U$356,8,FALSE),0)</f>
        <v>5</v>
      </c>
      <c r="J94" s="87">
        <f>_xlfn.IFERROR(VLOOKUP(A94,'[1]Sheet1'!$A$272:$U$356,9,FALSE),0)</f>
        <v>2</v>
      </c>
      <c r="K94" s="88">
        <f>_xlfn.IFERROR(VLOOKUP(A94,'[1]Sheet1'!$A$272:$U$356,10,FALSE),0)</f>
        <v>0</v>
      </c>
      <c r="L94" s="89">
        <f>_xlfn.IFERROR(VLOOKUP(A94,'[1]Sheet1'!$A$272:$U$356,11,FALSE),0)</f>
        <v>17</v>
      </c>
      <c r="M94" s="86">
        <f>_xlfn.IFERROR(VLOOKUP(A94,'[1]Sheet1'!$A$272:$U$356,12,FALSE),0)</f>
        <v>5</v>
      </c>
      <c r="N94" s="87">
        <f>_xlfn.IFERROR(VLOOKUP(A94,'[1]Sheet1'!$A$272:$U$356,13,FALSE),0)</f>
        <v>6</v>
      </c>
      <c r="O94" s="87">
        <f>_xlfn.IFERROR(VLOOKUP(A94,'[1]Sheet1'!$A$272:$U$356,14,FALSE),0)</f>
        <v>3</v>
      </c>
      <c r="P94" s="88">
        <f>_xlfn.IFERROR(VLOOKUP(A94,'[1]Sheet1'!$A$272:$U$356,15,FALSE),0)</f>
        <v>0</v>
      </c>
      <c r="Q94" s="89">
        <f>_xlfn.IFERROR(VLOOKUP(A94,'[1]Sheet1'!$A$272:$U$356,16,FALSE),0)</f>
        <v>14</v>
      </c>
      <c r="R94" s="89">
        <f>_xlfn.IFERROR(VLOOKUP(A94,'[1]Sheet1'!$A$272:$U$356,17,FALSE),0)</f>
        <v>32</v>
      </c>
    </row>
    <row r="95" spans="1:18" ht="15.75" thickBot="1">
      <c r="A95" s="181" t="s">
        <v>191</v>
      </c>
      <c r="B95" s="182"/>
      <c r="C95" s="90">
        <f>_xlfn.IFERROR(VLOOKUP(A95,'[1]Sheet1'!$A$272:$U$356,2,FALSE),0)</f>
        <v>409</v>
      </c>
      <c r="D95" s="91">
        <f>_xlfn.IFERROR(VLOOKUP(A95,'[1]Sheet1'!$A$272:$U$356,3,FALSE),0)</f>
        <v>42</v>
      </c>
      <c r="E95" s="91">
        <f>_xlfn.IFERROR(VLOOKUP(A95,'[1]Sheet1'!$A$272:$U$356,4,FALSE),0)</f>
        <v>8</v>
      </c>
      <c r="F95" s="92">
        <f>_xlfn.IFERROR(VLOOKUP(A95,'[1]Sheet1'!$A$272:$U$356,5,FALSE),0)</f>
        <v>0</v>
      </c>
      <c r="G95" s="93">
        <f>_xlfn.IFERROR(VLOOKUP(A95,'[1]Sheet1'!$A$272:$U$356,6,FALSE),0)</f>
        <v>459</v>
      </c>
      <c r="H95" s="90">
        <f>_xlfn.IFERROR(VLOOKUP(A95,'[1]Sheet1'!$A$272:$U$356,7,FALSE),0)</f>
        <v>427</v>
      </c>
      <c r="I95" s="91">
        <f>_xlfn.IFERROR(VLOOKUP(A95,'[1]Sheet1'!$A$272:$U$356,8,FALSE),0)</f>
        <v>273</v>
      </c>
      <c r="J95" s="91">
        <f>_xlfn.IFERROR(VLOOKUP(A95,'[1]Sheet1'!$A$272:$U$356,9,FALSE),0)</f>
        <v>52</v>
      </c>
      <c r="K95" s="92">
        <f>_xlfn.IFERROR(VLOOKUP(A95,'[1]Sheet1'!$A$272:$U$356,10,FALSE),0)</f>
        <v>0</v>
      </c>
      <c r="L95" s="93">
        <f>_xlfn.IFERROR(VLOOKUP(A95,'[1]Sheet1'!$A$272:$U$356,11,FALSE),0)</f>
        <v>752</v>
      </c>
      <c r="M95" s="90">
        <f>_xlfn.IFERROR(VLOOKUP(A95,'[1]Sheet1'!$A$272:$U$356,12,FALSE),0)</f>
        <v>151</v>
      </c>
      <c r="N95" s="91">
        <f>_xlfn.IFERROR(VLOOKUP(A95,'[1]Sheet1'!$A$272:$U$356,13,FALSE),0)</f>
        <v>123</v>
      </c>
      <c r="O95" s="91">
        <f>_xlfn.IFERROR(VLOOKUP(A95,'[1]Sheet1'!$A$272:$U$356,14,FALSE),0)</f>
        <v>26</v>
      </c>
      <c r="P95" s="92">
        <f>_xlfn.IFERROR(VLOOKUP(A95,'[1]Sheet1'!$A$272:$U$356,15,FALSE),0)</f>
        <v>1</v>
      </c>
      <c r="Q95" s="93">
        <f>_xlfn.IFERROR(VLOOKUP(A95,'[1]Sheet1'!$A$272:$U$356,16,FALSE),0)</f>
        <v>301</v>
      </c>
      <c r="R95" s="93">
        <f>_xlfn.IFERROR(VLOOKUP(A95,'[1]Sheet1'!$A$272:$U$356,17,FALSE),0)</f>
        <v>1512</v>
      </c>
    </row>
    <row r="96" spans="1:18" ht="15.75" thickBot="1">
      <c r="A96" s="183" t="s">
        <v>192</v>
      </c>
      <c r="B96" s="184"/>
      <c r="C96" s="94">
        <f>SUM(C7:C95)</f>
        <v>8952</v>
      </c>
      <c r="D96" s="95">
        <f aca="true" t="shared" si="0" ref="D96:R96">SUM(D7:D95)</f>
        <v>8808</v>
      </c>
      <c r="E96" s="95">
        <f t="shared" si="0"/>
        <v>994</v>
      </c>
      <c r="F96" s="96">
        <f t="shared" si="0"/>
        <v>11</v>
      </c>
      <c r="G96" s="97">
        <f t="shared" si="0"/>
        <v>18765</v>
      </c>
      <c r="H96" s="94">
        <f t="shared" si="0"/>
        <v>31816</v>
      </c>
      <c r="I96" s="95">
        <f t="shared" si="0"/>
        <v>36087</v>
      </c>
      <c r="J96" s="95">
        <f t="shared" si="0"/>
        <v>7159</v>
      </c>
      <c r="K96" s="96">
        <f t="shared" si="0"/>
        <v>25</v>
      </c>
      <c r="L96" s="97">
        <f t="shared" si="0"/>
        <v>75087</v>
      </c>
      <c r="M96" s="94">
        <f t="shared" si="0"/>
        <v>11022</v>
      </c>
      <c r="N96" s="95">
        <f t="shared" si="0"/>
        <v>11604</v>
      </c>
      <c r="O96" s="95">
        <f t="shared" si="0"/>
        <v>3579</v>
      </c>
      <c r="P96" s="96">
        <f t="shared" si="0"/>
        <v>21</v>
      </c>
      <c r="Q96" s="97">
        <f t="shared" si="0"/>
        <v>26226</v>
      </c>
      <c r="R96" s="97">
        <f t="shared" si="0"/>
        <v>120078</v>
      </c>
    </row>
    <row r="97" spans="1:18" ht="15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t="15">
      <c r="A98" s="232" t="s">
        <v>204</v>
      </c>
      <c r="B98" s="233"/>
      <c r="C98" s="7"/>
      <c r="D98" s="7"/>
      <c r="E98" s="7"/>
      <c r="F98" s="7"/>
      <c r="G98" s="5"/>
      <c r="H98" s="7"/>
      <c r="I98" s="7"/>
      <c r="J98" s="7"/>
      <c r="K98" s="7"/>
      <c r="L98" s="7"/>
      <c r="M98" s="7"/>
      <c r="N98" s="7"/>
      <c r="O98" s="7"/>
      <c r="P98" s="7"/>
      <c r="Q98" s="52"/>
      <c r="R98" s="52"/>
    </row>
    <row r="99" spans="1:18" ht="15">
      <c r="A99" s="47" t="s">
        <v>205</v>
      </c>
      <c r="B99" s="48"/>
      <c r="C99" s="7"/>
      <c r="D99" s="7"/>
      <c r="E99" s="7"/>
      <c r="F99" s="7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49"/>
      <c r="B100" s="5"/>
      <c r="C100" s="7"/>
      <c r="D100" s="7"/>
      <c r="E100" s="7"/>
      <c r="F100" s="7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B2:B6"/>
    <mergeCell ref="A2:A6"/>
    <mergeCell ref="A1:R1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1.8515625" style="98" customWidth="1"/>
    <col min="2" max="2" width="81.8515625" style="98" bestFit="1" customWidth="1"/>
    <col min="3" max="18" width="10.421875" style="98" customWidth="1"/>
    <col min="19" max="16384" width="9.140625" style="98" customWidth="1"/>
  </cols>
  <sheetData>
    <row r="1" spans="1:18" ht="24.75" customHeight="1" thickBot="1" thickTop="1">
      <c r="A1" s="210" t="s">
        <v>227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8" ht="16.5" thickBot="1" thickTop="1">
      <c r="A2" s="236" t="s">
        <v>11</v>
      </c>
      <c r="B2" s="234" t="s">
        <v>12</v>
      </c>
      <c r="C2" s="225" t="s">
        <v>200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98" t="s">
        <v>194</v>
      </c>
    </row>
    <row r="3" spans="1:18" ht="15.75" thickBot="1">
      <c r="A3" s="213"/>
      <c r="B3" s="215"/>
      <c r="C3" s="227" t="s">
        <v>201</v>
      </c>
      <c r="D3" s="228"/>
      <c r="E3" s="228"/>
      <c r="F3" s="228"/>
      <c r="G3" s="229"/>
      <c r="H3" s="228" t="s">
        <v>202</v>
      </c>
      <c r="I3" s="228"/>
      <c r="J3" s="228"/>
      <c r="K3" s="228"/>
      <c r="L3" s="228"/>
      <c r="M3" s="227" t="s">
        <v>203</v>
      </c>
      <c r="N3" s="228"/>
      <c r="O3" s="228"/>
      <c r="P3" s="228"/>
      <c r="Q3" s="229"/>
      <c r="R3" s="198"/>
    </row>
    <row r="4" spans="1:18" ht="15">
      <c r="A4" s="213"/>
      <c r="B4" s="215"/>
      <c r="C4" s="217" t="s">
        <v>193</v>
      </c>
      <c r="D4" s="208"/>
      <c r="E4" s="208"/>
      <c r="F4" s="208"/>
      <c r="G4" s="230" t="s">
        <v>194</v>
      </c>
      <c r="H4" s="208" t="s">
        <v>193</v>
      </c>
      <c r="I4" s="208"/>
      <c r="J4" s="208"/>
      <c r="K4" s="208"/>
      <c r="L4" s="230" t="s">
        <v>194</v>
      </c>
      <c r="M4" s="217" t="s">
        <v>193</v>
      </c>
      <c r="N4" s="208"/>
      <c r="O4" s="208"/>
      <c r="P4" s="208"/>
      <c r="Q4" s="230" t="s">
        <v>194</v>
      </c>
      <c r="R4" s="198"/>
    </row>
    <row r="5" spans="1:18" ht="15">
      <c r="A5" s="213"/>
      <c r="B5" s="215"/>
      <c r="C5" s="76" t="s">
        <v>195</v>
      </c>
      <c r="D5" s="77" t="s">
        <v>196</v>
      </c>
      <c r="E5" s="77" t="s">
        <v>197</v>
      </c>
      <c r="F5" s="78" t="s">
        <v>198</v>
      </c>
      <c r="G5" s="231"/>
      <c r="H5" s="63" t="s">
        <v>195</v>
      </c>
      <c r="I5" s="65" t="s">
        <v>196</v>
      </c>
      <c r="J5" s="65" t="s">
        <v>197</v>
      </c>
      <c r="K5" s="81" t="s">
        <v>198</v>
      </c>
      <c r="L5" s="231"/>
      <c r="M5" s="67" t="s">
        <v>195</v>
      </c>
      <c r="N5" s="65" t="s">
        <v>196</v>
      </c>
      <c r="O5" s="65" t="s">
        <v>197</v>
      </c>
      <c r="P5" s="81" t="s">
        <v>198</v>
      </c>
      <c r="Q5" s="231"/>
      <c r="R5" s="198"/>
    </row>
    <row r="6" spans="1:18" ht="15.75" thickBot="1">
      <c r="A6" s="214"/>
      <c r="B6" s="235"/>
      <c r="C6" s="43" t="s">
        <v>15</v>
      </c>
      <c r="D6" s="41" t="s">
        <v>15</v>
      </c>
      <c r="E6" s="41" t="s">
        <v>15</v>
      </c>
      <c r="F6" s="42" t="s">
        <v>15</v>
      </c>
      <c r="G6" s="79" t="s">
        <v>15</v>
      </c>
      <c r="H6" s="40" t="s">
        <v>15</v>
      </c>
      <c r="I6" s="41" t="s">
        <v>15</v>
      </c>
      <c r="J6" s="41" t="s">
        <v>15</v>
      </c>
      <c r="K6" s="42" t="s">
        <v>15</v>
      </c>
      <c r="L6" s="79" t="s">
        <v>15</v>
      </c>
      <c r="M6" s="40" t="s">
        <v>15</v>
      </c>
      <c r="N6" s="41" t="s">
        <v>15</v>
      </c>
      <c r="O6" s="41" t="s">
        <v>15</v>
      </c>
      <c r="P6" s="42" t="s">
        <v>15</v>
      </c>
      <c r="Q6" s="79" t="s">
        <v>15</v>
      </c>
      <c r="R6" s="80" t="s">
        <v>15</v>
      </c>
    </row>
    <row r="7" spans="1:18" ht="15">
      <c r="A7" s="17" t="s">
        <v>16</v>
      </c>
      <c r="B7" s="59" t="s">
        <v>17</v>
      </c>
      <c r="C7" s="146">
        <f>_xlfn.IFERROR(VLOOKUP(A7,'[1]Sheet1'!$A$362:$U$446,2,FALSE)/100,0)</f>
        <v>0.007260947274352101</v>
      </c>
      <c r="D7" s="147">
        <f>_xlfn.IFERROR(VLOOKUP(A7,'[1]Sheet1'!$A$362:$U$446,3,FALSE)/100,0)</f>
        <v>0.006811989100817439</v>
      </c>
      <c r="E7" s="147">
        <f>_xlfn.IFERROR(VLOOKUP(A7,'[1]Sheet1'!$A$362:$U$446,4,FALSE)/100,0)</f>
        <v>0.026156941649899398</v>
      </c>
      <c r="F7" s="148">
        <f>_xlfn.IFERROR(VLOOKUP(A7,'[1]Sheet1'!$A$362:$U$446,5,FALSE)/100,0)</f>
        <v>0</v>
      </c>
      <c r="G7" s="149">
        <f>_xlfn.IFERROR(VLOOKUP(A7,'[1]Sheet1'!$A$362:$U$446,6,FALSE)/100,0)</f>
        <v>0.00804689581667999</v>
      </c>
      <c r="H7" s="150">
        <f>_xlfn.IFERROR(VLOOKUP(A7,'[1]Sheet1'!$A$362:$U$446,7,FALSE)/100,0)</f>
        <v>0.005028916268544128</v>
      </c>
      <c r="I7" s="147">
        <f>_xlfn.IFERROR(VLOOKUP(A7,'[1]Sheet1'!$A$362:$U$446,8,FALSE)/100,0)</f>
        <v>0.004461440407903123</v>
      </c>
      <c r="J7" s="147">
        <f>_xlfn.IFERROR(VLOOKUP(A7,'[1]Sheet1'!$A$362:$U$446,9,FALSE)/100,0)</f>
        <v>0.0075429529263863655</v>
      </c>
      <c r="K7" s="148">
        <f>_xlfn.IFERROR(VLOOKUP(A7,'[1]Sheet1'!$A$362:$U$446,10,FALSE)/100,0)</f>
        <v>0.04</v>
      </c>
      <c r="L7" s="149">
        <f>_xlfn.IFERROR(VLOOKUP(A7,'[1]Sheet1'!$A$362:$U$446,11,FALSE)/100,0)</f>
        <v>0.005007524604791775</v>
      </c>
      <c r="M7" s="150">
        <f>_xlfn.IFERROR(VLOOKUP(A7,'[1]Sheet1'!$A$362:$U$446,12,FALSE)/100,0)</f>
        <v>0.004445654146252948</v>
      </c>
      <c r="N7" s="147">
        <f>_xlfn.IFERROR(VLOOKUP(A7,'[1]Sheet1'!$A$362:$U$446,13,FALSE)/100,0)</f>
        <v>0.004739744915546363</v>
      </c>
      <c r="O7" s="147">
        <f>_xlfn.IFERROR(VLOOKUP(A7,'[1]Sheet1'!$A$362:$U$446,14,FALSE)/100,0)</f>
        <v>0.007823414361553505</v>
      </c>
      <c r="P7" s="148">
        <f>_xlfn.IFERROR(VLOOKUP(A7,'[1]Sheet1'!$A$362:$U$446,15,FALSE)/100,0)</f>
        <v>0</v>
      </c>
      <c r="Q7" s="149">
        <f>_xlfn.IFERROR(VLOOKUP(A7,'[1]Sheet1'!$A$362:$U$446,16,FALSE)/100,0)</f>
        <v>0.005033173186913749</v>
      </c>
      <c r="R7" s="149">
        <f>_xlfn.IFERROR(VLOOKUP(A7,'[1]Sheet1'!$A$362:$U$446,17,FALSE)/100,0)</f>
        <v>0.005488099402055331</v>
      </c>
    </row>
    <row r="8" spans="1:18" ht="15">
      <c r="A8" s="22" t="s">
        <v>18</v>
      </c>
      <c r="B8" s="60" t="s">
        <v>19</v>
      </c>
      <c r="C8" s="151">
        <f>_xlfn.IFERROR(VLOOKUP(A8,'[1]Sheet1'!$A$362:$U$446,2,FALSE)/100,0)</f>
        <v>0.0005585344057193922</v>
      </c>
      <c r="D8" s="152">
        <f>_xlfn.IFERROR(VLOOKUP(A8,'[1]Sheet1'!$A$362:$U$446,3,FALSE)/100,0)</f>
        <v>0.0009082652134423251</v>
      </c>
      <c r="E8" s="152">
        <f>_xlfn.IFERROR(VLOOKUP(A8,'[1]Sheet1'!$A$362:$U$446,4,FALSE)/100,0)</f>
        <v>0.001006036217303823</v>
      </c>
      <c r="F8" s="153">
        <f>_xlfn.IFERROR(VLOOKUP(A8,'[1]Sheet1'!$A$362:$U$446,5,FALSE)/100,0)</f>
        <v>0</v>
      </c>
      <c r="G8" s="154">
        <f>_xlfn.IFERROR(VLOOKUP(A8,'[1]Sheet1'!$A$362:$U$446,6,FALSE)/100,0)</f>
        <v>0.0007460698108180123</v>
      </c>
      <c r="H8" s="155">
        <f>_xlfn.IFERROR(VLOOKUP(A8,'[1]Sheet1'!$A$362:$U$446,7,FALSE)/100,0)</f>
        <v>0.00022001508674880557</v>
      </c>
      <c r="I8" s="152">
        <f>_xlfn.IFERROR(VLOOKUP(A8,'[1]Sheet1'!$A$362:$U$446,8,FALSE)/100,0)</f>
        <v>0.00041566214980463877</v>
      </c>
      <c r="J8" s="152">
        <f>_xlfn.IFERROR(VLOOKUP(A8,'[1]Sheet1'!$A$362:$U$446,9,FALSE)/100,0)</f>
        <v>0.0008381058807095963</v>
      </c>
      <c r="K8" s="153">
        <f>_xlfn.IFERROR(VLOOKUP(A8,'[1]Sheet1'!$A$362:$U$446,10,FALSE)/100,0)</f>
        <v>0</v>
      </c>
      <c r="L8" s="154">
        <f>_xlfn.IFERROR(VLOOKUP(A8,'[1]Sheet1'!$A$362:$U$446,11,FALSE)/100,0)</f>
        <v>0.0003729007684419407</v>
      </c>
      <c r="M8" s="155">
        <f>_xlfn.IFERROR(VLOOKUP(A8,'[1]Sheet1'!$A$362:$U$446,12,FALSE)/100,0)</f>
        <v>0</v>
      </c>
      <c r="N8" s="152">
        <f>_xlfn.IFERROR(VLOOKUP(A8,'[1]Sheet1'!$A$362:$U$446,13,FALSE)/100,0)</f>
        <v>0.0003447087211306446</v>
      </c>
      <c r="O8" s="152">
        <f>_xlfn.IFERROR(VLOOKUP(A8,'[1]Sheet1'!$A$362:$U$446,14,FALSE)/100,0)</f>
        <v>0.0008382229673093043</v>
      </c>
      <c r="P8" s="153">
        <f>_xlfn.IFERROR(VLOOKUP(A8,'[1]Sheet1'!$A$362:$U$446,15,FALSE)/100,0)</f>
        <v>0</v>
      </c>
      <c r="Q8" s="154">
        <f>_xlfn.IFERROR(VLOOKUP(A8,'[1]Sheet1'!$A$362:$U$446,16,FALSE)/100,0)</f>
        <v>0.00026691069930603217</v>
      </c>
      <c r="R8" s="154">
        <f>_xlfn.IFERROR(VLOOKUP(A8,'[1]Sheet1'!$A$362:$U$446,17,FALSE)/100,0)</f>
        <v>0.0004080680890754343</v>
      </c>
    </row>
    <row r="9" spans="1:18" ht="15">
      <c r="A9" s="22" t="s">
        <v>20</v>
      </c>
      <c r="B9" s="60" t="s">
        <v>21</v>
      </c>
      <c r="C9" s="151">
        <f>_xlfn.IFERROR(VLOOKUP(A9,'[1]Sheet1'!$A$362:$U$446,2,FALSE)/100,0)</f>
        <v>0.0003351206434316354</v>
      </c>
      <c r="D9" s="152">
        <f>_xlfn.IFERROR(VLOOKUP(A9,'[1]Sheet1'!$A$362:$U$446,3,FALSE)/100,0)</f>
        <v>0.00011353315168029064</v>
      </c>
      <c r="E9" s="152">
        <f>_xlfn.IFERROR(VLOOKUP(A9,'[1]Sheet1'!$A$362:$U$446,4,FALSE)/100,0)</f>
        <v>0</v>
      </c>
      <c r="F9" s="153">
        <f>_xlfn.IFERROR(VLOOKUP(A9,'[1]Sheet1'!$A$362:$U$446,5,FALSE)/100,0)</f>
        <v>0</v>
      </c>
      <c r="G9" s="154">
        <f>_xlfn.IFERROR(VLOOKUP(A9,'[1]Sheet1'!$A$362:$U$446,6,FALSE)/100,0)</f>
        <v>0.00021316280309086066</v>
      </c>
      <c r="H9" s="155">
        <f>_xlfn.IFERROR(VLOOKUP(A9,'[1]Sheet1'!$A$362:$U$446,7,FALSE)/100,0)</f>
        <v>0.00025144581342720644</v>
      </c>
      <c r="I9" s="152">
        <f>_xlfn.IFERROR(VLOOKUP(A9,'[1]Sheet1'!$A$362:$U$446,8,FALSE)/100,0)</f>
        <v>0</v>
      </c>
      <c r="J9" s="152">
        <f>_xlfn.IFERROR(VLOOKUP(A9,'[1]Sheet1'!$A$362:$U$446,9,FALSE)/100,0)</f>
        <v>0</v>
      </c>
      <c r="K9" s="153">
        <f>_xlfn.IFERROR(VLOOKUP(A9,'[1]Sheet1'!$A$362:$U$446,10,FALSE)/100,0)</f>
        <v>0</v>
      </c>
      <c r="L9" s="154">
        <f>_xlfn.IFERROR(VLOOKUP(A9,'[1]Sheet1'!$A$362:$U$446,11,FALSE)/100,0)</f>
        <v>0.00010654307669769735</v>
      </c>
      <c r="M9" s="155">
        <f>_xlfn.IFERROR(VLOOKUP(A9,'[1]Sheet1'!$A$362:$U$446,12,FALSE)/100,0)</f>
        <v>0.0003629105425512611</v>
      </c>
      <c r="N9" s="152">
        <f>_xlfn.IFERROR(VLOOKUP(A9,'[1]Sheet1'!$A$362:$U$446,13,FALSE)/100,0)</f>
        <v>0.0001723543605653223</v>
      </c>
      <c r="O9" s="152">
        <f>_xlfn.IFERROR(VLOOKUP(A9,'[1]Sheet1'!$A$362:$U$446,14,FALSE)/100,0)</f>
        <v>0</v>
      </c>
      <c r="P9" s="153">
        <f>_xlfn.IFERROR(VLOOKUP(A9,'[1]Sheet1'!$A$362:$U$446,15,FALSE)/100,0)</f>
        <v>0</v>
      </c>
      <c r="Q9" s="154">
        <f>_xlfn.IFERROR(VLOOKUP(A9,'[1]Sheet1'!$A$362:$U$446,16,FALSE)/100,0)</f>
        <v>0.00022878059940517045</v>
      </c>
      <c r="R9" s="154">
        <f>_xlfn.IFERROR(VLOOKUP(A9,'[1]Sheet1'!$A$362:$U$446,17,FALSE)/100,0)</f>
        <v>0.00014990256333383302</v>
      </c>
    </row>
    <row r="10" spans="1:18" ht="15">
      <c r="A10" s="22" t="s">
        <v>22</v>
      </c>
      <c r="B10" s="60" t="s">
        <v>23</v>
      </c>
      <c r="C10" s="151">
        <f>_xlfn.IFERROR(VLOOKUP(A10,'[1]Sheet1'!$A$362:$U$446,2,FALSE)/100,0)</f>
        <v>0</v>
      </c>
      <c r="D10" s="152">
        <f>_xlfn.IFERROR(VLOOKUP(A10,'[1]Sheet1'!$A$362:$U$446,3,FALSE)/100,0)</f>
        <v>0</v>
      </c>
      <c r="E10" s="152">
        <f>_xlfn.IFERROR(VLOOKUP(A10,'[1]Sheet1'!$A$362:$U$446,4,FALSE)/100,0)</f>
        <v>0</v>
      </c>
      <c r="F10" s="153">
        <f>_xlfn.IFERROR(VLOOKUP(A10,'[1]Sheet1'!$A$362:$U$446,5,FALSE)/100,0)</f>
        <v>0</v>
      </c>
      <c r="G10" s="154">
        <f>_xlfn.IFERROR(VLOOKUP(A10,'[1]Sheet1'!$A$362:$U$446,6,FALSE)/100,0)</f>
        <v>0</v>
      </c>
      <c r="H10" s="155">
        <f>_xlfn.IFERROR(VLOOKUP(A10,'[1]Sheet1'!$A$362:$U$446,7,FALSE)/100,0)</f>
        <v>0</v>
      </c>
      <c r="I10" s="152">
        <f>_xlfn.IFERROR(VLOOKUP(A10,'[1]Sheet1'!$A$362:$U$446,8,FALSE)/100,0)</f>
        <v>0</v>
      </c>
      <c r="J10" s="152">
        <f>_xlfn.IFERROR(VLOOKUP(A10,'[1]Sheet1'!$A$362:$U$446,9,FALSE)/100,0)</f>
        <v>0</v>
      </c>
      <c r="K10" s="153">
        <f>_xlfn.IFERROR(VLOOKUP(A10,'[1]Sheet1'!$A$362:$U$446,10,FALSE)/100,0)</f>
        <v>0</v>
      </c>
      <c r="L10" s="154">
        <f>_xlfn.IFERROR(VLOOKUP(A10,'[1]Sheet1'!$A$362:$U$446,11,FALSE)/100,0)</f>
        <v>0</v>
      </c>
      <c r="M10" s="155">
        <f>_xlfn.IFERROR(VLOOKUP(A10,'[1]Sheet1'!$A$362:$U$446,12,FALSE)/100,0)</f>
        <v>0</v>
      </c>
      <c r="N10" s="152">
        <f>_xlfn.IFERROR(VLOOKUP(A10,'[1]Sheet1'!$A$362:$U$446,13,FALSE)/100,0)</f>
        <v>0</v>
      </c>
      <c r="O10" s="152">
        <f>_xlfn.IFERROR(VLOOKUP(A10,'[1]Sheet1'!$A$362:$U$446,14,FALSE)/100,0)</f>
        <v>0</v>
      </c>
      <c r="P10" s="153">
        <f>_xlfn.IFERROR(VLOOKUP(A10,'[1]Sheet1'!$A$362:$U$446,15,FALSE)/100,0)</f>
        <v>0</v>
      </c>
      <c r="Q10" s="154">
        <f>_xlfn.IFERROR(VLOOKUP(A10,'[1]Sheet1'!$A$362:$U$446,16,FALSE)/100,0)</f>
        <v>0</v>
      </c>
      <c r="R10" s="154">
        <f>_xlfn.IFERROR(VLOOKUP(A10,'[1]Sheet1'!$A$362:$U$446,17,FALSE)/100,0)</f>
        <v>0</v>
      </c>
    </row>
    <row r="11" spans="1:18" ht="15">
      <c r="A11" s="22" t="s">
        <v>24</v>
      </c>
      <c r="B11" s="61" t="s">
        <v>25</v>
      </c>
      <c r="C11" s="151">
        <f>_xlfn.IFERROR(VLOOKUP(A11,'[1]Sheet1'!$A$362:$U$446,2,FALSE)/100,0)</f>
        <v>0</v>
      </c>
      <c r="D11" s="152">
        <f>_xlfn.IFERROR(VLOOKUP(A11,'[1]Sheet1'!$A$362:$U$446,3,FALSE)/100,0)</f>
        <v>0</v>
      </c>
      <c r="E11" s="152">
        <f>_xlfn.IFERROR(VLOOKUP(A11,'[1]Sheet1'!$A$362:$U$446,4,FALSE)/100,0)</f>
        <v>0</v>
      </c>
      <c r="F11" s="153">
        <f>_xlfn.IFERROR(VLOOKUP(A11,'[1]Sheet1'!$A$362:$U$446,5,FALSE)/100,0)</f>
        <v>0</v>
      </c>
      <c r="G11" s="154">
        <f>_xlfn.IFERROR(VLOOKUP(A11,'[1]Sheet1'!$A$362:$U$446,6,FALSE)/100,0)</f>
        <v>0</v>
      </c>
      <c r="H11" s="155">
        <f>_xlfn.IFERROR(VLOOKUP(A11,'[1]Sheet1'!$A$362:$U$446,7,FALSE)/100,0)</f>
        <v>0</v>
      </c>
      <c r="I11" s="152">
        <f>_xlfn.IFERROR(VLOOKUP(A11,'[1]Sheet1'!$A$362:$U$446,8,FALSE)/100,0)</f>
        <v>0</v>
      </c>
      <c r="J11" s="152">
        <f>_xlfn.IFERROR(VLOOKUP(A11,'[1]Sheet1'!$A$362:$U$446,9,FALSE)/100,0)</f>
        <v>0</v>
      </c>
      <c r="K11" s="153">
        <f>_xlfn.IFERROR(VLOOKUP(A11,'[1]Sheet1'!$A$362:$U$446,10,FALSE)/100,0)</f>
        <v>0</v>
      </c>
      <c r="L11" s="154">
        <f>_xlfn.IFERROR(VLOOKUP(A11,'[1]Sheet1'!$A$362:$U$446,11,FALSE)/100,0)</f>
        <v>0</v>
      </c>
      <c r="M11" s="155">
        <f>_xlfn.IFERROR(VLOOKUP(A11,'[1]Sheet1'!$A$362:$U$446,12,FALSE)/100,0)</f>
        <v>0</v>
      </c>
      <c r="N11" s="152">
        <f>_xlfn.IFERROR(VLOOKUP(A11,'[1]Sheet1'!$A$362:$U$446,13,FALSE)/100,0)</f>
        <v>0</v>
      </c>
      <c r="O11" s="152">
        <f>_xlfn.IFERROR(VLOOKUP(A11,'[1]Sheet1'!$A$362:$U$446,14,FALSE)/100,0)</f>
        <v>0</v>
      </c>
      <c r="P11" s="153">
        <f>_xlfn.IFERROR(VLOOKUP(A11,'[1]Sheet1'!$A$362:$U$446,15,FALSE)/100,0)</f>
        <v>0</v>
      </c>
      <c r="Q11" s="154">
        <f>_xlfn.IFERROR(VLOOKUP(A11,'[1]Sheet1'!$A$362:$U$446,16,FALSE)/100,0)</f>
        <v>0</v>
      </c>
      <c r="R11" s="154">
        <f>_xlfn.IFERROR(VLOOKUP(A11,'[1]Sheet1'!$A$362:$U$446,17,FALSE)/100,0)</f>
        <v>0</v>
      </c>
    </row>
    <row r="12" spans="1:18" ht="15">
      <c r="A12" s="22" t="s">
        <v>26</v>
      </c>
      <c r="B12" s="60" t="s">
        <v>27</v>
      </c>
      <c r="C12" s="151">
        <f>_xlfn.IFERROR(VLOOKUP(A12,'[1]Sheet1'!$A$362:$U$446,2,FALSE)/100,0)</f>
        <v>0</v>
      </c>
      <c r="D12" s="152">
        <f>_xlfn.IFERROR(VLOOKUP(A12,'[1]Sheet1'!$A$362:$U$446,3,FALSE)/100,0)</f>
        <v>0</v>
      </c>
      <c r="E12" s="152">
        <f>_xlfn.IFERROR(VLOOKUP(A12,'[1]Sheet1'!$A$362:$U$446,4,FALSE)/100,0)</f>
        <v>0</v>
      </c>
      <c r="F12" s="153">
        <f>_xlfn.IFERROR(VLOOKUP(A12,'[1]Sheet1'!$A$362:$U$446,5,FALSE)/100,0)</f>
        <v>0</v>
      </c>
      <c r="G12" s="154">
        <f>_xlfn.IFERROR(VLOOKUP(A12,'[1]Sheet1'!$A$362:$U$446,6,FALSE)/100,0)</f>
        <v>0</v>
      </c>
      <c r="H12" s="155">
        <f>_xlfn.IFERROR(VLOOKUP(A12,'[1]Sheet1'!$A$362:$U$446,7,FALSE)/100,0)</f>
        <v>0</v>
      </c>
      <c r="I12" s="152">
        <f>_xlfn.IFERROR(VLOOKUP(A12,'[1]Sheet1'!$A$362:$U$446,8,FALSE)/100,0)</f>
        <v>0</v>
      </c>
      <c r="J12" s="152">
        <f>_xlfn.IFERROR(VLOOKUP(A12,'[1]Sheet1'!$A$362:$U$446,9,FALSE)/100,0)</f>
        <v>0</v>
      </c>
      <c r="K12" s="153">
        <f>_xlfn.IFERROR(VLOOKUP(A12,'[1]Sheet1'!$A$362:$U$446,10,FALSE)/100,0)</f>
        <v>0</v>
      </c>
      <c r="L12" s="154">
        <f>_xlfn.IFERROR(VLOOKUP(A12,'[1]Sheet1'!$A$362:$U$446,11,FALSE)/100,0)</f>
        <v>0</v>
      </c>
      <c r="M12" s="155">
        <f>_xlfn.IFERROR(VLOOKUP(A12,'[1]Sheet1'!$A$362:$U$446,12,FALSE)/100,0)</f>
        <v>0</v>
      </c>
      <c r="N12" s="152">
        <f>_xlfn.IFERROR(VLOOKUP(A12,'[1]Sheet1'!$A$362:$U$446,13,FALSE)/100,0)</f>
        <v>0</v>
      </c>
      <c r="O12" s="152">
        <f>_xlfn.IFERROR(VLOOKUP(A12,'[1]Sheet1'!$A$362:$U$446,14,FALSE)/100,0)</f>
        <v>0</v>
      </c>
      <c r="P12" s="153">
        <f>_xlfn.IFERROR(VLOOKUP(A12,'[1]Sheet1'!$A$362:$U$446,15,FALSE)/100,0)</f>
        <v>0</v>
      </c>
      <c r="Q12" s="154">
        <f>_xlfn.IFERROR(VLOOKUP(A12,'[1]Sheet1'!$A$362:$U$446,16,FALSE)/100,0)</f>
        <v>0</v>
      </c>
      <c r="R12" s="154">
        <f>_xlfn.IFERROR(VLOOKUP(A12,'[1]Sheet1'!$A$362:$U$446,17,FALSE)/100,0)</f>
        <v>0</v>
      </c>
    </row>
    <row r="13" spans="1:18" ht="15">
      <c r="A13" s="22" t="s">
        <v>28</v>
      </c>
      <c r="B13" s="60" t="s">
        <v>29</v>
      </c>
      <c r="C13" s="151">
        <f>_xlfn.IFERROR(VLOOKUP(A13,'[1]Sheet1'!$A$362:$U$446,2,FALSE)/100,0)</f>
        <v>0.00011170688114387846</v>
      </c>
      <c r="D13" s="152">
        <f>_xlfn.IFERROR(VLOOKUP(A13,'[1]Sheet1'!$A$362:$U$446,3,FALSE)/100,0)</f>
        <v>0.0003405994550408719</v>
      </c>
      <c r="E13" s="152">
        <f>_xlfn.IFERROR(VLOOKUP(A13,'[1]Sheet1'!$A$362:$U$446,4,FALSE)/100,0)</f>
        <v>0.001006036217303823</v>
      </c>
      <c r="F13" s="153">
        <f>_xlfn.IFERROR(VLOOKUP(A13,'[1]Sheet1'!$A$362:$U$446,5,FALSE)/100,0)</f>
        <v>0</v>
      </c>
      <c r="G13" s="154">
        <f>_xlfn.IFERROR(VLOOKUP(A13,'[1]Sheet1'!$A$362:$U$446,6,FALSE)/100,0)</f>
        <v>0.0002664535038635758</v>
      </c>
      <c r="H13" s="155">
        <f>_xlfn.IFERROR(VLOOKUP(A13,'[1]Sheet1'!$A$362:$U$446,7,FALSE)/100,0)</f>
        <v>0.0007857681669600201</v>
      </c>
      <c r="I13" s="152">
        <f>_xlfn.IFERROR(VLOOKUP(A13,'[1]Sheet1'!$A$362:$U$446,8,FALSE)/100,0)</f>
        <v>0.001385540499348796</v>
      </c>
      <c r="J13" s="152">
        <f>_xlfn.IFERROR(VLOOKUP(A13,'[1]Sheet1'!$A$362:$U$446,9,FALSE)/100,0)</f>
        <v>0.0018158960748707919</v>
      </c>
      <c r="K13" s="153">
        <f>_xlfn.IFERROR(VLOOKUP(A13,'[1]Sheet1'!$A$362:$U$446,10,FALSE)/100,0)</f>
        <v>0</v>
      </c>
      <c r="L13" s="154">
        <f>_xlfn.IFERROR(VLOOKUP(A13,'[1]Sheet1'!$A$362:$U$446,11,FALSE)/100,0)</f>
        <v>0.0011719738436746707</v>
      </c>
      <c r="M13" s="155">
        <f>_xlfn.IFERROR(VLOOKUP(A13,'[1]Sheet1'!$A$362:$U$446,12,FALSE)/100,0)</f>
        <v>0.0013609145345672292</v>
      </c>
      <c r="N13" s="152">
        <f>_xlfn.IFERROR(VLOOKUP(A13,'[1]Sheet1'!$A$362:$U$446,13,FALSE)/100,0)</f>
        <v>0.0015511892450879006</v>
      </c>
      <c r="O13" s="152">
        <f>_xlfn.IFERROR(VLOOKUP(A13,'[1]Sheet1'!$A$362:$U$446,14,FALSE)/100,0)</f>
        <v>0.0011176306230790724</v>
      </c>
      <c r="P13" s="153">
        <f>_xlfn.IFERROR(VLOOKUP(A13,'[1]Sheet1'!$A$362:$U$446,15,FALSE)/100,0)</f>
        <v>0</v>
      </c>
      <c r="Q13" s="154">
        <f>_xlfn.IFERROR(VLOOKUP(A13,'[1]Sheet1'!$A$362:$U$446,16,FALSE)/100,0)</f>
        <v>0.0014108136963318842</v>
      </c>
      <c r="R13" s="154">
        <f>_xlfn.IFERROR(VLOOKUP(A13,'[1]Sheet1'!$A$362:$U$446,17,FALSE)/100,0)</f>
        <v>0.0010826296240776829</v>
      </c>
    </row>
    <row r="14" spans="1:18" ht="15">
      <c r="A14" s="22" t="s">
        <v>30</v>
      </c>
      <c r="B14" s="60" t="s">
        <v>31</v>
      </c>
      <c r="C14" s="151">
        <f>_xlfn.IFERROR(VLOOKUP(A14,'[1]Sheet1'!$A$362:$U$446,2,FALSE)/100,0)</f>
        <v>0</v>
      </c>
      <c r="D14" s="152">
        <f>_xlfn.IFERROR(VLOOKUP(A14,'[1]Sheet1'!$A$362:$U$446,3,FALSE)/100,0)</f>
        <v>0</v>
      </c>
      <c r="E14" s="152">
        <f>_xlfn.IFERROR(VLOOKUP(A14,'[1]Sheet1'!$A$362:$U$446,4,FALSE)/100,0)</f>
        <v>0</v>
      </c>
      <c r="F14" s="153">
        <f>_xlfn.IFERROR(VLOOKUP(A14,'[1]Sheet1'!$A$362:$U$446,5,FALSE)/100,0)</f>
        <v>0</v>
      </c>
      <c r="G14" s="154">
        <f>_xlfn.IFERROR(VLOOKUP(A14,'[1]Sheet1'!$A$362:$U$446,6,FALSE)/100,0)</f>
        <v>0</v>
      </c>
      <c r="H14" s="155">
        <f>_xlfn.IFERROR(VLOOKUP(A14,'[1]Sheet1'!$A$362:$U$446,7,FALSE)/100,0)</f>
        <v>3.1430726678400805E-05</v>
      </c>
      <c r="I14" s="152">
        <f>_xlfn.IFERROR(VLOOKUP(A14,'[1]Sheet1'!$A$362:$U$446,8,FALSE)/100,0)</f>
        <v>2.771080998697592E-05</v>
      </c>
      <c r="J14" s="152">
        <f>_xlfn.IFERROR(VLOOKUP(A14,'[1]Sheet1'!$A$362:$U$446,9,FALSE)/100,0)</f>
        <v>0.0001396843134515994</v>
      </c>
      <c r="K14" s="153">
        <f>_xlfn.IFERROR(VLOOKUP(A14,'[1]Sheet1'!$A$362:$U$446,10,FALSE)/100,0)</f>
        <v>0</v>
      </c>
      <c r="L14" s="154">
        <f>_xlfn.IFERROR(VLOOKUP(A14,'[1]Sheet1'!$A$362:$U$446,11,FALSE)/100,0)</f>
        <v>3.99536537616365E-05</v>
      </c>
      <c r="M14" s="155">
        <f>_xlfn.IFERROR(VLOOKUP(A14,'[1]Sheet1'!$A$362:$U$446,12,FALSE)/100,0)</f>
        <v>0</v>
      </c>
      <c r="N14" s="152">
        <f>_xlfn.IFERROR(VLOOKUP(A14,'[1]Sheet1'!$A$362:$U$446,13,FALSE)/100,0)</f>
        <v>0</v>
      </c>
      <c r="O14" s="152">
        <f>_xlfn.IFERROR(VLOOKUP(A14,'[1]Sheet1'!$A$362:$U$446,14,FALSE)/100,0)</f>
        <v>0.0002794076557697681</v>
      </c>
      <c r="P14" s="153">
        <f>_xlfn.IFERROR(VLOOKUP(A14,'[1]Sheet1'!$A$362:$U$446,15,FALSE)/100,0)</f>
        <v>0</v>
      </c>
      <c r="Q14" s="154">
        <f>_xlfn.IFERROR(VLOOKUP(A14,'[1]Sheet1'!$A$362:$U$446,16,FALSE)/100,0)</f>
        <v>3.813009990086174E-05</v>
      </c>
      <c r="R14" s="154">
        <f>_xlfn.IFERROR(VLOOKUP(A14,'[1]Sheet1'!$A$362:$U$446,17,FALSE)/100,0)</f>
        <v>3.331168074085178E-05</v>
      </c>
    </row>
    <row r="15" spans="1:18" ht="15">
      <c r="A15" s="22" t="s">
        <v>32</v>
      </c>
      <c r="B15" s="61" t="s">
        <v>33</v>
      </c>
      <c r="C15" s="151">
        <f>_xlfn.IFERROR(VLOOKUP(A15,'[1]Sheet1'!$A$362:$U$446,2,FALSE)/100,0)</f>
        <v>0.018655049151027704</v>
      </c>
      <c r="D15" s="152">
        <f>_xlfn.IFERROR(VLOOKUP(A15,'[1]Sheet1'!$A$362:$U$446,3,FALSE)/100,0)</f>
        <v>0.024069028156221618</v>
      </c>
      <c r="E15" s="152">
        <f>_xlfn.IFERROR(VLOOKUP(A15,'[1]Sheet1'!$A$362:$U$446,4,FALSE)/100,0)</f>
        <v>0.02414486921529175</v>
      </c>
      <c r="F15" s="153">
        <f>_xlfn.IFERROR(VLOOKUP(A15,'[1]Sheet1'!$A$362:$U$446,5,FALSE)/100,0)</f>
        <v>0</v>
      </c>
      <c r="G15" s="154">
        <f>_xlfn.IFERROR(VLOOKUP(A15,'[1]Sheet1'!$A$362:$U$446,6,FALSE)/100,0)</f>
        <v>0.02147615241140421</v>
      </c>
      <c r="H15" s="155">
        <f>_xlfn.IFERROR(VLOOKUP(A15,'[1]Sheet1'!$A$362:$U$446,7,FALSE)/100,0)</f>
        <v>0.034573799346240885</v>
      </c>
      <c r="I15" s="152">
        <f>_xlfn.IFERROR(VLOOKUP(A15,'[1]Sheet1'!$A$362:$U$446,8,FALSE)/100,0)</f>
        <v>0.04339512843960429</v>
      </c>
      <c r="J15" s="152">
        <f>_xlfn.IFERROR(VLOOKUP(A15,'[1]Sheet1'!$A$362:$U$446,9,FALSE)/100,0)</f>
        <v>0.03380360385528705</v>
      </c>
      <c r="K15" s="153">
        <f>_xlfn.IFERROR(VLOOKUP(A15,'[1]Sheet1'!$A$362:$U$446,10,FALSE)/100,0)</f>
        <v>0</v>
      </c>
      <c r="L15" s="154">
        <f>_xlfn.IFERROR(VLOOKUP(A15,'[1]Sheet1'!$A$362:$U$446,11,FALSE)/100,0)</f>
        <v>0.03872840837961298</v>
      </c>
      <c r="M15" s="155">
        <f>_xlfn.IFERROR(VLOOKUP(A15,'[1]Sheet1'!$A$362:$U$446,12,FALSE)/100,0)</f>
        <v>0.03402286336418073</v>
      </c>
      <c r="N15" s="152">
        <f>_xlfn.IFERROR(VLOOKUP(A15,'[1]Sheet1'!$A$362:$U$446,13,FALSE)/100,0)</f>
        <v>0.04248534987935195</v>
      </c>
      <c r="O15" s="152">
        <f>_xlfn.IFERROR(VLOOKUP(A15,'[1]Sheet1'!$A$362:$U$446,14,FALSE)/100,0)</f>
        <v>0.036602402905839625</v>
      </c>
      <c r="P15" s="153">
        <f>_xlfn.IFERROR(VLOOKUP(A15,'[1]Sheet1'!$A$362:$U$446,15,FALSE)/100,0)</f>
        <v>0.047619047619047616</v>
      </c>
      <c r="Q15" s="154">
        <f>_xlfn.IFERROR(VLOOKUP(A15,'[1]Sheet1'!$A$362:$U$446,16,FALSE)/100,0)</f>
        <v>0.03813009990086174</v>
      </c>
      <c r="R15" s="154">
        <f>_xlfn.IFERROR(VLOOKUP(A15,'[1]Sheet1'!$A$362:$U$446,17,FALSE)/100,0)</f>
        <v>0.03590166391845301</v>
      </c>
    </row>
    <row r="16" spans="1:18" ht="15">
      <c r="A16" s="22" t="s">
        <v>34</v>
      </c>
      <c r="B16" s="60" t="s">
        <v>35</v>
      </c>
      <c r="C16" s="151">
        <f>_xlfn.IFERROR(VLOOKUP(A16,'[1]Sheet1'!$A$362:$U$446,2,FALSE)/100,0)</f>
        <v>0.00145218945487042</v>
      </c>
      <c r="D16" s="152">
        <f>_xlfn.IFERROR(VLOOKUP(A16,'[1]Sheet1'!$A$362:$U$446,3,FALSE)/100,0)</f>
        <v>0.0027247956403269754</v>
      </c>
      <c r="E16" s="152">
        <f>_xlfn.IFERROR(VLOOKUP(A16,'[1]Sheet1'!$A$362:$U$446,4,FALSE)/100,0)</f>
        <v>0.002012072434607646</v>
      </c>
      <c r="F16" s="153">
        <f>_xlfn.IFERROR(VLOOKUP(A16,'[1]Sheet1'!$A$362:$U$446,5,FALSE)/100,0)</f>
        <v>0</v>
      </c>
      <c r="G16" s="154">
        <f>_xlfn.IFERROR(VLOOKUP(A16,'[1]Sheet1'!$A$362:$U$446,6,FALSE)/100,0)</f>
        <v>0.0020783373301358917</v>
      </c>
      <c r="H16" s="155">
        <f>_xlfn.IFERROR(VLOOKUP(A16,'[1]Sheet1'!$A$362:$U$446,7,FALSE)/100,0)</f>
        <v>0.0049660548151873275</v>
      </c>
      <c r="I16" s="152">
        <f>_xlfn.IFERROR(VLOOKUP(A16,'[1]Sheet1'!$A$362:$U$446,8,FALSE)/100,0)</f>
        <v>0.003048189098567351</v>
      </c>
      <c r="J16" s="152">
        <f>_xlfn.IFERROR(VLOOKUP(A16,'[1]Sheet1'!$A$362:$U$446,9,FALSE)/100,0)</f>
        <v>0.0032127392093867857</v>
      </c>
      <c r="K16" s="153">
        <f>_xlfn.IFERROR(VLOOKUP(A16,'[1]Sheet1'!$A$362:$U$446,10,FALSE)/100,0)</f>
        <v>0</v>
      </c>
      <c r="L16" s="154">
        <f>_xlfn.IFERROR(VLOOKUP(A16,'[1]Sheet1'!$A$362:$U$446,11,FALSE)/100,0)</f>
        <v>0.003875504414878741</v>
      </c>
      <c r="M16" s="155">
        <f>_xlfn.IFERROR(VLOOKUP(A16,'[1]Sheet1'!$A$362:$U$446,12,FALSE)/100,0)</f>
        <v>0.004354926510615134</v>
      </c>
      <c r="N16" s="152">
        <f>_xlfn.IFERROR(VLOOKUP(A16,'[1]Sheet1'!$A$362:$U$446,13,FALSE)/100,0)</f>
        <v>0.004050327473285074</v>
      </c>
      <c r="O16" s="152">
        <f>_xlfn.IFERROR(VLOOKUP(A16,'[1]Sheet1'!$A$362:$U$446,14,FALSE)/100,0)</f>
        <v>0.005308745459625594</v>
      </c>
      <c r="P16" s="153">
        <f>_xlfn.IFERROR(VLOOKUP(A16,'[1]Sheet1'!$A$362:$U$446,15,FALSE)/100,0)</f>
        <v>0</v>
      </c>
      <c r="Q16" s="154">
        <f>_xlfn.IFERROR(VLOOKUP(A16,'[1]Sheet1'!$A$362:$U$446,16,FALSE)/100,0)</f>
        <v>0.004346831388698238</v>
      </c>
      <c r="R16" s="154">
        <f>_xlfn.IFERROR(VLOOKUP(A16,'[1]Sheet1'!$A$362:$U$446,17,FALSE)/100,0)</f>
        <v>0.0036975965622345476</v>
      </c>
    </row>
    <row r="17" spans="1:18" ht="15">
      <c r="A17" s="22" t="s">
        <v>36</v>
      </c>
      <c r="B17" s="60" t="s">
        <v>37</v>
      </c>
      <c r="C17" s="151">
        <f>_xlfn.IFERROR(VLOOKUP(A17,'[1]Sheet1'!$A$362:$U$446,2,FALSE)/100,0)</f>
        <v>0.00011170688114387846</v>
      </c>
      <c r="D17" s="152">
        <f>_xlfn.IFERROR(VLOOKUP(A17,'[1]Sheet1'!$A$362:$U$446,3,FALSE)/100,0)</f>
        <v>0</v>
      </c>
      <c r="E17" s="152">
        <f>_xlfn.IFERROR(VLOOKUP(A17,'[1]Sheet1'!$A$362:$U$446,4,FALSE)/100,0)</f>
        <v>0</v>
      </c>
      <c r="F17" s="153">
        <f>_xlfn.IFERROR(VLOOKUP(A17,'[1]Sheet1'!$A$362:$U$446,5,FALSE)/100,0)</f>
        <v>0</v>
      </c>
      <c r="G17" s="154">
        <f>_xlfn.IFERROR(VLOOKUP(A17,'[1]Sheet1'!$A$362:$U$446,6,FALSE)/100,0)</f>
        <v>5.3290700772715165E-05</v>
      </c>
      <c r="H17" s="155">
        <f>_xlfn.IFERROR(VLOOKUP(A17,'[1]Sheet1'!$A$362:$U$446,7,FALSE)/100,0)</f>
        <v>0.00018858436007040483</v>
      </c>
      <c r="I17" s="152">
        <f>_xlfn.IFERROR(VLOOKUP(A17,'[1]Sheet1'!$A$362:$U$446,8,FALSE)/100,0)</f>
        <v>0.00022168647989580736</v>
      </c>
      <c r="J17" s="152">
        <f>_xlfn.IFERROR(VLOOKUP(A17,'[1]Sheet1'!$A$362:$U$446,9,FALSE)/100,0)</f>
        <v>0.0002793686269031988</v>
      </c>
      <c r="K17" s="153">
        <f>_xlfn.IFERROR(VLOOKUP(A17,'[1]Sheet1'!$A$362:$U$446,10,FALSE)/100,0)</f>
        <v>0</v>
      </c>
      <c r="L17" s="154">
        <f>_xlfn.IFERROR(VLOOKUP(A17,'[1]Sheet1'!$A$362:$U$446,11,FALSE)/100,0)</f>
        <v>0.0002130861533953947</v>
      </c>
      <c r="M17" s="155">
        <f>_xlfn.IFERROR(VLOOKUP(A17,'[1]Sheet1'!$A$362:$U$446,12,FALSE)/100,0)</f>
        <v>0.0004536381781890764</v>
      </c>
      <c r="N17" s="152">
        <f>_xlfn.IFERROR(VLOOKUP(A17,'[1]Sheet1'!$A$362:$U$446,13,FALSE)/100,0)</f>
        <v>0.0001723543605653223</v>
      </c>
      <c r="O17" s="152">
        <f>_xlfn.IFERROR(VLOOKUP(A17,'[1]Sheet1'!$A$362:$U$446,14,FALSE)/100,0)</f>
        <v>0.0005588153115395362</v>
      </c>
      <c r="P17" s="153">
        <f>_xlfn.IFERROR(VLOOKUP(A17,'[1]Sheet1'!$A$362:$U$446,15,FALSE)/100,0)</f>
        <v>0</v>
      </c>
      <c r="Q17" s="154">
        <f>_xlfn.IFERROR(VLOOKUP(A17,'[1]Sheet1'!$A$362:$U$446,16,FALSE)/100,0)</f>
        <v>0.0003431708991077557</v>
      </c>
      <c r="R17" s="154">
        <f>_xlfn.IFERROR(VLOOKUP(A17,'[1]Sheet1'!$A$362:$U$446,17,FALSE)/100,0)</f>
        <v>0.00021652592481553653</v>
      </c>
    </row>
    <row r="18" spans="1:18" ht="15">
      <c r="A18" s="22" t="s">
        <v>38</v>
      </c>
      <c r="B18" s="60" t="s">
        <v>39</v>
      </c>
      <c r="C18" s="151">
        <f>_xlfn.IFERROR(VLOOKUP(A18,'[1]Sheet1'!$A$362:$U$446,2,FALSE)/100,0)</f>
        <v>0.003351206434316354</v>
      </c>
      <c r="D18" s="152">
        <f>_xlfn.IFERROR(VLOOKUP(A18,'[1]Sheet1'!$A$362:$U$446,3,FALSE)/100,0)</f>
        <v>0.004087193460490463</v>
      </c>
      <c r="E18" s="152">
        <f>_xlfn.IFERROR(VLOOKUP(A18,'[1]Sheet1'!$A$362:$U$446,4,FALSE)/100,0)</f>
        <v>0.001006036217303823</v>
      </c>
      <c r="F18" s="153">
        <f>_xlfn.IFERROR(VLOOKUP(A18,'[1]Sheet1'!$A$362:$U$446,5,FALSE)/100,0)</f>
        <v>0</v>
      </c>
      <c r="G18" s="154">
        <f>_xlfn.IFERROR(VLOOKUP(A18,'[1]Sheet1'!$A$362:$U$446,6,FALSE)/100,0)</f>
        <v>0.003570476951771916</v>
      </c>
      <c r="H18" s="155">
        <f>_xlfn.IFERROR(VLOOKUP(A18,'[1]Sheet1'!$A$362:$U$446,7,FALSE)/100,0)</f>
        <v>0.006003268795574553</v>
      </c>
      <c r="I18" s="152">
        <f>_xlfn.IFERROR(VLOOKUP(A18,'[1]Sheet1'!$A$362:$U$446,8,FALSE)/100,0)</f>
        <v>0.007149388976639787</v>
      </c>
      <c r="J18" s="152">
        <f>_xlfn.IFERROR(VLOOKUP(A18,'[1]Sheet1'!$A$362:$U$446,9,FALSE)/100,0)</f>
        <v>0.007822321553289565</v>
      </c>
      <c r="K18" s="153">
        <f>_xlfn.IFERROR(VLOOKUP(A18,'[1]Sheet1'!$A$362:$U$446,10,FALSE)/100,0)</f>
        <v>0.04</v>
      </c>
      <c r="L18" s="154">
        <f>_xlfn.IFERROR(VLOOKUP(A18,'[1]Sheet1'!$A$362:$U$446,11,FALSE)/100,0)</f>
        <v>0.006738849601129356</v>
      </c>
      <c r="M18" s="155">
        <f>_xlfn.IFERROR(VLOOKUP(A18,'[1]Sheet1'!$A$362:$U$446,12,FALSE)/100,0)</f>
        <v>0.009889312284521865</v>
      </c>
      <c r="N18" s="152">
        <f>_xlfn.IFERROR(VLOOKUP(A18,'[1]Sheet1'!$A$362:$U$446,13,FALSE)/100,0)</f>
        <v>0.012668045501551189</v>
      </c>
      <c r="O18" s="152">
        <f>_xlfn.IFERROR(VLOOKUP(A18,'[1]Sheet1'!$A$362:$U$446,14,FALSE)/100,0)</f>
        <v>0.01173512154233026</v>
      </c>
      <c r="P18" s="153">
        <f>_xlfn.IFERROR(VLOOKUP(A18,'[1]Sheet1'!$A$362:$U$446,15,FALSE)/100,0)</f>
        <v>0</v>
      </c>
      <c r="Q18" s="154">
        <f>_xlfn.IFERROR(VLOOKUP(A18,'[1]Sheet1'!$A$362:$U$446,16,FALSE)/100,0)</f>
        <v>0.011362769770456799</v>
      </c>
      <c r="R18" s="154">
        <f>_xlfn.IFERROR(VLOOKUP(A18,'[1]Sheet1'!$A$362:$U$446,17,FALSE)/100,0)</f>
        <v>0.0072536184813204755</v>
      </c>
    </row>
    <row r="19" spans="1:18" ht="15">
      <c r="A19" s="22" t="s">
        <v>40</v>
      </c>
      <c r="B19" s="60" t="s">
        <v>41</v>
      </c>
      <c r="C19" s="151">
        <f>_xlfn.IFERROR(VLOOKUP(A19,'[1]Sheet1'!$A$362:$U$446,2,FALSE)/100,0)</f>
        <v>0.00011170688114387846</v>
      </c>
      <c r="D19" s="152">
        <f>_xlfn.IFERROR(VLOOKUP(A19,'[1]Sheet1'!$A$362:$U$446,3,FALSE)/100,0)</f>
        <v>0</v>
      </c>
      <c r="E19" s="152">
        <f>_xlfn.IFERROR(VLOOKUP(A19,'[1]Sheet1'!$A$362:$U$446,4,FALSE)/100,0)</f>
        <v>0.001006036217303823</v>
      </c>
      <c r="F19" s="153">
        <f>_xlfn.IFERROR(VLOOKUP(A19,'[1]Sheet1'!$A$362:$U$446,5,FALSE)/100,0)</f>
        <v>0</v>
      </c>
      <c r="G19" s="154">
        <f>_xlfn.IFERROR(VLOOKUP(A19,'[1]Sheet1'!$A$362:$U$446,6,FALSE)/100,0)</f>
        <v>0.00010658140154543033</v>
      </c>
      <c r="H19" s="155">
        <f>_xlfn.IFERROR(VLOOKUP(A19,'[1]Sheet1'!$A$362:$U$446,7,FALSE)/100,0)</f>
        <v>0.000314307266784008</v>
      </c>
      <c r="I19" s="152">
        <f>_xlfn.IFERROR(VLOOKUP(A19,'[1]Sheet1'!$A$362:$U$446,8,FALSE)/100,0)</f>
        <v>0.0004710837697785906</v>
      </c>
      <c r="J19" s="152">
        <f>_xlfn.IFERROR(VLOOKUP(A19,'[1]Sheet1'!$A$362:$U$446,9,FALSE)/100,0)</f>
        <v>0.0005587372538063976</v>
      </c>
      <c r="K19" s="153">
        <f>_xlfn.IFERROR(VLOOKUP(A19,'[1]Sheet1'!$A$362:$U$446,10,FALSE)/100,0)</f>
        <v>0</v>
      </c>
      <c r="L19" s="154">
        <f>_xlfn.IFERROR(VLOOKUP(A19,'[1]Sheet1'!$A$362:$U$446,11,FALSE)/100,0)</f>
        <v>0.00041285442220357726</v>
      </c>
      <c r="M19" s="155">
        <f>_xlfn.IFERROR(VLOOKUP(A19,'[1]Sheet1'!$A$362:$U$446,12,FALSE)/100,0)</f>
        <v>0.0009072763563781528</v>
      </c>
      <c r="N19" s="152">
        <f>_xlfn.IFERROR(VLOOKUP(A19,'[1]Sheet1'!$A$362:$U$446,13,FALSE)/100,0)</f>
        <v>0.000603240261978628</v>
      </c>
      <c r="O19" s="152">
        <f>_xlfn.IFERROR(VLOOKUP(A19,'[1]Sheet1'!$A$362:$U$446,14,FALSE)/100,0)</f>
        <v>0.0005588153115395362</v>
      </c>
      <c r="P19" s="153">
        <f>_xlfn.IFERROR(VLOOKUP(A19,'[1]Sheet1'!$A$362:$U$446,15,FALSE)/100,0)</f>
        <v>0</v>
      </c>
      <c r="Q19" s="154">
        <f>_xlfn.IFERROR(VLOOKUP(A19,'[1]Sheet1'!$A$362:$U$446,16,FALSE)/100,0)</f>
        <v>0.0007244718981163731</v>
      </c>
      <c r="R19" s="154">
        <f>_xlfn.IFERROR(VLOOKUP(A19,'[1]Sheet1'!$A$362:$U$446,17,FALSE)/100,0)</f>
        <v>0.00043305184963107307</v>
      </c>
    </row>
    <row r="20" spans="1:18" ht="15">
      <c r="A20" s="22" t="s">
        <v>42</v>
      </c>
      <c r="B20" s="60" t="s">
        <v>43</v>
      </c>
      <c r="C20" s="151">
        <f>_xlfn.IFERROR(VLOOKUP(A20,'[1]Sheet1'!$A$362:$U$446,2,FALSE)/100,0)</f>
        <v>0.0003351206434316354</v>
      </c>
      <c r="D20" s="152">
        <f>_xlfn.IFERROR(VLOOKUP(A20,'[1]Sheet1'!$A$362:$U$446,3,FALSE)/100,0)</f>
        <v>0.0003405994550408719</v>
      </c>
      <c r="E20" s="152">
        <f>_xlfn.IFERROR(VLOOKUP(A20,'[1]Sheet1'!$A$362:$U$446,4,FALSE)/100,0)</f>
        <v>0</v>
      </c>
      <c r="F20" s="153">
        <f>_xlfn.IFERROR(VLOOKUP(A20,'[1]Sheet1'!$A$362:$U$446,5,FALSE)/100,0)</f>
        <v>0</v>
      </c>
      <c r="G20" s="154">
        <f>_xlfn.IFERROR(VLOOKUP(A20,'[1]Sheet1'!$A$362:$U$446,6,FALSE)/100,0)</f>
        <v>0.000319744204636291</v>
      </c>
      <c r="H20" s="155">
        <f>_xlfn.IFERROR(VLOOKUP(A20,'[1]Sheet1'!$A$362:$U$446,7,FALSE)/100,0)</f>
        <v>0.000314307266784008</v>
      </c>
      <c r="I20" s="152">
        <f>_xlfn.IFERROR(VLOOKUP(A20,'[1]Sheet1'!$A$362:$U$446,8,FALSE)/100,0)</f>
        <v>0.00041566214980463877</v>
      </c>
      <c r="J20" s="152">
        <f>_xlfn.IFERROR(VLOOKUP(A20,'[1]Sheet1'!$A$362:$U$446,9,FALSE)/100,0)</f>
        <v>0.0002793686269031988</v>
      </c>
      <c r="K20" s="153">
        <f>_xlfn.IFERROR(VLOOKUP(A20,'[1]Sheet1'!$A$362:$U$446,10,FALSE)/100,0)</f>
        <v>0</v>
      </c>
      <c r="L20" s="154">
        <f>_xlfn.IFERROR(VLOOKUP(A20,'[1]Sheet1'!$A$362:$U$446,11,FALSE)/100,0)</f>
        <v>0.00035958288385472856</v>
      </c>
      <c r="M20" s="155">
        <f>_xlfn.IFERROR(VLOOKUP(A20,'[1]Sheet1'!$A$362:$U$446,12,FALSE)/100,0)</f>
        <v>0.0008165487207403373</v>
      </c>
      <c r="N20" s="152">
        <f>_xlfn.IFERROR(VLOOKUP(A20,'[1]Sheet1'!$A$362:$U$446,13,FALSE)/100,0)</f>
        <v>0.000603240261978628</v>
      </c>
      <c r="O20" s="152">
        <f>_xlfn.IFERROR(VLOOKUP(A20,'[1]Sheet1'!$A$362:$U$446,14,FALSE)/100,0)</f>
        <v>0.0005588153115395362</v>
      </c>
      <c r="P20" s="153">
        <f>_xlfn.IFERROR(VLOOKUP(A20,'[1]Sheet1'!$A$362:$U$446,15,FALSE)/100,0)</f>
        <v>0</v>
      </c>
      <c r="Q20" s="154">
        <f>_xlfn.IFERROR(VLOOKUP(A20,'[1]Sheet1'!$A$362:$U$446,16,FALSE)/100,0)</f>
        <v>0.0006863417982155114</v>
      </c>
      <c r="R20" s="154">
        <f>_xlfn.IFERROR(VLOOKUP(A20,'[1]Sheet1'!$A$362:$U$446,17,FALSE)/100,0)</f>
        <v>0.0004247239294458602</v>
      </c>
    </row>
    <row r="21" spans="1:18" ht="28.5">
      <c r="A21" s="22" t="s">
        <v>44</v>
      </c>
      <c r="B21" s="60" t="s">
        <v>45</v>
      </c>
      <c r="C21" s="151">
        <f>_xlfn.IFERROR(VLOOKUP(A21,'[1]Sheet1'!$A$362:$U$446,2,FALSE)/100,0)</f>
        <v>0.003127792672028597</v>
      </c>
      <c r="D21" s="152">
        <f>_xlfn.IFERROR(VLOOKUP(A21,'[1]Sheet1'!$A$362:$U$446,3,FALSE)/100,0)</f>
        <v>0.005903723887375113</v>
      </c>
      <c r="E21" s="152">
        <f>_xlfn.IFERROR(VLOOKUP(A21,'[1]Sheet1'!$A$362:$U$446,4,FALSE)/100,0)</f>
        <v>0.009054325955734407</v>
      </c>
      <c r="F21" s="153">
        <f>_xlfn.IFERROR(VLOOKUP(A21,'[1]Sheet1'!$A$362:$U$446,5,FALSE)/100,0)</f>
        <v>0</v>
      </c>
      <c r="G21" s="154">
        <f>_xlfn.IFERROR(VLOOKUP(A21,'[1]Sheet1'!$A$362:$U$446,6,FALSE)/100,0)</f>
        <v>0.004742872368771649</v>
      </c>
      <c r="H21" s="155">
        <f>_xlfn.IFERROR(VLOOKUP(A21,'[1]Sheet1'!$A$362:$U$446,7,FALSE)/100,0)</f>
        <v>0.004808901181795323</v>
      </c>
      <c r="I21" s="152">
        <f>_xlfn.IFERROR(VLOOKUP(A21,'[1]Sheet1'!$A$362:$U$446,8,FALSE)/100,0)</f>
        <v>0.005985534957186799</v>
      </c>
      <c r="J21" s="152">
        <f>_xlfn.IFERROR(VLOOKUP(A21,'[1]Sheet1'!$A$362:$U$446,9,FALSE)/100,0)</f>
        <v>0.005447688224612377</v>
      </c>
      <c r="K21" s="153">
        <f>_xlfn.IFERROR(VLOOKUP(A21,'[1]Sheet1'!$A$362:$U$446,10,FALSE)/100,0)</f>
        <v>0</v>
      </c>
      <c r="L21" s="154">
        <f>_xlfn.IFERROR(VLOOKUP(A21,'[1]Sheet1'!$A$362:$U$446,11,FALSE)/100,0)</f>
        <v>0.005433696911582565</v>
      </c>
      <c r="M21" s="155">
        <f>_xlfn.IFERROR(VLOOKUP(A21,'[1]Sheet1'!$A$362:$U$446,12,FALSE)/100,0)</f>
        <v>0.0036291054255126113</v>
      </c>
      <c r="N21" s="152">
        <f>_xlfn.IFERROR(VLOOKUP(A21,'[1]Sheet1'!$A$362:$U$446,13,FALSE)/100,0)</f>
        <v>0.006549465701482248</v>
      </c>
      <c r="O21" s="152">
        <f>_xlfn.IFERROR(VLOOKUP(A21,'[1]Sheet1'!$A$362:$U$446,14,FALSE)/100,0)</f>
        <v>0.006705783738474434</v>
      </c>
      <c r="P21" s="153">
        <f>_xlfn.IFERROR(VLOOKUP(A21,'[1]Sheet1'!$A$362:$U$446,15,FALSE)/100,0)</f>
        <v>0.047619047619047616</v>
      </c>
      <c r="Q21" s="154">
        <f>_xlfn.IFERROR(VLOOKUP(A21,'[1]Sheet1'!$A$362:$U$446,16,FALSE)/100,0)</f>
        <v>0.005376344086021506</v>
      </c>
      <c r="R21" s="154">
        <f>_xlfn.IFERROR(VLOOKUP(A21,'[1]Sheet1'!$A$362:$U$446,17,FALSE)/100,0)</f>
        <v>0.005313213078165859</v>
      </c>
    </row>
    <row r="22" spans="1:18" ht="15">
      <c r="A22" s="22" t="s">
        <v>46</v>
      </c>
      <c r="B22" s="61" t="s">
        <v>47</v>
      </c>
      <c r="C22" s="151">
        <f>_xlfn.IFERROR(VLOOKUP(A22,'[1]Sheet1'!$A$362:$U$446,2,FALSE)/100,0)</f>
        <v>0.0023458445040214475</v>
      </c>
      <c r="D22" s="152">
        <f>_xlfn.IFERROR(VLOOKUP(A22,'[1]Sheet1'!$A$362:$U$446,3,FALSE)/100,0)</f>
        <v>0.0017029972752043597</v>
      </c>
      <c r="E22" s="152">
        <f>_xlfn.IFERROR(VLOOKUP(A22,'[1]Sheet1'!$A$362:$U$446,4,FALSE)/100,0)</f>
        <v>0.001006036217303823</v>
      </c>
      <c r="F22" s="153">
        <f>_xlfn.IFERROR(VLOOKUP(A22,'[1]Sheet1'!$A$362:$U$446,5,FALSE)/100,0)</f>
        <v>0</v>
      </c>
      <c r="G22" s="154">
        <f>_xlfn.IFERROR(VLOOKUP(A22,'[1]Sheet1'!$A$362:$U$446,6,FALSE)/100,0)</f>
        <v>0.001971755928590461</v>
      </c>
      <c r="H22" s="155">
        <f>_xlfn.IFERROR(VLOOKUP(A22,'[1]Sheet1'!$A$362:$U$446,7,FALSE)/100,0)</f>
        <v>0.003928840834800101</v>
      </c>
      <c r="I22" s="152">
        <f>_xlfn.IFERROR(VLOOKUP(A22,'[1]Sheet1'!$A$362:$U$446,8,FALSE)/100,0)</f>
        <v>0.00332529719843711</v>
      </c>
      <c r="J22" s="152">
        <f>_xlfn.IFERROR(VLOOKUP(A22,'[1]Sheet1'!$A$362:$U$446,9,FALSE)/100,0)</f>
        <v>0.0048889509708059786</v>
      </c>
      <c r="K22" s="153">
        <f>_xlfn.IFERROR(VLOOKUP(A22,'[1]Sheet1'!$A$362:$U$446,10,FALSE)/100,0)</f>
        <v>0</v>
      </c>
      <c r="L22" s="154">
        <f>_xlfn.IFERROR(VLOOKUP(A22,'[1]Sheet1'!$A$362:$U$446,11,FALSE)/100,0)</f>
        <v>0.003729007684419407</v>
      </c>
      <c r="M22" s="155">
        <f>_xlfn.IFERROR(VLOOKUP(A22,'[1]Sheet1'!$A$362:$U$446,12,FALSE)/100,0)</f>
        <v>0.006895300308473961</v>
      </c>
      <c r="N22" s="152">
        <f>_xlfn.IFERROR(VLOOKUP(A22,'[1]Sheet1'!$A$362:$U$446,13,FALSE)/100,0)</f>
        <v>0.005170630816959669</v>
      </c>
      <c r="O22" s="152">
        <f>_xlfn.IFERROR(VLOOKUP(A22,'[1]Sheet1'!$A$362:$U$446,14,FALSE)/100,0)</f>
        <v>0.0044705224923162895</v>
      </c>
      <c r="P22" s="153">
        <f>_xlfn.IFERROR(VLOOKUP(A22,'[1]Sheet1'!$A$362:$U$446,15,FALSE)/100,0)</f>
        <v>0</v>
      </c>
      <c r="Q22" s="154">
        <f>_xlfn.IFERROR(VLOOKUP(A22,'[1]Sheet1'!$A$362:$U$446,16,FALSE)/100,0)</f>
        <v>0.005795775184930985</v>
      </c>
      <c r="R22" s="154">
        <f>_xlfn.IFERROR(VLOOKUP(A22,'[1]Sheet1'!$A$362:$U$446,17,FALSE)/100,0)</f>
        <v>0.003905794566864871</v>
      </c>
    </row>
    <row r="23" spans="1:18" ht="15">
      <c r="A23" s="22" t="s">
        <v>48</v>
      </c>
      <c r="B23" s="60" t="s">
        <v>49</v>
      </c>
      <c r="C23" s="151">
        <f>_xlfn.IFERROR(VLOOKUP(A23,'[1]Sheet1'!$A$362:$U$446,2,FALSE)/100,0)</f>
        <v>0.0011170688114387844</v>
      </c>
      <c r="D23" s="152">
        <f>_xlfn.IFERROR(VLOOKUP(A23,'[1]Sheet1'!$A$362:$U$446,3,FALSE)/100,0)</f>
        <v>0.001930063578564941</v>
      </c>
      <c r="E23" s="152">
        <f>_xlfn.IFERROR(VLOOKUP(A23,'[1]Sheet1'!$A$362:$U$446,4,FALSE)/100,0)</f>
        <v>0.002012072434607646</v>
      </c>
      <c r="F23" s="153">
        <f>_xlfn.IFERROR(VLOOKUP(A23,'[1]Sheet1'!$A$362:$U$446,5,FALSE)/100,0)</f>
        <v>0</v>
      </c>
      <c r="G23" s="154">
        <f>_xlfn.IFERROR(VLOOKUP(A23,'[1]Sheet1'!$A$362:$U$446,6,FALSE)/100,0)</f>
        <v>0.0015454303224087397</v>
      </c>
      <c r="H23" s="155">
        <f>_xlfn.IFERROR(VLOOKUP(A23,'[1]Sheet1'!$A$362:$U$446,7,FALSE)/100,0)</f>
        <v>0.0019172743273824491</v>
      </c>
      <c r="I23" s="152">
        <f>_xlfn.IFERROR(VLOOKUP(A23,'[1]Sheet1'!$A$362:$U$446,8,FALSE)/100,0)</f>
        <v>0.0030758999085543273</v>
      </c>
      <c r="J23" s="152">
        <f>_xlfn.IFERROR(VLOOKUP(A23,'[1]Sheet1'!$A$362:$U$446,9,FALSE)/100,0)</f>
        <v>0.0018158960748707919</v>
      </c>
      <c r="K23" s="153">
        <f>_xlfn.IFERROR(VLOOKUP(A23,'[1]Sheet1'!$A$362:$U$446,10,FALSE)/100,0)</f>
        <v>0</v>
      </c>
      <c r="L23" s="154">
        <f>_xlfn.IFERROR(VLOOKUP(A23,'[1]Sheet1'!$A$362:$U$446,11,FALSE)/100,0)</f>
        <v>0.002463808648634251</v>
      </c>
      <c r="M23" s="155">
        <f>_xlfn.IFERROR(VLOOKUP(A23,'[1]Sheet1'!$A$362:$U$446,12,FALSE)/100,0)</f>
        <v>0.0029940119760479044</v>
      </c>
      <c r="N23" s="152">
        <f>_xlfn.IFERROR(VLOOKUP(A23,'[1]Sheet1'!$A$362:$U$446,13,FALSE)/100,0)</f>
        <v>0.004998276456394347</v>
      </c>
      <c r="O23" s="152">
        <f>_xlfn.IFERROR(VLOOKUP(A23,'[1]Sheet1'!$A$362:$U$446,14,FALSE)/100,0)</f>
        <v>0.004191114836546521</v>
      </c>
      <c r="P23" s="153">
        <f>_xlfn.IFERROR(VLOOKUP(A23,'[1]Sheet1'!$A$362:$U$446,15,FALSE)/100,0)</f>
        <v>0</v>
      </c>
      <c r="Q23" s="154">
        <f>_xlfn.IFERROR(VLOOKUP(A23,'[1]Sheet1'!$A$362:$U$446,16,FALSE)/100,0)</f>
        <v>0.004041790589491345</v>
      </c>
      <c r="R23" s="154">
        <f>_xlfn.IFERROR(VLOOKUP(A23,'[1]Sheet1'!$A$362:$U$446,17,FALSE)/100,0)</f>
        <v>0.0026649344592681425</v>
      </c>
    </row>
    <row r="24" spans="1:18" ht="15">
      <c r="A24" s="22" t="s">
        <v>50</v>
      </c>
      <c r="B24" s="60" t="s">
        <v>51</v>
      </c>
      <c r="C24" s="151">
        <f>_xlfn.IFERROR(VLOOKUP(A24,'[1]Sheet1'!$A$362:$U$446,2,FALSE)/100,0)</f>
        <v>0.00011170688114387846</v>
      </c>
      <c r="D24" s="152">
        <f>_xlfn.IFERROR(VLOOKUP(A24,'[1]Sheet1'!$A$362:$U$446,3,FALSE)/100,0)</f>
        <v>0</v>
      </c>
      <c r="E24" s="152">
        <f>_xlfn.IFERROR(VLOOKUP(A24,'[1]Sheet1'!$A$362:$U$446,4,FALSE)/100,0)</f>
        <v>0</v>
      </c>
      <c r="F24" s="153">
        <f>_xlfn.IFERROR(VLOOKUP(A24,'[1]Sheet1'!$A$362:$U$446,5,FALSE)/100,0)</f>
        <v>0</v>
      </c>
      <c r="G24" s="154">
        <f>_xlfn.IFERROR(VLOOKUP(A24,'[1]Sheet1'!$A$362:$U$446,6,FALSE)/100,0)</f>
        <v>5.3290700772715165E-05</v>
      </c>
      <c r="H24" s="155">
        <f>_xlfn.IFERROR(VLOOKUP(A24,'[1]Sheet1'!$A$362:$U$446,7,FALSE)/100,0)</f>
        <v>0.0005657530802112145</v>
      </c>
      <c r="I24" s="152">
        <f>_xlfn.IFERROR(VLOOKUP(A24,'[1]Sheet1'!$A$362:$U$446,8,FALSE)/100,0)</f>
        <v>0.00019397566990883144</v>
      </c>
      <c r="J24" s="152">
        <f>_xlfn.IFERROR(VLOOKUP(A24,'[1]Sheet1'!$A$362:$U$446,9,FALSE)/100,0)</f>
        <v>0.0001396843134515994</v>
      </c>
      <c r="K24" s="153">
        <f>_xlfn.IFERROR(VLOOKUP(A24,'[1]Sheet1'!$A$362:$U$446,10,FALSE)/100,0)</f>
        <v>0</v>
      </c>
      <c r="L24" s="154">
        <f>_xlfn.IFERROR(VLOOKUP(A24,'[1]Sheet1'!$A$362:$U$446,11,FALSE)/100,0)</f>
        <v>0.0003462649992675163</v>
      </c>
      <c r="M24" s="155">
        <f>_xlfn.IFERROR(VLOOKUP(A24,'[1]Sheet1'!$A$362:$U$446,12,FALSE)/100,0)</f>
        <v>0.000998003992015968</v>
      </c>
      <c r="N24" s="152">
        <f>_xlfn.IFERROR(VLOOKUP(A24,'[1]Sheet1'!$A$362:$U$446,13,FALSE)/100,0)</f>
        <v>0.0002585315408479835</v>
      </c>
      <c r="O24" s="152">
        <f>_xlfn.IFERROR(VLOOKUP(A24,'[1]Sheet1'!$A$362:$U$446,14,FALSE)/100,0)</f>
        <v>0.0005588153115395362</v>
      </c>
      <c r="P24" s="153">
        <f>_xlfn.IFERROR(VLOOKUP(A24,'[1]Sheet1'!$A$362:$U$446,15,FALSE)/100,0)</f>
        <v>0</v>
      </c>
      <c r="Q24" s="154">
        <f>_xlfn.IFERROR(VLOOKUP(A24,'[1]Sheet1'!$A$362:$U$446,16,FALSE)/100,0)</f>
        <v>0.0006100815984137879</v>
      </c>
      <c r="R24" s="154">
        <f>_xlfn.IFERROR(VLOOKUP(A24,'[1]Sheet1'!$A$362:$U$446,17,FALSE)/100,0)</f>
        <v>0.00035810056796415664</v>
      </c>
    </row>
    <row r="25" spans="1:18" ht="15">
      <c r="A25" s="22" t="s">
        <v>52</v>
      </c>
      <c r="B25" s="61" t="s">
        <v>53</v>
      </c>
      <c r="C25" s="151">
        <f>_xlfn.IFERROR(VLOOKUP(A25,'[1]Sheet1'!$A$362:$U$446,2,FALSE)/100,0)</f>
        <v>0.004021447721179625</v>
      </c>
      <c r="D25" s="152">
        <f>_xlfn.IFERROR(VLOOKUP(A25,'[1]Sheet1'!$A$362:$U$446,3,FALSE)/100,0)</f>
        <v>0.004881925522252498</v>
      </c>
      <c r="E25" s="152">
        <f>_xlfn.IFERROR(VLOOKUP(A25,'[1]Sheet1'!$A$362:$U$446,4,FALSE)/100,0)</f>
        <v>0.004024144869215292</v>
      </c>
      <c r="F25" s="153">
        <f>_xlfn.IFERROR(VLOOKUP(A25,'[1]Sheet1'!$A$362:$U$446,5,FALSE)/100,0)</f>
        <v>0</v>
      </c>
      <c r="G25" s="154">
        <f>_xlfn.IFERROR(VLOOKUP(A25,'[1]Sheet1'!$A$362:$U$446,6,FALSE)/100,0)</f>
        <v>0.004423128164135358</v>
      </c>
      <c r="H25" s="155">
        <f>_xlfn.IFERROR(VLOOKUP(A25,'[1]Sheet1'!$A$362:$U$446,7,FALSE)/100,0)</f>
        <v>0.010780739250691476</v>
      </c>
      <c r="I25" s="152">
        <f>_xlfn.IFERROR(VLOOKUP(A25,'[1]Sheet1'!$A$362:$U$446,8,FALSE)/100,0)</f>
        <v>0.008008424086236041</v>
      </c>
      <c r="J25" s="152">
        <f>_xlfn.IFERROR(VLOOKUP(A25,'[1]Sheet1'!$A$362:$U$446,9,FALSE)/100,0)</f>
        <v>0.008800111747450762</v>
      </c>
      <c r="K25" s="153">
        <f>_xlfn.IFERROR(VLOOKUP(A25,'[1]Sheet1'!$A$362:$U$446,10,FALSE)/100,0)</f>
        <v>0.04</v>
      </c>
      <c r="L25" s="154">
        <f>_xlfn.IFERROR(VLOOKUP(A25,'[1]Sheet1'!$A$362:$U$446,11,FALSE)/100,0)</f>
        <v>0.009269247672699668</v>
      </c>
      <c r="M25" s="155">
        <f>_xlfn.IFERROR(VLOOKUP(A25,'[1]Sheet1'!$A$362:$U$446,12,FALSE)/100,0)</f>
        <v>0.014879332244601706</v>
      </c>
      <c r="N25" s="152">
        <f>_xlfn.IFERROR(VLOOKUP(A25,'[1]Sheet1'!$A$362:$U$446,13,FALSE)/100,0)</f>
        <v>0.008273009307135471</v>
      </c>
      <c r="O25" s="152">
        <f>_xlfn.IFERROR(VLOOKUP(A25,'[1]Sheet1'!$A$362:$U$446,14,FALSE)/100,0)</f>
        <v>0.012014529198100027</v>
      </c>
      <c r="P25" s="153">
        <f>_xlfn.IFERROR(VLOOKUP(A25,'[1]Sheet1'!$A$362:$U$446,15,FALSE)/100,0)</f>
        <v>0</v>
      </c>
      <c r="Q25" s="154">
        <f>_xlfn.IFERROR(VLOOKUP(A25,'[1]Sheet1'!$A$362:$U$446,16,FALSE)/100,0)</f>
        <v>0.011553420269961107</v>
      </c>
      <c r="R25" s="154">
        <f>_xlfn.IFERROR(VLOOKUP(A25,'[1]Sheet1'!$A$362:$U$446,17,FALSE)/100,0)</f>
        <v>0.009010809640400406</v>
      </c>
    </row>
    <row r="26" spans="1:18" ht="15">
      <c r="A26" s="22" t="s">
        <v>54</v>
      </c>
      <c r="B26" s="60" t="s">
        <v>55</v>
      </c>
      <c r="C26" s="151">
        <f>_xlfn.IFERROR(VLOOKUP(A26,'[1]Sheet1'!$A$362:$U$446,2,FALSE)/100,0)</f>
        <v>0.0021224307417336908</v>
      </c>
      <c r="D26" s="152">
        <f>_xlfn.IFERROR(VLOOKUP(A26,'[1]Sheet1'!$A$362:$U$446,3,FALSE)/100,0)</f>
        <v>0.001930063578564941</v>
      </c>
      <c r="E26" s="152">
        <f>_xlfn.IFERROR(VLOOKUP(A26,'[1]Sheet1'!$A$362:$U$446,4,FALSE)/100,0)</f>
        <v>0</v>
      </c>
      <c r="F26" s="153">
        <f>_xlfn.IFERROR(VLOOKUP(A26,'[1]Sheet1'!$A$362:$U$446,5,FALSE)/100,0)</f>
        <v>0</v>
      </c>
      <c r="G26" s="154">
        <f>_xlfn.IFERROR(VLOOKUP(A26,'[1]Sheet1'!$A$362:$U$446,6,FALSE)/100,0)</f>
        <v>0.001918465227817746</v>
      </c>
      <c r="H26" s="155">
        <f>_xlfn.IFERROR(VLOOKUP(A26,'[1]Sheet1'!$A$362:$U$446,7,FALSE)/100,0)</f>
        <v>0.004871762635152124</v>
      </c>
      <c r="I26" s="152">
        <f>_xlfn.IFERROR(VLOOKUP(A26,'[1]Sheet1'!$A$362:$U$446,8,FALSE)/100,0)</f>
        <v>0.0036301161082938453</v>
      </c>
      <c r="J26" s="152">
        <f>_xlfn.IFERROR(VLOOKUP(A26,'[1]Sheet1'!$A$362:$U$446,9,FALSE)/100,0)</f>
        <v>0.0027936862690319873</v>
      </c>
      <c r="K26" s="153">
        <f>_xlfn.IFERROR(VLOOKUP(A26,'[1]Sheet1'!$A$362:$U$446,10,FALSE)/100,0)</f>
        <v>0</v>
      </c>
      <c r="L26" s="154">
        <f>_xlfn.IFERROR(VLOOKUP(A26,'[1]Sheet1'!$A$362:$U$446,11,FALSE)/100,0)</f>
        <v>0.0040752726836869235</v>
      </c>
      <c r="M26" s="155">
        <f>_xlfn.IFERROR(VLOOKUP(A26,'[1]Sheet1'!$A$362:$U$446,12,FALSE)/100,0)</f>
        <v>0.005080747595717656</v>
      </c>
      <c r="N26" s="152">
        <f>_xlfn.IFERROR(VLOOKUP(A26,'[1]Sheet1'!$A$362:$U$446,13,FALSE)/100,0)</f>
        <v>0.003964150293002413</v>
      </c>
      <c r="O26" s="152">
        <f>_xlfn.IFERROR(VLOOKUP(A26,'[1]Sheet1'!$A$362:$U$446,14,FALSE)/100,0)</f>
        <v>0.002794076557697681</v>
      </c>
      <c r="P26" s="153">
        <f>_xlfn.IFERROR(VLOOKUP(A26,'[1]Sheet1'!$A$362:$U$446,15,FALSE)/100,0)</f>
        <v>0</v>
      </c>
      <c r="Q26" s="154">
        <f>_xlfn.IFERROR(VLOOKUP(A26,'[1]Sheet1'!$A$362:$U$446,16,FALSE)/100,0)</f>
        <v>0.004270571188896515</v>
      </c>
      <c r="R26" s="154">
        <f>_xlfn.IFERROR(VLOOKUP(A26,'[1]Sheet1'!$A$362:$U$446,17,FALSE)/100,0)</f>
        <v>0.0037808757640866763</v>
      </c>
    </row>
    <row r="27" spans="1:18" ht="15">
      <c r="A27" s="22" t="s">
        <v>56</v>
      </c>
      <c r="B27" s="60" t="s">
        <v>57</v>
      </c>
      <c r="C27" s="151">
        <f>_xlfn.IFERROR(VLOOKUP(A27,'[1]Sheet1'!$A$362:$U$446,2,FALSE)/100,0)</f>
        <v>0.0022341376228775687</v>
      </c>
      <c r="D27" s="152">
        <f>_xlfn.IFERROR(VLOOKUP(A27,'[1]Sheet1'!$A$362:$U$446,3,FALSE)/100,0)</f>
        <v>0.006584922797456858</v>
      </c>
      <c r="E27" s="152">
        <f>_xlfn.IFERROR(VLOOKUP(A27,'[1]Sheet1'!$A$362:$U$446,4,FALSE)/100,0)</f>
        <v>0.005030181086519115</v>
      </c>
      <c r="F27" s="153">
        <f>_xlfn.IFERROR(VLOOKUP(A27,'[1]Sheet1'!$A$362:$U$446,5,FALSE)/100,0)</f>
        <v>0</v>
      </c>
      <c r="G27" s="154">
        <f>_xlfn.IFERROR(VLOOKUP(A27,'[1]Sheet1'!$A$362:$U$446,6,FALSE)/100,0)</f>
        <v>0.004423128164135358</v>
      </c>
      <c r="H27" s="155">
        <f>_xlfn.IFERROR(VLOOKUP(A27,'[1]Sheet1'!$A$362:$U$446,7,FALSE)/100,0)</f>
        <v>0.007040482775961778</v>
      </c>
      <c r="I27" s="152">
        <f>_xlfn.IFERROR(VLOOKUP(A27,'[1]Sheet1'!$A$362:$U$446,8,FALSE)/100,0)</f>
        <v>0.009837337545376452</v>
      </c>
      <c r="J27" s="152">
        <f>_xlfn.IFERROR(VLOOKUP(A27,'[1]Sheet1'!$A$362:$U$446,9,FALSE)/100,0)</f>
        <v>0.006984215672579969</v>
      </c>
      <c r="K27" s="153">
        <f>_xlfn.IFERROR(VLOOKUP(A27,'[1]Sheet1'!$A$362:$U$446,10,FALSE)/100,0)</f>
        <v>0</v>
      </c>
      <c r="L27" s="154">
        <f>_xlfn.IFERROR(VLOOKUP(A27,'[1]Sheet1'!$A$362:$U$446,11,FALSE)/100,0)</f>
        <v>0.008376949405356453</v>
      </c>
      <c r="M27" s="155">
        <f>_xlfn.IFERROR(VLOOKUP(A27,'[1]Sheet1'!$A$362:$U$446,12,FALSE)/100,0)</f>
        <v>0.006986027944111777</v>
      </c>
      <c r="N27" s="152">
        <f>_xlfn.IFERROR(VLOOKUP(A27,'[1]Sheet1'!$A$362:$U$446,13,FALSE)/100,0)</f>
        <v>0.010772147535332644</v>
      </c>
      <c r="O27" s="152">
        <f>_xlfn.IFERROR(VLOOKUP(A27,'[1]Sheet1'!$A$362:$U$446,14,FALSE)/100,0)</f>
        <v>0.00866163732886281</v>
      </c>
      <c r="P27" s="153">
        <f>_xlfn.IFERROR(VLOOKUP(A27,'[1]Sheet1'!$A$362:$U$446,15,FALSE)/100,0)</f>
        <v>0</v>
      </c>
      <c r="Q27" s="154">
        <f>_xlfn.IFERROR(VLOOKUP(A27,'[1]Sheet1'!$A$362:$U$446,16,FALSE)/100,0)</f>
        <v>0.008884313276900785</v>
      </c>
      <c r="R27" s="154">
        <f>_xlfn.IFERROR(VLOOKUP(A27,'[1]Sheet1'!$A$362:$U$446,17,FALSE)/100,0)</f>
        <v>0.007869884575026232</v>
      </c>
    </row>
    <row r="28" spans="1:18" ht="15">
      <c r="A28" s="22" t="s">
        <v>58</v>
      </c>
      <c r="B28" s="60" t="s">
        <v>59</v>
      </c>
      <c r="C28" s="151">
        <f>_xlfn.IFERROR(VLOOKUP(A28,'[1]Sheet1'!$A$362:$U$446,2,FALSE)/100,0)</f>
        <v>0.0044682752457551374</v>
      </c>
      <c r="D28" s="152">
        <f>_xlfn.IFERROR(VLOOKUP(A28,'[1]Sheet1'!$A$362:$U$446,3,FALSE)/100,0)</f>
        <v>0.006130790190735695</v>
      </c>
      <c r="E28" s="152">
        <f>_xlfn.IFERROR(VLOOKUP(A28,'[1]Sheet1'!$A$362:$U$446,4,FALSE)/100,0)</f>
        <v>0.005030181086519115</v>
      </c>
      <c r="F28" s="153">
        <f>_xlfn.IFERROR(VLOOKUP(A28,'[1]Sheet1'!$A$362:$U$446,5,FALSE)/100,0)</f>
        <v>0</v>
      </c>
      <c r="G28" s="154">
        <f>_xlfn.IFERROR(VLOOKUP(A28,'[1]Sheet1'!$A$362:$U$446,6,FALSE)/100,0)</f>
        <v>0.005275779376498801</v>
      </c>
      <c r="H28" s="155">
        <f>_xlfn.IFERROR(VLOOKUP(A28,'[1]Sheet1'!$A$362:$U$446,7,FALSE)/100,0)</f>
        <v>0.013043751571536333</v>
      </c>
      <c r="I28" s="152">
        <f>_xlfn.IFERROR(VLOOKUP(A28,'[1]Sheet1'!$A$362:$U$446,8,FALSE)/100,0)</f>
        <v>0.014215645523318644</v>
      </c>
      <c r="J28" s="152">
        <f>_xlfn.IFERROR(VLOOKUP(A28,'[1]Sheet1'!$A$362:$U$446,9,FALSE)/100,0)</f>
        <v>0.014527168598966335</v>
      </c>
      <c r="K28" s="153">
        <f>_xlfn.IFERROR(VLOOKUP(A28,'[1]Sheet1'!$A$362:$U$446,10,FALSE)/100,0)</f>
        <v>0.04</v>
      </c>
      <c r="L28" s="154">
        <f>_xlfn.IFERROR(VLOOKUP(A28,'[1]Sheet1'!$A$362:$U$446,11,FALSE)/100,0)</f>
        <v>0.01375737477859017</v>
      </c>
      <c r="M28" s="155">
        <f>_xlfn.IFERROR(VLOOKUP(A28,'[1]Sheet1'!$A$362:$U$446,12,FALSE)/100,0)</f>
        <v>0.016240246779168934</v>
      </c>
      <c r="N28" s="152">
        <f>_xlfn.IFERROR(VLOOKUP(A28,'[1]Sheet1'!$A$362:$U$446,13,FALSE)/100,0)</f>
        <v>0.014736297828335056</v>
      </c>
      <c r="O28" s="152">
        <f>_xlfn.IFERROR(VLOOKUP(A28,'[1]Sheet1'!$A$362:$U$446,14,FALSE)/100,0)</f>
        <v>0.01899972059234423</v>
      </c>
      <c r="P28" s="153">
        <f>_xlfn.IFERROR(VLOOKUP(A28,'[1]Sheet1'!$A$362:$U$446,15,FALSE)/100,0)</f>
        <v>0</v>
      </c>
      <c r="Q28" s="154">
        <f>_xlfn.IFERROR(VLOOKUP(A28,'[1]Sheet1'!$A$362:$U$446,16,FALSE)/100,0)</f>
        <v>0.015938381758560206</v>
      </c>
      <c r="R28" s="154">
        <f>_xlfn.IFERROR(VLOOKUP(A28,'[1]Sheet1'!$A$362:$U$446,17,FALSE)/100,0)</f>
        <v>0.012908276287080064</v>
      </c>
    </row>
    <row r="29" spans="1:18" ht="15">
      <c r="A29" s="22" t="s">
        <v>60</v>
      </c>
      <c r="B29" s="60" t="s">
        <v>61</v>
      </c>
      <c r="C29" s="151">
        <f>_xlfn.IFERROR(VLOOKUP(A29,'[1]Sheet1'!$A$362:$U$446,2,FALSE)/100,0)</f>
        <v>0.005361930294906166</v>
      </c>
      <c r="D29" s="152">
        <f>_xlfn.IFERROR(VLOOKUP(A29,'[1]Sheet1'!$A$362:$U$446,3,FALSE)/100,0)</f>
        <v>0.003860127157129882</v>
      </c>
      <c r="E29" s="152">
        <f>_xlfn.IFERROR(VLOOKUP(A29,'[1]Sheet1'!$A$362:$U$446,4,FALSE)/100,0)</f>
        <v>0.006036217303822937</v>
      </c>
      <c r="F29" s="153">
        <f>_xlfn.IFERROR(VLOOKUP(A29,'[1]Sheet1'!$A$362:$U$446,5,FALSE)/100,0)</f>
        <v>0</v>
      </c>
      <c r="G29" s="154">
        <f>_xlfn.IFERROR(VLOOKUP(A29,'[1]Sheet1'!$A$362:$U$446,6,FALSE)/100,0)</f>
        <v>0.004689581667998934</v>
      </c>
      <c r="H29" s="155">
        <f>_xlfn.IFERROR(VLOOKUP(A29,'[1]Sheet1'!$A$362:$U$446,7,FALSE)/100,0)</f>
        <v>0.013295197384963542</v>
      </c>
      <c r="I29" s="152">
        <f>_xlfn.IFERROR(VLOOKUP(A29,'[1]Sheet1'!$A$362:$U$446,8,FALSE)/100,0)</f>
        <v>0.005791559287277968</v>
      </c>
      <c r="J29" s="152">
        <f>_xlfn.IFERROR(VLOOKUP(A29,'[1]Sheet1'!$A$362:$U$446,9,FALSE)/100,0)</f>
        <v>0.008101690180192765</v>
      </c>
      <c r="K29" s="153">
        <f>_xlfn.IFERROR(VLOOKUP(A29,'[1]Sheet1'!$A$362:$U$446,10,FALSE)/100,0)</f>
        <v>0</v>
      </c>
      <c r="L29" s="154">
        <f>_xlfn.IFERROR(VLOOKUP(A29,'[1]Sheet1'!$A$362:$U$446,11,FALSE)/100,0)</f>
        <v>0.009189340365176395</v>
      </c>
      <c r="M29" s="155">
        <f>_xlfn.IFERROR(VLOOKUP(A29,'[1]Sheet1'!$A$362:$U$446,12,FALSE)/100,0)</f>
        <v>0.013609145345672296</v>
      </c>
      <c r="N29" s="152">
        <f>_xlfn.IFERROR(VLOOKUP(A29,'[1]Sheet1'!$A$362:$U$446,13,FALSE)/100,0)</f>
        <v>0.006377111340916925</v>
      </c>
      <c r="O29" s="152">
        <f>_xlfn.IFERROR(VLOOKUP(A29,'[1]Sheet1'!$A$362:$U$446,14,FALSE)/100,0)</f>
        <v>0.010058675607711651</v>
      </c>
      <c r="P29" s="153">
        <f>_xlfn.IFERROR(VLOOKUP(A29,'[1]Sheet1'!$A$362:$U$446,15,FALSE)/100,0)</f>
        <v>0</v>
      </c>
      <c r="Q29" s="154">
        <f>_xlfn.IFERROR(VLOOKUP(A29,'[1]Sheet1'!$A$362:$U$446,16,FALSE)/100,0)</f>
        <v>0.009913825974224053</v>
      </c>
      <c r="R29" s="154">
        <f>_xlfn.IFERROR(VLOOKUP(A29,'[1]Sheet1'!$A$362:$U$446,17,FALSE)/100,0)</f>
        <v>0.008644381152251036</v>
      </c>
    </row>
    <row r="30" spans="1:18" ht="28.5">
      <c r="A30" s="22" t="s">
        <v>62</v>
      </c>
      <c r="B30" s="60" t="s">
        <v>63</v>
      </c>
      <c r="C30" s="151">
        <f>_xlfn.IFERROR(VLOOKUP(A30,'[1]Sheet1'!$A$362:$U$446,2,FALSE)/100,0)</f>
        <v>0.020665773011617518</v>
      </c>
      <c r="D30" s="152">
        <f>_xlfn.IFERROR(VLOOKUP(A30,'[1]Sheet1'!$A$362:$U$446,3,FALSE)/100,0)</f>
        <v>0.021457765667574936</v>
      </c>
      <c r="E30" s="152">
        <f>_xlfn.IFERROR(VLOOKUP(A30,'[1]Sheet1'!$A$362:$U$446,4,FALSE)/100,0)</f>
        <v>0.031187122736418507</v>
      </c>
      <c r="F30" s="153">
        <f>_xlfn.IFERROR(VLOOKUP(A30,'[1]Sheet1'!$A$362:$U$446,5,FALSE)/100,0)</f>
        <v>0</v>
      </c>
      <c r="G30" s="154">
        <f>_xlfn.IFERROR(VLOOKUP(A30,'[1]Sheet1'!$A$362:$U$446,6,FALSE)/100,0)</f>
        <v>0.021582733812949638</v>
      </c>
      <c r="H30" s="155">
        <f>_xlfn.IFERROR(VLOOKUP(A30,'[1]Sheet1'!$A$362:$U$446,7,FALSE)/100,0)</f>
        <v>0.029513452351018356</v>
      </c>
      <c r="I30" s="152">
        <f>_xlfn.IFERROR(VLOOKUP(A30,'[1]Sheet1'!$A$362:$U$446,8,FALSE)/100,0)</f>
        <v>0.031645745005126506</v>
      </c>
      <c r="J30" s="152">
        <f>_xlfn.IFERROR(VLOOKUP(A30,'[1]Sheet1'!$A$362:$U$446,9,FALSE)/100,0)</f>
        <v>0.03282581366112586</v>
      </c>
      <c r="K30" s="153">
        <f>_xlfn.IFERROR(VLOOKUP(A30,'[1]Sheet1'!$A$362:$U$446,10,FALSE)/100,0)</f>
        <v>0.04</v>
      </c>
      <c r="L30" s="154">
        <f>_xlfn.IFERROR(VLOOKUP(A30,'[1]Sheet1'!$A$362:$U$446,11,FALSE)/100,0)</f>
        <v>0.030857538588570592</v>
      </c>
      <c r="M30" s="155">
        <f>_xlfn.IFERROR(VLOOKUP(A30,'[1]Sheet1'!$A$362:$U$446,12,FALSE)/100,0)</f>
        <v>0.037379785882779896</v>
      </c>
      <c r="N30" s="152">
        <f>_xlfn.IFERROR(VLOOKUP(A30,'[1]Sheet1'!$A$362:$U$446,13,FALSE)/100,0)</f>
        <v>0.03223026542571526</v>
      </c>
      <c r="O30" s="152">
        <f>_xlfn.IFERROR(VLOOKUP(A30,'[1]Sheet1'!$A$362:$U$446,14,FALSE)/100,0)</f>
        <v>0.03017602682313496</v>
      </c>
      <c r="P30" s="153">
        <f>_xlfn.IFERROR(VLOOKUP(A30,'[1]Sheet1'!$A$362:$U$446,15,FALSE)/100,0)</f>
        <v>0.09523809523809523</v>
      </c>
      <c r="Q30" s="154">
        <f>_xlfn.IFERROR(VLOOKUP(A30,'[1]Sheet1'!$A$362:$U$446,16,FALSE)/100,0)</f>
        <v>0.03416456951117212</v>
      </c>
      <c r="R30" s="154">
        <f>_xlfn.IFERROR(VLOOKUP(A30,'[1]Sheet1'!$A$362:$U$446,17,FALSE)/100,0)</f>
        <v>0.030130415230100436</v>
      </c>
    </row>
    <row r="31" spans="1:18" ht="15">
      <c r="A31" s="22" t="s">
        <v>64</v>
      </c>
      <c r="B31" s="60" t="s">
        <v>65</v>
      </c>
      <c r="C31" s="151">
        <f>_xlfn.IFERROR(VLOOKUP(A31,'[1]Sheet1'!$A$362:$U$446,2,FALSE)/100,0)</f>
        <v>0.00022341376228775692</v>
      </c>
      <c r="D31" s="152">
        <f>_xlfn.IFERROR(VLOOKUP(A31,'[1]Sheet1'!$A$362:$U$446,3,FALSE)/100,0)</f>
        <v>0.0005676657584014534</v>
      </c>
      <c r="E31" s="152">
        <f>_xlfn.IFERROR(VLOOKUP(A31,'[1]Sheet1'!$A$362:$U$446,4,FALSE)/100,0)</f>
        <v>0</v>
      </c>
      <c r="F31" s="153">
        <f>_xlfn.IFERROR(VLOOKUP(A31,'[1]Sheet1'!$A$362:$U$446,5,FALSE)/100,0)</f>
        <v>0</v>
      </c>
      <c r="G31" s="154">
        <f>_xlfn.IFERROR(VLOOKUP(A31,'[1]Sheet1'!$A$362:$U$446,6,FALSE)/100,0)</f>
        <v>0.00037303490540900613</v>
      </c>
      <c r="H31" s="155">
        <f>_xlfn.IFERROR(VLOOKUP(A31,'[1]Sheet1'!$A$362:$U$446,7,FALSE)/100,0)</f>
        <v>0.0012886597938144327</v>
      </c>
      <c r="I31" s="152">
        <f>_xlfn.IFERROR(VLOOKUP(A31,'[1]Sheet1'!$A$362:$U$446,8,FALSE)/100,0)</f>
        <v>0.0009144567295702054</v>
      </c>
      <c r="J31" s="152">
        <f>_xlfn.IFERROR(VLOOKUP(A31,'[1]Sheet1'!$A$362:$U$446,9,FALSE)/100,0)</f>
        <v>0.0009777901941611957</v>
      </c>
      <c r="K31" s="153">
        <f>_xlfn.IFERROR(VLOOKUP(A31,'[1]Sheet1'!$A$362:$U$446,10,FALSE)/100,0)</f>
        <v>0</v>
      </c>
      <c r="L31" s="154">
        <f>_xlfn.IFERROR(VLOOKUP(A31,'[1]Sheet1'!$A$362:$U$446,11,FALSE)/100,0)</f>
        <v>0.0010787486515641855</v>
      </c>
      <c r="M31" s="155">
        <f>_xlfn.IFERROR(VLOOKUP(A31,'[1]Sheet1'!$A$362:$U$446,12,FALSE)/100,0)</f>
        <v>0.0016330974414806745</v>
      </c>
      <c r="N31" s="152">
        <f>_xlfn.IFERROR(VLOOKUP(A31,'[1]Sheet1'!$A$362:$U$446,13,FALSE)/100,0)</f>
        <v>0.0012926577042399173</v>
      </c>
      <c r="O31" s="152">
        <f>_xlfn.IFERROR(VLOOKUP(A31,'[1]Sheet1'!$A$362:$U$446,14,FALSE)/100,0)</f>
        <v>0.0013970382788488405</v>
      </c>
      <c r="P31" s="153">
        <f>_xlfn.IFERROR(VLOOKUP(A31,'[1]Sheet1'!$A$362:$U$446,15,FALSE)/100,0)</f>
        <v>0</v>
      </c>
      <c r="Q31" s="154">
        <f>_xlfn.IFERROR(VLOOKUP(A31,'[1]Sheet1'!$A$362:$U$446,16,FALSE)/100,0)</f>
        <v>0.0014489437962327462</v>
      </c>
      <c r="R31" s="154">
        <f>_xlfn.IFERROR(VLOOKUP(A31,'[1]Sheet1'!$A$362:$U$446,17,FALSE)/100,0)</f>
        <v>0.001049317943336831</v>
      </c>
    </row>
    <row r="32" spans="1:18" ht="15">
      <c r="A32" s="22" t="s">
        <v>66</v>
      </c>
      <c r="B32" s="60" t="s">
        <v>67</v>
      </c>
      <c r="C32" s="151">
        <f>_xlfn.IFERROR(VLOOKUP(A32,'[1]Sheet1'!$A$362:$U$446,2,FALSE)/100,0)</f>
        <v>0.0027926720285969616</v>
      </c>
      <c r="D32" s="152">
        <f>_xlfn.IFERROR(VLOOKUP(A32,'[1]Sheet1'!$A$362:$U$446,3,FALSE)/100,0)</f>
        <v>0.0017029972752043597</v>
      </c>
      <c r="E32" s="152">
        <f>_xlfn.IFERROR(VLOOKUP(A32,'[1]Sheet1'!$A$362:$U$446,4,FALSE)/100,0)</f>
        <v>0.002012072434607646</v>
      </c>
      <c r="F32" s="153">
        <f>_xlfn.IFERROR(VLOOKUP(A32,'[1]Sheet1'!$A$362:$U$446,5,FALSE)/100,0)</f>
        <v>0</v>
      </c>
      <c r="G32" s="154">
        <f>_xlfn.IFERROR(VLOOKUP(A32,'[1]Sheet1'!$A$362:$U$446,6,FALSE)/100,0)</f>
        <v>0.0022382094324540362</v>
      </c>
      <c r="H32" s="155">
        <f>_xlfn.IFERROR(VLOOKUP(A32,'[1]Sheet1'!$A$362:$U$446,7,FALSE)/100,0)</f>
        <v>0.00311164194116168</v>
      </c>
      <c r="I32" s="152">
        <f>_xlfn.IFERROR(VLOOKUP(A32,'[1]Sheet1'!$A$362:$U$446,8,FALSE)/100,0)</f>
        <v>0.004101199878072436</v>
      </c>
      <c r="J32" s="152">
        <f>_xlfn.IFERROR(VLOOKUP(A32,'[1]Sheet1'!$A$362:$U$446,9,FALSE)/100,0)</f>
        <v>0.004050845090096383</v>
      </c>
      <c r="K32" s="153">
        <f>_xlfn.IFERROR(VLOOKUP(A32,'[1]Sheet1'!$A$362:$U$446,10,FALSE)/100,0)</f>
        <v>0</v>
      </c>
      <c r="L32" s="154">
        <f>_xlfn.IFERROR(VLOOKUP(A32,'[1]Sheet1'!$A$362:$U$446,11,FALSE)/100,0)</f>
        <v>0.0036757361460705586</v>
      </c>
      <c r="M32" s="155">
        <f>_xlfn.IFERROR(VLOOKUP(A32,'[1]Sheet1'!$A$362:$U$446,12,FALSE)/100,0)</f>
        <v>0.00462710941752858</v>
      </c>
      <c r="N32" s="152">
        <f>_xlfn.IFERROR(VLOOKUP(A32,'[1]Sheet1'!$A$362:$U$446,13,FALSE)/100,0)</f>
        <v>0.005084453636677008</v>
      </c>
      <c r="O32" s="152">
        <f>_xlfn.IFERROR(VLOOKUP(A32,'[1]Sheet1'!$A$362:$U$446,14,FALSE)/100,0)</f>
        <v>0.005029337803855826</v>
      </c>
      <c r="P32" s="153">
        <f>_xlfn.IFERROR(VLOOKUP(A32,'[1]Sheet1'!$A$362:$U$446,15,FALSE)/100,0)</f>
        <v>0</v>
      </c>
      <c r="Q32" s="154">
        <f>_xlfn.IFERROR(VLOOKUP(A32,'[1]Sheet1'!$A$362:$U$446,16,FALSE)/100,0)</f>
        <v>0.004880652787310303</v>
      </c>
      <c r="R32" s="154">
        <f>_xlfn.IFERROR(VLOOKUP(A32,'[1]Sheet1'!$A$362:$U$446,17,FALSE)/100,0)</f>
        <v>0.003714252402604973</v>
      </c>
    </row>
    <row r="33" spans="1:18" ht="15">
      <c r="A33" s="22" t="s">
        <v>68</v>
      </c>
      <c r="B33" s="61" t="s">
        <v>69</v>
      </c>
      <c r="C33" s="151">
        <f>_xlfn.IFERROR(VLOOKUP(A33,'[1]Sheet1'!$A$362:$U$446,2,FALSE)/100,0)</f>
        <v>0.00804289544235925</v>
      </c>
      <c r="D33" s="152">
        <f>_xlfn.IFERROR(VLOOKUP(A33,'[1]Sheet1'!$A$362:$U$446,3,FALSE)/100,0)</f>
        <v>0.013283378746594006</v>
      </c>
      <c r="E33" s="152">
        <f>_xlfn.IFERROR(VLOOKUP(A33,'[1]Sheet1'!$A$362:$U$446,4,FALSE)/100,0)</f>
        <v>0.014084507042253523</v>
      </c>
      <c r="F33" s="153">
        <f>_xlfn.IFERROR(VLOOKUP(A33,'[1]Sheet1'!$A$362:$U$446,5,FALSE)/100,0)</f>
        <v>0</v>
      </c>
      <c r="G33" s="154">
        <f>_xlfn.IFERROR(VLOOKUP(A33,'[1]Sheet1'!$A$362:$U$446,6,FALSE)/100,0)</f>
        <v>0.010818012256861178</v>
      </c>
      <c r="H33" s="155">
        <f>_xlfn.IFERROR(VLOOKUP(A33,'[1]Sheet1'!$A$362:$U$446,7,FALSE)/100,0)</f>
        <v>0.013232335931606741</v>
      </c>
      <c r="I33" s="152">
        <f>_xlfn.IFERROR(VLOOKUP(A33,'[1]Sheet1'!$A$362:$U$446,8,FALSE)/100,0)</f>
        <v>0.013550586083631223</v>
      </c>
      <c r="J33" s="152">
        <f>_xlfn.IFERROR(VLOOKUP(A33,'[1]Sheet1'!$A$362:$U$446,9,FALSE)/100,0)</f>
        <v>0.010336639195418355</v>
      </c>
      <c r="K33" s="153">
        <f>_xlfn.IFERROR(VLOOKUP(A33,'[1]Sheet1'!$A$362:$U$446,10,FALSE)/100,0)</f>
        <v>0</v>
      </c>
      <c r="L33" s="154">
        <f>_xlfn.IFERROR(VLOOKUP(A33,'[1]Sheet1'!$A$362:$U$446,11,FALSE)/100,0)</f>
        <v>0.013104798433816773</v>
      </c>
      <c r="M33" s="155">
        <f>_xlfn.IFERROR(VLOOKUP(A33,'[1]Sheet1'!$A$362:$U$446,12,FALSE)/100,0)</f>
        <v>0.012157503175467245</v>
      </c>
      <c r="N33" s="152">
        <f>_xlfn.IFERROR(VLOOKUP(A33,'[1]Sheet1'!$A$362:$U$446,13,FALSE)/100,0)</f>
        <v>0.015942778352292318</v>
      </c>
      <c r="O33" s="152">
        <f>_xlfn.IFERROR(VLOOKUP(A33,'[1]Sheet1'!$A$362:$U$446,14,FALSE)/100,0)</f>
        <v>0.012573344509639563</v>
      </c>
      <c r="P33" s="153">
        <f>_xlfn.IFERROR(VLOOKUP(A33,'[1]Sheet1'!$A$362:$U$446,15,FALSE)/100,0)</f>
        <v>0</v>
      </c>
      <c r="Q33" s="154">
        <f>_xlfn.IFERROR(VLOOKUP(A33,'[1]Sheet1'!$A$362:$U$446,16,FALSE)/100,0)</f>
        <v>0.013879356363913676</v>
      </c>
      <c r="R33" s="154">
        <f>_xlfn.IFERROR(VLOOKUP(A33,'[1]Sheet1'!$A$362:$U$446,17,FALSE)/100,0)</f>
        <v>0.012916604207265281</v>
      </c>
    </row>
    <row r="34" spans="1:18" ht="28.5">
      <c r="A34" s="22" t="s">
        <v>70</v>
      </c>
      <c r="B34" s="62" t="s">
        <v>71</v>
      </c>
      <c r="C34" s="151">
        <f>_xlfn.IFERROR(VLOOKUP(A34,'[1]Sheet1'!$A$362:$U$446,2,FALSE)/100,0)</f>
        <v>0.00949508489722967</v>
      </c>
      <c r="D34" s="152">
        <f>_xlfn.IFERROR(VLOOKUP(A34,'[1]Sheet1'!$A$362:$U$446,3,FALSE)/100,0)</f>
        <v>0.008855585831062673</v>
      </c>
      <c r="E34" s="152">
        <f>_xlfn.IFERROR(VLOOKUP(A34,'[1]Sheet1'!$A$362:$U$446,4,FALSE)/100,0)</f>
        <v>0.009054325955734407</v>
      </c>
      <c r="F34" s="153">
        <f>_xlfn.IFERROR(VLOOKUP(A34,'[1]Sheet1'!$A$362:$U$446,5,FALSE)/100,0)</f>
        <v>0</v>
      </c>
      <c r="G34" s="154">
        <f>_xlfn.IFERROR(VLOOKUP(A34,'[1]Sheet1'!$A$362:$U$446,6,FALSE)/100,0)</f>
        <v>0.009166000532907007</v>
      </c>
      <c r="H34" s="155">
        <f>_xlfn.IFERROR(VLOOKUP(A34,'[1]Sheet1'!$A$362:$U$446,7,FALSE)/100,0)</f>
        <v>0.016249685692733214</v>
      </c>
      <c r="I34" s="152">
        <f>_xlfn.IFERROR(VLOOKUP(A34,'[1]Sheet1'!$A$362:$U$446,8,FALSE)/100,0)</f>
        <v>0.00992046997533738</v>
      </c>
      <c r="J34" s="152">
        <f>_xlfn.IFERROR(VLOOKUP(A34,'[1]Sheet1'!$A$362:$U$446,9,FALSE)/100,0)</f>
        <v>0.009777901941611957</v>
      </c>
      <c r="K34" s="153">
        <f>_xlfn.IFERROR(VLOOKUP(A34,'[1]Sheet1'!$A$362:$U$446,10,FALSE)/100,0)</f>
        <v>0</v>
      </c>
      <c r="L34" s="154">
        <f>_xlfn.IFERROR(VLOOKUP(A34,'[1]Sheet1'!$A$362:$U$446,11,FALSE)/100,0)</f>
        <v>0.012585400934915498</v>
      </c>
      <c r="M34" s="155">
        <f>_xlfn.IFERROR(VLOOKUP(A34,'[1]Sheet1'!$A$362:$U$446,12,FALSE)/100,0)</f>
        <v>0.014879332244601706</v>
      </c>
      <c r="N34" s="152">
        <f>_xlfn.IFERROR(VLOOKUP(A34,'[1]Sheet1'!$A$362:$U$446,13,FALSE)/100,0)</f>
        <v>0.0135298173043778</v>
      </c>
      <c r="O34" s="152">
        <f>_xlfn.IFERROR(VLOOKUP(A34,'[1]Sheet1'!$A$362:$U$446,14,FALSE)/100,0)</f>
        <v>0.010058675607711651</v>
      </c>
      <c r="P34" s="153">
        <f>_xlfn.IFERROR(VLOOKUP(A34,'[1]Sheet1'!$A$362:$U$446,15,FALSE)/100,0)</f>
        <v>0</v>
      </c>
      <c r="Q34" s="154">
        <f>_xlfn.IFERROR(VLOOKUP(A34,'[1]Sheet1'!$A$362:$U$446,16,FALSE)/100,0)</f>
        <v>0.01361244566460764</v>
      </c>
      <c r="R34" s="154">
        <f>_xlfn.IFERROR(VLOOKUP(A34,'[1]Sheet1'!$A$362:$U$446,17,FALSE)/100,0)</f>
        <v>0.01227535435300388</v>
      </c>
    </row>
    <row r="35" spans="1:18" ht="15">
      <c r="A35" s="22" t="s">
        <v>72</v>
      </c>
      <c r="B35" s="60" t="s">
        <v>73</v>
      </c>
      <c r="C35" s="151">
        <f>_xlfn.IFERROR(VLOOKUP(A35,'[1]Sheet1'!$A$362:$U$446,2,FALSE)/100,0)</f>
        <v>0.00044682752457551384</v>
      </c>
      <c r="D35" s="152">
        <f>_xlfn.IFERROR(VLOOKUP(A35,'[1]Sheet1'!$A$362:$U$446,3,FALSE)/100,0)</f>
        <v>0.0007947320617620345</v>
      </c>
      <c r="E35" s="152">
        <f>_xlfn.IFERROR(VLOOKUP(A35,'[1]Sheet1'!$A$362:$U$446,4,FALSE)/100,0)</f>
        <v>0</v>
      </c>
      <c r="F35" s="153">
        <f>_xlfn.IFERROR(VLOOKUP(A35,'[1]Sheet1'!$A$362:$U$446,5,FALSE)/100,0)</f>
        <v>0</v>
      </c>
      <c r="G35" s="154">
        <f>_xlfn.IFERROR(VLOOKUP(A35,'[1]Sheet1'!$A$362:$U$446,6,FALSE)/100,0)</f>
        <v>0.0005861977084998667</v>
      </c>
      <c r="H35" s="155">
        <f>_xlfn.IFERROR(VLOOKUP(A35,'[1]Sheet1'!$A$362:$U$446,7,FALSE)/100,0)</f>
        <v>0.00232587377420166</v>
      </c>
      <c r="I35" s="152">
        <f>_xlfn.IFERROR(VLOOKUP(A35,'[1]Sheet1'!$A$362:$U$446,8,FALSE)/100,0)</f>
        <v>0.002410840468866905</v>
      </c>
      <c r="J35" s="152">
        <f>_xlfn.IFERROR(VLOOKUP(A35,'[1]Sheet1'!$A$362:$U$446,9,FALSE)/100,0)</f>
        <v>0.0027936862690319873</v>
      </c>
      <c r="K35" s="153">
        <f>_xlfn.IFERROR(VLOOKUP(A35,'[1]Sheet1'!$A$362:$U$446,10,FALSE)/100,0)</f>
        <v>0</v>
      </c>
      <c r="L35" s="154">
        <f>_xlfn.IFERROR(VLOOKUP(A35,'[1]Sheet1'!$A$362:$U$446,11,FALSE)/100,0)</f>
        <v>0.0024105371102854023</v>
      </c>
      <c r="M35" s="155">
        <f>_xlfn.IFERROR(VLOOKUP(A35,'[1]Sheet1'!$A$362:$U$446,12,FALSE)/100,0)</f>
        <v>0.003266194882961349</v>
      </c>
      <c r="N35" s="152">
        <f>_xlfn.IFERROR(VLOOKUP(A35,'[1]Sheet1'!$A$362:$U$446,13,FALSE)/100,0)</f>
        <v>0.0024991382281971735</v>
      </c>
      <c r="O35" s="152">
        <f>_xlfn.IFERROR(VLOOKUP(A35,'[1]Sheet1'!$A$362:$U$446,14,FALSE)/100,0)</f>
        <v>0.0013970382788488405</v>
      </c>
      <c r="P35" s="153">
        <f>_xlfn.IFERROR(VLOOKUP(A35,'[1]Sheet1'!$A$362:$U$446,15,FALSE)/100,0)</f>
        <v>0</v>
      </c>
      <c r="Q35" s="154">
        <f>_xlfn.IFERROR(VLOOKUP(A35,'[1]Sheet1'!$A$362:$U$446,16,FALSE)/100,0)</f>
        <v>0.0026691069930603216</v>
      </c>
      <c r="R35" s="154">
        <f>_xlfn.IFERROR(VLOOKUP(A35,'[1]Sheet1'!$A$362:$U$446,17,FALSE)/100,0)</f>
        <v>0.0021819150885257917</v>
      </c>
    </row>
    <row r="36" spans="1:18" ht="15">
      <c r="A36" s="22" t="s">
        <v>74</v>
      </c>
      <c r="B36" s="60" t="s">
        <v>75</v>
      </c>
      <c r="C36" s="151">
        <f>_xlfn.IFERROR(VLOOKUP(A36,'[1]Sheet1'!$A$362:$U$446,2,FALSE)/100,0)</f>
        <v>0.0017873100983020554</v>
      </c>
      <c r="D36" s="152">
        <f>_xlfn.IFERROR(VLOOKUP(A36,'[1]Sheet1'!$A$362:$U$446,3,FALSE)/100,0)</f>
        <v>0.005563124432334241</v>
      </c>
      <c r="E36" s="152">
        <f>_xlfn.IFERROR(VLOOKUP(A36,'[1]Sheet1'!$A$362:$U$446,4,FALSE)/100,0)</f>
        <v>0.009054325955734407</v>
      </c>
      <c r="F36" s="153">
        <f>_xlfn.IFERROR(VLOOKUP(A36,'[1]Sheet1'!$A$362:$U$446,5,FALSE)/100,0)</f>
        <v>0</v>
      </c>
      <c r="G36" s="154">
        <f>_xlfn.IFERROR(VLOOKUP(A36,'[1]Sheet1'!$A$362:$U$446,6,FALSE)/100,0)</f>
        <v>0.003943511857180922</v>
      </c>
      <c r="H36" s="155">
        <f>_xlfn.IFERROR(VLOOKUP(A36,'[1]Sheet1'!$A$362:$U$446,7,FALSE)/100,0)</f>
        <v>0.0036773950213728947</v>
      </c>
      <c r="I36" s="152">
        <f>_xlfn.IFERROR(VLOOKUP(A36,'[1]Sheet1'!$A$362:$U$446,8,FALSE)/100,0)</f>
        <v>0.005403607947460304</v>
      </c>
      <c r="J36" s="152">
        <f>_xlfn.IFERROR(VLOOKUP(A36,'[1]Sheet1'!$A$362:$U$446,9,FALSE)/100,0)</f>
        <v>0.004190529403547982</v>
      </c>
      <c r="K36" s="153">
        <f>_xlfn.IFERROR(VLOOKUP(A36,'[1]Sheet1'!$A$362:$U$446,10,FALSE)/100,0)</f>
        <v>0</v>
      </c>
      <c r="L36" s="154">
        <f>_xlfn.IFERROR(VLOOKUP(A36,'[1]Sheet1'!$A$362:$U$446,11,FALSE)/100,0)</f>
        <v>0.004554716528826561</v>
      </c>
      <c r="M36" s="155">
        <f>_xlfn.IFERROR(VLOOKUP(A36,'[1]Sheet1'!$A$362:$U$446,12,FALSE)/100,0)</f>
        <v>0.005897296316457992</v>
      </c>
      <c r="N36" s="152">
        <f>_xlfn.IFERROR(VLOOKUP(A36,'[1]Sheet1'!$A$362:$U$446,13,FALSE)/100,0)</f>
        <v>0.006463288521199586</v>
      </c>
      <c r="O36" s="152">
        <f>_xlfn.IFERROR(VLOOKUP(A36,'[1]Sheet1'!$A$362:$U$446,14,FALSE)/100,0)</f>
        <v>0.005308745459625594</v>
      </c>
      <c r="P36" s="153">
        <f>_xlfn.IFERROR(VLOOKUP(A36,'[1]Sheet1'!$A$362:$U$446,15,FALSE)/100,0)</f>
        <v>0</v>
      </c>
      <c r="Q36" s="154">
        <f>_xlfn.IFERROR(VLOOKUP(A36,'[1]Sheet1'!$A$362:$U$446,16,FALSE)/100,0)</f>
        <v>0.006062685884237017</v>
      </c>
      <c r="R36" s="154">
        <f>_xlfn.IFERROR(VLOOKUP(A36,'[1]Sheet1'!$A$362:$U$446,17,FALSE)/100,0)</f>
        <v>0.004788554106497443</v>
      </c>
    </row>
    <row r="37" spans="1:18" ht="15">
      <c r="A37" s="22" t="s">
        <v>76</v>
      </c>
      <c r="B37" s="60" t="s">
        <v>77</v>
      </c>
      <c r="C37" s="151">
        <f>_xlfn.IFERROR(VLOOKUP(A37,'[1]Sheet1'!$A$362:$U$446,2,FALSE)/100,0)</f>
        <v>0.0010053619302949062</v>
      </c>
      <c r="D37" s="152">
        <f>_xlfn.IFERROR(VLOOKUP(A37,'[1]Sheet1'!$A$362:$U$446,3,FALSE)/100,0)</f>
        <v>0.0012488646684831969</v>
      </c>
      <c r="E37" s="152">
        <f>_xlfn.IFERROR(VLOOKUP(A37,'[1]Sheet1'!$A$362:$U$446,4,FALSE)/100,0)</f>
        <v>0</v>
      </c>
      <c r="F37" s="153">
        <f>_xlfn.IFERROR(VLOOKUP(A37,'[1]Sheet1'!$A$362:$U$446,5,FALSE)/100,0)</f>
        <v>0</v>
      </c>
      <c r="G37" s="154">
        <f>_xlfn.IFERROR(VLOOKUP(A37,'[1]Sheet1'!$A$362:$U$446,6,FALSE)/100,0)</f>
        <v>0.0010658140154543032</v>
      </c>
      <c r="H37" s="155">
        <f>_xlfn.IFERROR(VLOOKUP(A37,'[1]Sheet1'!$A$362:$U$446,7,FALSE)/100,0)</f>
        <v>0.0016658285139552426</v>
      </c>
      <c r="I37" s="152">
        <f>_xlfn.IFERROR(VLOOKUP(A37,'[1]Sheet1'!$A$362:$U$446,8,FALSE)/100,0)</f>
        <v>0.0014409621193227475</v>
      </c>
      <c r="J37" s="152">
        <f>_xlfn.IFERROR(VLOOKUP(A37,'[1]Sheet1'!$A$362:$U$446,9,FALSE)/100,0)</f>
        <v>0.0009777901941611957</v>
      </c>
      <c r="K37" s="153">
        <f>_xlfn.IFERROR(VLOOKUP(A37,'[1]Sheet1'!$A$362:$U$446,10,FALSE)/100,0)</f>
        <v>0</v>
      </c>
      <c r="L37" s="154">
        <f>_xlfn.IFERROR(VLOOKUP(A37,'[1]Sheet1'!$A$362:$U$446,11,FALSE)/100,0)</f>
        <v>0.0014916030737677627</v>
      </c>
      <c r="M37" s="155">
        <f>_xlfn.IFERROR(VLOOKUP(A37,'[1]Sheet1'!$A$362:$U$446,12,FALSE)/100,0)</f>
        <v>0.002268190890945382</v>
      </c>
      <c r="N37" s="152">
        <f>_xlfn.IFERROR(VLOOKUP(A37,'[1]Sheet1'!$A$362:$U$446,13,FALSE)/100,0)</f>
        <v>0.001637366425370562</v>
      </c>
      <c r="O37" s="152">
        <f>_xlfn.IFERROR(VLOOKUP(A37,'[1]Sheet1'!$A$362:$U$446,14,FALSE)/100,0)</f>
        <v>0.0013970382788488405</v>
      </c>
      <c r="P37" s="153">
        <f>_xlfn.IFERROR(VLOOKUP(A37,'[1]Sheet1'!$A$362:$U$446,15,FALSE)/100,0)</f>
        <v>0</v>
      </c>
      <c r="Q37" s="154">
        <f>_xlfn.IFERROR(VLOOKUP(A37,'[1]Sheet1'!$A$362:$U$446,16,FALSE)/100,0)</f>
        <v>0.0018683748951422252</v>
      </c>
      <c r="R37" s="154">
        <f>_xlfn.IFERROR(VLOOKUP(A37,'[1]Sheet1'!$A$362:$U$446,17,FALSE)/100,0)</f>
        <v>0.001507353553523543</v>
      </c>
    </row>
    <row r="38" spans="1:18" ht="15">
      <c r="A38" s="22" t="s">
        <v>78</v>
      </c>
      <c r="B38" s="60" t="s">
        <v>79</v>
      </c>
      <c r="C38" s="151">
        <f>_xlfn.IFERROR(VLOOKUP(A38,'[1]Sheet1'!$A$362:$U$446,2,FALSE)/100,0)</f>
        <v>0.005026809651474531</v>
      </c>
      <c r="D38" s="152">
        <f>_xlfn.IFERROR(VLOOKUP(A38,'[1]Sheet1'!$A$362:$U$446,3,FALSE)/100,0)</f>
        <v>0.006130790190735695</v>
      </c>
      <c r="E38" s="152">
        <f>_xlfn.IFERROR(VLOOKUP(A38,'[1]Sheet1'!$A$362:$U$446,4,FALSE)/100,0)</f>
        <v>0.0030181086519114686</v>
      </c>
      <c r="F38" s="153">
        <f>_xlfn.IFERROR(VLOOKUP(A38,'[1]Sheet1'!$A$362:$U$446,5,FALSE)/100,0)</f>
        <v>0.09090909090909091</v>
      </c>
      <c r="G38" s="154">
        <f>_xlfn.IFERROR(VLOOKUP(A38,'[1]Sheet1'!$A$362:$U$446,6,FALSE)/100,0)</f>
        <v>0.005488942179589662</v>
      </c>
      <c r="H38" s="155">
        <f>_xlfn.IFERROR(VLOOKUP(A38,'[1]Sheet1'!$A$362:$U$446,7,FALSE)/100,0)</f>
        <v>0.0074176514961025895</v>
      </c>
      <c r="I38" s="152">
        <f>_xlfn.IFERROR(VLOOKUP(A38,'[1]Sheet1'!$A$362:$U$446,8,FALSE)/100,0)</f>
        <v>0.005071078227616594</v>
      </c>
      <c r="J38" s="152">
        <f>_xlfn.IFERROR(VLOOKUP(A38,'[1]Sheet1'!$A$362:$U$446,9,FALSE)/100,0)</f>
        <v>0.005587372538063975</v>
      </c>
      <c r="K38" s="153">
        <f>_xlfn.IFERROR(VLOOKUP(A38,'[1]Sheet1'!$A$362:$U$446,10,FALSE)/100,0)</f>
        <v>0</v>
      </c>
      <c r="L38" s="154">
        <f>_xlfn.IFERROR(VLOOKUP(A38,'[1]Sheet1'!$A$362:$U$446,11,FALSE)/100,0)</f>
        <v>0.006112909025530386</v>
      </c>
      <c r="M38" s="155">
        <f>_xlfn.IFERROR(VLOOKUP(A38,'[1]Sheet1'!$A$362:$U$446,12,FALSE)/100,0)</f>
        <v>0.006169479223371439</v>
      </c>
      <c r="N38" s="152">
        <f>_xlfn.IFERROR(VLOOKUP(A38,'[1]Sheet1'!$A$362:$U$446,13,FALSE)/100,0)</f>
        <v>0.006635642881764909</v>
      </c>
      <c r="O38" s="152">
        <f>_xlfn.IFERROR(VLOOKUP(A38,'[1]Sheet1'!$A$362:$U$446,14,FALSE)/100,0)</f>
        <v>0.007823414361553505</v>
      </c>
      <c r="P38" s="153">
        <f>_xlfn.IFERROR(VLOOKUP(A38,'[1]Sheet1'!$A$362:$U$446,15,FALSE)/100,0)</f>
        <v>0.047619047619047616</v>
      </c>
      <c r="Q38" s="154">
        <f>_xlfn.IFERROR(VLOOKUP(A38,'[1]Sheet1'!$A$362:$U$446,16,FALSE)/100,0)</f>
        <v>0.006634637382749944</v>
      </c>
      <c r="R38" s="154">
        <f>_xlfn.IFERROR(VLOOKUP(A38,'[1]Sheet1'!$A$362:$U$446,17,FALSE)/100,0)</f>
        <v>0.0061293492563167275</v>
      </c>
    </row>
    <row r="39" spans="1:18" ht="28.5">
      <c r="A39" s="22" t="s">
        <v>80</v>
      </c>
      <c r="B39" s="60" t="s">
        <v>81</v>
      </c>
      <c r="C39" s="151">
        <f>_xlfn.IFERROR(VLOOKUP(A39,'[1]Sheet1'!$A$362:$U$446,2,FALSE)/100,0)</f>
        <v>0.0010053619302949062</v>
      </c>
      <c r="D39" s="152">
        <f>_xlfn.IFERROR(VLOOKUP(A39,'[1]Sheet1'!$A$362:$U$446,3,FALSE)/100,0)</f>
        <v>0.0007947320617620345</v>
      </c>
      <c r="E39" s="152">
        <f>_xlfn.IFERROR(VLOOKUP(A39,'[1]Sheet1'!$A$362:$U$446,4,FALSE)/100,0)</f>
        <v>0.002012072434607646</v>
      </c>
      <c r="F39" s="153">
        <f>_xlfn.IFERROR(VLOOKUP(A39,'[1]Sheet1'!$A$362:$U$446,5,FALSE)/100,0)</f>
        <v>0</v>
      </c>
      <c r="G39" s="154">
        <f>_xlfn.IFERROR(VLOOKUP(A39,'[1]Sheet1'!$A$362:$U$446,6,FALSE)/100,0)</f>
        <v>0.000959232613908873</v>
      </c>
      <c r="H39" s="155">
        <f>_xlfn.IFERROR(VLOOKUP(A39,'[1]Sheet1'!$A$362:$U$446,7,FALSE)/100,0)</f>
        <v>0.003928840834800101</v>
      </c>
      <c r="I39" s="152">
        <f>_xlfn.IFERROR(VLOOKUP(A39,'[1]Sheet1'!$A$362:$U$446,8,FALSE)/100,0)</f>
        <v>0.0015518053592706515</v>
      </c>
      <c r="J39" s="152">
        <f>_xlfn.IFERROR(VLOOKUP(A39,'[1]Sheet1'!$A$362:$U$446,9,FALSE)/100,0)</f>
        <v>0.0018158960748707919</v>
      </c>
      <c r="K39" s="153">
        <f>_xlfn.IFERROR(VLOOKUP(A39,'[1]Sheet1'!$A$362:$U$446,10,FALSE)/100,0)</f>
        <v>0</v>
      </c>
      <c r="L39" s="154">
        <f>_xlfn.IFERROR(VLOOKUP(A39,'[1]Sheet1'!$A$362:$U$446,11,FALSE)/100,0)</f>
        <v>0.00258366960991916</v>
      </c>
      <c r="M39" s="155">
        <f>_xlfn.IFERROR(VLOOKUP(A39,'[1]Sheet1'!$A$362:$U$446,12,FALSE)/100,0)</f>
        <v>0.003266194882961349</v>
      </c>
      <c r="N39" s="152">
        <f>_xlfn.IFERROR(VLOOKUP(A39,'[1]Sheet1'!$A$362:$U$446,13,FALSE)/100,0)</f>
        <v>0.002412961047914512</v>
      </c>
      <c r="O39" s="152">
        <f>_xlfn.IFERROR(VLOOKUP(A39,'[1]Sheet1'!$A$362:$U$446,14,FALSE)/100,0)</f>
        <v>0.0011176306230790724</v>
      </c>
      <c r="P39" s="153">
        <f>_xlfn.IFERROR(VLOOKUP(A39,'[1]Sheet1'!$A$362:$U$446,15,FALSE)/100,0)</f>
        <v>0</v>
      </c>
      <c r="Q39" s="154">
        <f>_xlfn.IFERROR(VLOOKUP(A39,'[1]Sheet1'!$A$362:$U$446,16,FALSE)/100,0)</f>
        <v>0.0025928467932585988</v>
      </c>
      <c r="R39" s="154">
        <f>_xlfn.IFERROR(VLOOKUP(A39,'[1]Sheet1'!$A$362:$U$446,17,FALSE)/100,0)</f>
        <v>0.0023318176518596252</v>
      </c>
    </row>
    <row r="40" spans="1:18" ht="15">
      <c r="A40" s="22" t="s">
        <v>82</v>
      </c>
      <c r="B40" s="60" t="s">
        <v>83</v>
      </c>
      <c r="C40" s="151">
        <f>_xlfn.IFERROR(VLOOKUP(A40,'[1]Sheet1'!$A$362:$U$446,2,FALSE)/100,0)</f>
        <v>0</v>
      </c>
      <c r="D40" s="152">
        <f>_xlfn.IFERROR(VLOOKUP(A40,'[1]Sheet1'!$A$362:$U$446,3,FALSE)/100,0)</f>
        <v>0</v>
      </c>
      <c r="E40" s="152">
        <f>_xlfn.IFERROR(VLOOKUP(A40,'[1]Sheet1'!$A$362:$U$446,4,FALSE)/100,0)</f>
        <v>0</v>
      </c>
      <c r="F40" s="153">
        <f>_xlfn.IFERROR(VLOOKUP(A40,'[1]Sheet1'!$A$362:$U$446,5,FALSE)/100,0)</f>
        <v>0</v>
      </c>
      <c r="G40" s="154">
        <f>_xlfn.IFERROR(VLOOKUP(A40,'[1]Sheet1'!$A$362:$U$446,6,FALSE)/100,0)</f>
        <v>0</v>
      </c>
      <c r="H40" s="155">
        <f>_xlfn.IFERROR(VLOOKUP(A40,'[1]Sheet1'!$A$362:$U$446,7,FALSE)/100,0)</f>
        <v>6.286145335680161E-05</v>
      </c>
      <c r="I40" s="152">
        <f>_xlfn.IFERROR(VLOOKUP(A40,'[1]Sheet1'!$A$362:$U$446,8,FALSE)/100,0)</f>
        <v>0</v>
      </c>
      <c r="J40" s="152">
        <f>_xlfn.IFERROR(VLOOKUP(A40,'[1]Sheet1'!$A$362:$U$446,9,FALSE)/100,0)</f>
        <v>0</v>
      </c>
      <c r="K40" s="153">
        <f>_xlfn.IFERROR(VLOOKUP(A40,'[1]Sheet1'!$A$362:$U$446,10,FALSE)/100,0)</f>
        <v>0</v>
      </c>
      <c r="L40" s="154">
        <f>_xlfn.IFERROR(VLOOKUP(A40,'[1]Sheet1'!$A$362:$U$446,11,FALSE)/100,0)</f>
        <v>2.6635769174424337E-05</v>
      </c>
      <c r="M40" s="155">
        <f>_xlfn.IFERROR(VLOOKUP(A40,'[1]Sheet1'!$A$362:$U$446,12,FALSE)/100,0)</f>
        <v>0</v>
      </c>
      <c r="N40" s="152">
        <f>_xlfn.IFERROR(VLOOKUP(A40,'[1]Sheet1'!$A$362:$U$446,13,FALSE)/100,0)</f>
        <v>0</v>
      </c>
      <c r="O40" s="152">
        <f>_xlfn.IFERROR(VLOOKUP(A40,'[1]Sheet1'!$A$362:$U$446,14,FALSE)/100,0)</f>
        <v>0</v>
      </c>
      <c r="P40" s="153">
        <f>_xlfn.IFERROR(VLOOKUP(A40,'[1]Sheet1'!$A$362:$U$446,15,FALSE)/100,0)</f>
        <v>0</v>
      </c>
      <c r="Q40" s="154">
        <f>_xlfn.IFERROR(VLOOKUP(A40,'[1]Sheet1'!$A$362:$U$446,16,FALSE)/100,0)</f>
        <v>0</v>
      </c>
      <c r="R40" s="154">
        <f>_xlfn.IFERROR(VLOOKUP(A40,'[1]Sheet1'!$A$362:$U$446,17,FALSE)/100,0)</f>
        <v>1.665584037042589E-05</v>
      </c>
    </row>
    <row r="41" spans="1:18" ht="15">
      <c r="A41" s="22" t="s">
        <v>84</v>
      </c>
      <c r="B41" s="60" t="s">
        <v>85</v>
      </c>
      <c r="C41" s="151">
        <f>_xlfn.IFERROR(VLOOKUP(A41,'[1]Sheet1'!$A$362:$U$446,2,FALSE)/100,0)</f>
        <v>0.0003351206434316354</v>
      </c>
      <c r="D41" s="152">
        <f>_xlfn.IFERROR(VLOOKUP(A41,'[1]Sheet1'!$A$362:$U$446,3,FALSE)/100,0)</f>
        <v>0.0005676657584014534</v>
      </c>
      <c r="E41" s="152">
        <f>_xlfn.IFERROR(VLOOKUP(A41,'[1]Sheet1'!$A$362:$U$446,4,FALSE)/100,0)</f>
        <v>0</v>
      </c>
      <c r="F41" s="153">
        <f>_xlfn.IFERROR(VLOOKUP(A41,'[1]Sheet1'!$A$362:$U$446,5,FALSE)/100,0)</f>
        <v>0</v>
      </c>
      <c r="G41" s="154">
        <f>_xlfn.IFERROR(VLOOKUP(A41,'[1]Sheet1'!$A$362:$U$446,6,FALSE)/100,0)</f>
        <v>0.0004263256061817213</v>
      </c>
      <c r="H41" s="155">
        <f>_xlfn.IFERROR(VLOOKUP(A41,'[1]Sheet1'!$A$362:$U$446,7,FALSE)/100,0)</f>
        <v>0.0010686447070656273</v>
      </c>
      <c r="I41" s="152">
        <f>_xlfn.IFERROR(VLOOKUP(A41,'[1]Sheet1'!$A$362:$U$446,8,FALSE)/100,0)</f>
        <v>0.0006096378197134702</v>
      </c>
      <c r="J41" s="152">
        <f>_xlfn.IFERROR(VLOOKUP(A41,'[1]Sheet1'!$A$362:$U$446,9,FALSE)/100,0)</f>
        <v>0.00041905294035479815</v>
      </c>
      <c r="K41" s="153">
        <f>_xlfn.IFERROR(VLOOKUP(A41,'[1]Sheet1'!$A$362:$U$446,10,FALSE)/100,0)</f>
        <v>0</v>
      </c>
      <c r="L41" s="154">
        <f>_xlfn.IFERROR(VLOOKUP(A41,'[1]Sheet1'!$A$362:$U$446,11,FALSE)/100,0)</f>
        <v>0.0007857551906455179</v>
      </c>
      <c r="M41" s="155">
        <f>_xlfn.IFERROR(VLOOKUP(A41,'[1]Sheet1'!$A$362:$U$446,12,FALSE)/100,0)</f>
        <v>0.0008165487207403373</v>
      </c>
      <c r="N41" s="152">
        <f>_xlfn.IFERROR(VLOOKUP(A41,'[1]Sheet1'!$A$362:$U$446,13,FALSE)/100,0)</f>
        <v>0.0012926577042399173</v>
      </c>
      <c r="O41" s="152">
        <f>_xlfn.IFERROR(VLOOKUP(A41,'[1]Sheet1'!$A$362:$U$446,14,FALSE)/100,0)</f>
        <v>0.0008382229673093043</v>
      </c>
      <c r="P41" s="153">
        <f>_xlfn.IFERROR(VLOOKUP(A41,'[1]Sheet1'!$A$362:$U$446,15,FALSE)/100,0)</f>
        <v>0</v>
      </c>
      <c r="Q41" s="154">
        <f>_xlfn.IFERROR(VLOOKUP(A41,'[1]Sheet1'!$A$362:$U$446,16,FALSE)/100,0)</f>
        <v>0.001029512697323267</v>
      </c>
      <c r="R41" s="154">
        <f>_xlfn.IFERROR(VLOOKUP(A41,'[1]Sheet1'!$A$362:$U$446,17,FALSE)/100,0)</f>
        <v>0.0007828244974100168</v>
      </c>
    </row>
    <row r="42" spans="1:18" ht="15">
      <c r="A42" s="22" t="s">
        <v>86</v>
      </c>
      <c r="B42" s="60" t="s">
        <v>87</v>
      </c>
      <c r="C42" s="151">
        <f>_xlfn.IFERROR(VLOOKUP(A42,'[1]Sheet1'!$A$362:$U$446,2,FALSE)/100,0)</f>
        <v>0.0018990169794459338</v>
      </c>
      <c r="D42" s="152">
        <f>_xlfn.IFERROR(VLOOKUP(A42,'[1]Sheet1'!$A$362:$U$446,3,FALSE)/100,0)</f>
        <v>0.0023841961852861036</v>
      </c>
      <c r="E42" s="152">
        <f>_xlfn.IFERROR(VLOOKUP(A42,'[1]Sheet1'!$A$362:$U$446,4,FALSE)/100,0)</f>
        <v>0.0030181086519114686</v>
      </c>
      <c r="F42" s="153">
        <f>_xlfn.IFERROR(VLOOKUP(A42,'[1]Sheet1'!$A$362:$U$446,5,FALSE)/100,0)</f>
        <v>0</v>
      </c>
      <c r="G42" s="154">
        <f>_xlfn.IFERROR(VLOOKUP(A42,'[1]Sheet1'!$A$362:$U$446,6,FALSE)/100,0)</f>
        <v>0.0021849187316813215</v>
      </c>
      <c r="H42" s="155">
        <f>_xlfn.IFERROR(VLOOKUP(A42,'[1]Sheet1'!$A$362:$U$446,7,FALSE)/100,0)</f>
        <v>0.006286145335680161</v>
      </c>
      <c r="I42" s="152">
        <f>_xlfn.IFERROR(VLOOKUP(A42,'[1]Sheet1'!$A$362:$U$446,8,FALSE)/100,0)</f>
        <v>0.006262643057056557</v>
      </c>
      <c r="J42" s="152">
        <f>_xlfn.IFERROR(VLOOKUP(A42,'[1]Sheet1'!$A$362:$U$446,9,FALSE)/100,0)</f>
        <v>0.0068445313591283695</v>
      </c>
      <c r="K42" s="153">
        <f>_xlfn.IFERROR(VLOOKUP(A42,'[1]Sheet1'!$A$362:$U$446,10,FALSE)/100,0)</f>
        <v>0</v>
      </c>
      <c r="L42" s="154">
        <f>_xlfn.IFERROR(VLOOKUP(A42,'[1]Sheet1'!$A$362:$U$446,11,FALSE)/100,0)</f>
        <v>0.00632599517892578</v>
      </c>
      <c r="M42" s="155">
        <f>_xlfn.IFERROR(VLOOKUP(A42,'[1]Sheet1'!$A$362:$U$446,12,FALSE)/100,0)</f>
        <v>0.007439666122300853</v>
      </c>
      <c r="N42" s="152">
        <f>_xlfn.IFERROR(VLOOKUP(A42,'[1]Sheet1'!$A$362:$U$446,13,FALSE)/100,0)</f>
        <v>0.00680799724233023</v>
      </c>
      <c r="O42" s="152">
        <f>_xlfn.IFERROR(VLOOKUP(A42,'[1]Sheet1'!$A$362:$U$446,14,FALSE)/100,0)</f>
        <v>0.010338083263481419</v>
      </c>
      <c r="P42" s="153">
        <f>_xlfn.IFERROR(VLOOKUP(A42,'[1]Sheet1'!$A$362:$U$446,15,FALSE)/100,0)</f>
        <v>0</v>
      </c>
      <c r="Q42" s="154">
        <f>_xlfn.IFERROR(VLOOKUP(A42,'[1]Sheet1'!$A$362:$U$446,16,FALSE)/100,0)</f>
        <v>0.007549759780370624</v>
      </c>
      <c r="R42" s="154">
        <f>_xlfn.IFERROR(VLOOKUP(A42,'[1]Sheet1'!$A$362:$U$446,17,FALSE)/100,0)</f>
        <v>0.005946135012242042</v>
      </c>
    </row>
    <row r="43" spans="1:18" ht="15">
      <c r="A43" s="22" t="s">
        <v>88</v>
      </c>
      <c r="B43" s="60" t="s">
        <v>89</v>
      </c>
      <c r="C43" s="151">
        <f>_xlfn.IFERROR(VLOOKUP(A43,'[1]Sheet1'!$A$362:$U$446,2,FALSE)/100,0)</f>
        <v>0.00044682752457551384</v>
      </c>
      <c r="D43" s="152">
        <f>_xlfn.IFERROR(VLOOKUP(A43,'[1]Sheet1'!$A$362:$U$446,3,FALSE)/100,0)</f>
        <v>0</v>
      </c>
      <c r="E43" s="152">
        <f>_xlfn.IFERROR(VLOOKUP(A43,'[1]Sheet1'!$A$362:$U$446,4,FALSE)/100,0)</f>
        <v>0</v>
      </c>
      <c r="F43" s="153">
        <f>_xlfn.IFERROR(VLOOKUP(A43,'[1]Sheet1'!$A$362:$U$446,5,FALSE)/100,0)</f>
        <v>0</v>
      </c>
      <c r="G43" s="154">
        <f>_xlfn.IFERROR(VLOOKUP(A43,'[1]Sheet1'!$A$362:$U$446,6,FALSE)/100,0)</f>
        <v>0.00021316280309086066</v>
      </c>
      <c r="H43" s="155">
        <f>_xlfn.IFERROR(VLOOKUP(A43,'[1]Sheet1'!$A$362:$U$446,7,FALSE)/100,0)</f>
        <v>0.000942921800352024</v>
      </c>
      <c r="I43" s="152">
        <f>_xlfn.IFERROR(VLOOKUP(A43,'[1]Sheet1'!$A$362:$U$446,8,FALSE)/100,0)</f>
        <v>0.0007481918696483499</v>
      </c>
      <c r="J43" s="152">
        <f>_xlfn.IFERROR(VLOOKUP(A43,'[1]Sheet1'!$A$362:$U$446,9,FALSE)/100,0)</f>
        <v>0.0008381058807095963</v>
      </c>
      <c r="K43" s="153">
        <f>_xlfn.IFERROR(VLOOKUP(A43,'[1]Sheet1'!$A$362:$U$446,10,FALSE)/100,0)</f>
        <v>0</v>
      </c>
      <c r="L43" s="154">
        <f>_xlfn.IFERROR(VLOOKUP(A43,'[1]Sheet1'!$A$362:$U$446,11,FALSE)/100,0)</f>
        <v>0.0008390267289943665</v>
      </c>
      <c r="M43" s="155">
        <f>_xlfn.IFERROR(VLOOKUP(A43,'[1]Sheet1'!$A$362:$U$446,12,FALSE)/100,0)</f>
        <v>0.0011794592632915987</v>
      </c>
      <c r="N43" s="152">
        <f>_xlfn.IFERROR(VLOOKUP(A43,'[1]Sheet1'!$A$362:$U$446,13,FALSE)/100,0)</f>
        <v>0.0001723543605653223</v>
      </c>
      <c r="O43" s="152">
        <f>_xlfn.IFERROR(VLOOKUP(A43,'[1]Sheet1'!$A$362:$U$446,14,FALSE)/100,0)</f>
        <v>0.0005588153115395362</v>
      </c>
      <c r="P43" s="153">
        <f>_xlfn.IFERROR(VLOOKUP(A43,'[1]Sheet1'!$A$362:$U$446,15,FALSE)/100,0)</f>
        <v>0</v>
      </c>
      <c r="Q43" s="154">
        <f>_xlfn.IFERROR(VLOOKUP(A43,'[1]Sheet1'!$A$362:$U$446,16,FALSE)/100,0)</f>
        <v>0.0006482116983146497</v>
      </c>
      <c r="R43" s="154">
        <f>_xlfn.IFERROR(VLOOKUP(A43,'[1]Sheet1'!$A$362:$U$446,17,FALSE)/100,0)</f>
        <v>0.0006995452955578874</v>
      </c>
    </row>
    <row r="44" spans="1:18" ht="15">
      <c r="A44" s="22" t="s">
        <v>90</v>
      </c>
      <c r="B44" s="61" t="s">
        <v>91</v>
      </c>
      <c r="C44" s="151">
        <f>_xlfn.IFERROR(VLOOKUP(A44,'[1]Sheet1'!$A$362:$U$446,2,FALSE)/100,0)</f>
        <v>0.016867739052725646</v>
      </c>
      <c r="D44" s="152">
        <f>_xlfn.IFERROR(VLOOKUP(A44,'[1]Sheet1'!$A$362:$U$446,3,FALSE)/100,0)</f>
        <v>0.031335149863760216</v>
      </c>
      <c r="E44" s="152">
        <f>_xlfn.IFERROR(VLOOKUP(A44,'[1]Sheet1'!$A$362:$U$446,4,FALSE)/100,0)</f>
        <v>0.03420523138832998</v>
      </c>
      <c r="F44" s="153">
        <f>_xlfn.IFERROR(VLOOKUP(A44,'[1]Sheet1'!$A$362:$U$446,5,FALSE)/100,0)</f>
        <v>0.18181818181818182</v>
      </c>
      <c r="G44" s="154">
        <f>_xlfn.IFERROR(VLOOKUP(A44,'[1]Sheet1'!$A$362:$U$446,6,FALSE)/100,0)</f>
        <v>0.02467359445776712</v>
      </c>
      <c r="H44" s="155">
        <f>_xlfn.IFERROR(VLOOKUP(A44,'[1]Sheet1'!$A$362:$U$446,7,FALSE)/100,0)</f>
        <v>0.02140432486799095</v>
      </c>
      <c r="I44" s="152">
        <f>_xlfn.IFERROR(VLOOKUP(A44,'[1]Sheet1'!$A$362:$U$446,8,FALSE)/100,0)</f>
        <v>0.032477069304735776</v>
      </c>
      <c r="J44" s="152">
        <f>_xlfn.IFERROR(VLOOKUP(A44,'[1]Sheet1'!$A$362:$U$446,9,FALSE)/100,0)</f>
        <v>0.046095823439027794</v>
      </c>
      <c r="K44" s="153">
        <f>_xlfn.IFERROR(VLOOKUP(A44,'[1]Sheet1'!$A$362:$U$446,10,FALSE)/100,0)</f>
        <v>0.12</v>
      </c>
      <c r="L44" s="154">
        <f>_xlfn.IFERROR(VLOOKUP(A44,'[1]Sheet1'!$A$362:$U$446,11,FALSE)/100,0)</f>
        <v>0.029112895707645792</v>
      </c>
      <c r="M44" s="155">
        <f>_xlfn.IFERROR(VLOOKUP(A44,'[1]Sheet1'!$A$362:$U$446,12,FALSE)/100,0)</f>
        <v>0.025494465614226094</v>
      </c>
      <c r="N44" s="152">
        <f>_xlfn.IFERROR(VLOOKUP(A44,'[1]Sheet1'!$A$362:$U$446,13,FALSE)/100,0)</f>
        <v>0.03317821440882454</v>
      </c>
      <c r="O44" s="152">
        <f>_xlfn.IFERROR(VLOOKUP(A44,'[1]Sheet1'!$A$362:$U$446,14,FALSE)/100,0)</f>
        <v>0.04246996367700475</v>
      </c>
      <c r="P44" s="153">
        <f>_xlfn.IFERROR(VLOOKUP(A44,'[1]Sheet1'!$A$362:$U$446,15,FALSE)/100,0)</f>
        <v>0</v>
      </c>
      <c r="Q44" s="154">
        <f>_xlfn.IFERROR(VLOOKUP(A44,'[1]Sheet1'!$A$362:$U$446,16,FALSE)/100,0)</f>
        <v>0.031190421718904907</v>
      </c>
      <c r="R44" s="154">
        <f>_xlfn.IFERROR(VLOOKUP(A44,'[1]Sheet1'!$A$362:$U$446,17,FALSE)/100,0)</f>
        <v>0.02887289928213328</v>
      </c>
    </row>
    <row r="45" spans="1:18" ht="15">
      <c r="A45" s="22" t="s">
        <v>92</v>
      </c>
      <c r="B45" s="60" t="s">
        <v>93</v>
      </c>
      <c r="C45" s="151">
        <f>_xlfn.IFERROR(VLOOKUP(A45,'[1]Sheet1'!$A$362:$U$446,2,FALSE)/100,0)</f>
        <v>0.009606791778373548</v>
      </c>
      <c r="D45" s="152">
        <f>_xlfn.IFERROR(VLOOKUP(A45,'[1]Sheet1'!$A$362:$U$446,3,FALSE)/100,0)</f>
        <v>0.007720254314259764</v>
      </c>
      <c r="E45" s="152">
        <f>_xlfn.IFERROR(VLOOKUP(A45,'[1]Sheet1'!$A$362:$U$446,4,FALSE)/100,0)</f>
        <v>0.018108651911468814</v>
      </c>
      <c r="F45" s="153">
        <f>_xlfn.IFERROR(VLOOKUP(A45,'[1]Sheet1'!$A$362:$U$446,5,FALSE)/100,0)</f>
        <v>0</v>
      </c>
      <c r="G45" s="154">
        <f>_xlfn.IFERROR(VLOOKUP(A45,'[1]Sheet1'!$A$362:$U$446,6,FALSE)/100,0)</f>
        <v>0.009166000532907007</v>
      </c>
      <c r="H45" s="155">
        <f>_xlfn.IFERROR(VLOOKUP(A45,'[1]Sheet1'!$A$362:$U$446,7,FALSE)/100,0)</f>
        <v>0.015401056072416396</v>
      </c>
      <c r="I45" s="152">
        <f>_xlfn.IFERROR(VLOOKUP(A45,'[1]Sheet1'!$A$362:$U$446,8,FALSE)/100,0)</f>
        <v>0.01759636434172971</v>
      </c>
      <c r="J45" s="152">
        <f>_xlfn.IFERROR(VLOOKUP(A45,'[1]Sheet1'!$A$362:$U$446,9,FALSE)/100,0)</f>
        <v>0.022070121525352704</v>
      </c>
      <c r="K45" s="153">
        <f>_xlfn.IFERROR(VLOOKUP(A45,'[1]Sheet1'!$A$362:$U$446,10,FALSE)/100,0)</f>
        <v>0</v>
      </c>
      <c r="L45" s="154">
        <f>_xlfn.IFERROR(VLOOKUP(A45,'[1]Sheet1'!$A$362:$U$446,11,FALSE)/100,0)</f>
        <v>0.017086845925393213</v>
      </c>
      <c r="M45" s="155">
        <f>_xlfn.IFERROR(VLOOKUP(A45,'[1]Sheet1'!$A$362:$U$446,12,FALSE)/100,0)</f>
        <v>0.014153511159499184</v>
      </c>
      <c r="N45" s="152">
        <f>_xlfn.IFERROR(VLOOKUP(A45,'[1]Sheet1'!$A$362:$U$446,13,FALSE)/100,0)</f>
        <v>0.01499482936918304</v>
      </c>
      <c r="O45" s="152">
        <f>_xlfn.IFERROR(VLOOKUP(A45,'[1]Sheet1'!$A$362:$U$446,14,FALSE)/100,0)</f>
        <v>0.023190835428890756</v>
      </c>
      <c r="P45" s="153">
        <f>_xlfn.IFERROR(VLOOKUP(A45,'[1]Sheet1'!$A$362:$U$446,15,FALSE)/100,0)</f>
        <v>0.09523809523809523</v>
      </c>
      <c r="Q45" s="154">
        <f>_xlfn.IFERROR(VLOOKUP(A45,'[1]Sheet1'!$A$362:$U$446,16,FALSE)/100,0)</f>
        <v>0.01582399145885762</v>
      </c>
      <c r="R45" s="154">
        <f>_xlfn.IFERROR(VLOOKUP(A45,'[1]Sheet1'!$A$362:$U$446,17,FALSE)/100,0)</f>
        <v>0.015573210746348208</v>
      </c>
    </row>
    <row r="46" spans="1:18" ht="15">
      <c r="A46" s="22" t="s">
        <v>94</v>
      </c>
      <c r="B46" s="60" t="s">
        <v>95</v>
      </c>
      <c r="C46" s="151">
        <f>_xlfn.IFERROR(VLOOKUP(A46,'[1]Sheet1'!$A$362:$U$446,2,FALSE)/100,0)</f>
        <v>0.050491510277033066</v>
      </c>
      <c r="D46" s="152">
        <f>_xlfn.IFERROR(VLOOKUP(A46,'[1]Sheet1'!$A$362:$U$446,3,FALSE)/100,0)</f>
        <v>0.08480926430517713</v>
      </c>
      <c r="E46" s="152">
        <f>_xlfn.IFERROR(VLOOKUP(A46,'[1]Sheet1'!$A$362:$U$446,4,FALSE)/100,0)</f>
        <v>0.12776659959758552</v>
      </c>
      <c r="F46" s="153">
        <f>_xlfn.IFERROR(VLOOKUP(A46,'[1]Sheet1'!$A$362:$U$446,5,FALSE)/100,0)</f>
        <v>0.09090909090909091</v>
      </c>
      <c r="G46" s="154">
        <f>_xlfn.IFERROR(VLOOKUP(A46,'[1]Sheet1'!$A$362:$U$446,6,FALSE)/100,0)</f>
        <v>0.07071675992539302</v>
      </c>
      <c r="H46" s="155">
        <f>_xlfn.IFERROR(VLOOKUP(A46,'[1]Sheet1'!$A$362:$U$446,7,FALSE)/100,0)</f>
        <v>0.05531807895398541</v>
      </c>
      <c r="I46" s="152">
        <f>_xlfn.IFERROR(VLOOKUP(A46,'[1]Sheet1'!$A$362:$U$446,8,FALSE)/100,0)</f>
        <v>0.07850472469310278</v>
      </c>
      <c r="J46" s="152">
        <f>_xlfn.IFERROR(VLOOKUP(A46,'[1]Sheet1'!$A$362:$U$446,9,FALSE)/100,0)</f>
        <v>0.10937281743260231</v>
      </c>
      <c r="K46" s="153">
        <f>_xlfn.IFERROR(VLOOKUP(A46,'[1]Sheet1'!$A$362:$U$446,10,FALSE)/100,0)</f>
        <v>0.04</v>
      </c>
      <c r="L46" s="154">
        <f>_xlfn.IFERROR(VLOOKUP(A46,'[1]Sheet1'!$A$362:$U$446,11,FALSE)/100,0)</f>
        <v>0.07161026542543983</v>
      </c>
      <c r="M46" s="155">
        <f>_xlfn.IFERROR(VLOOKUP(A46,'[1]Sheet1'!$A$362:$U$446,12,FALSE)/100,0)</f>
        <v>0.0439121756487026</v>
      </c>
      <c r="N46" s="152">
        <f>_xlfn.IFERROR(VLOOKUP(A46,'[1]Sheet1'!$A$362:$U$446,13,FALSE)/100,0)</f>
        <v>0.05455015511892451</v>
      </c>
      <c r="O46" s="152">
        <f>_xlfn.IFERROR(VLOOKUP(A46,'[1]Sheet1'!$A$362:$U$446,14,FALSE)/100,0)</f>
        <v>0.08130762782900253</v>
      </c>
      <c r="P46" s="153">
        <f>_xlfn.IFERROR(VLOOKUP(A46,'[1]Sheet1'!$A$362:$U$446,15,FALSE)/100,0)</f>
        <v>0</v>
      </c>
      <c r="Q46" s="154">
        <f>_xlfn.IFERROR(VLOOKUP(A46,'[1]Sheet1'!$A$362:$U$446,16,FALSE)/100,0)</f>
        <v>0.053687180660413336</v>
      </c>
      <c r="R46" s="154">
        <f>_xlfn.IFERROR(VLOOKUP(A46,'[1]Sheet1'!$A$362:$U$446,17,FALSE)/100,0)</f>
        <v>0.0675560885424474</v>
      </c>
    </row>
    <row r="47" spans="1:18" ht="28.5">
      <c r="A47" s="22" t="s">
        <v>96</v>
      </c>
      <c r="B47" s="61" t="s">
        <v>97</v>
      </c>
      <c r="C47" s="151">
        <f>_xlfn.IFERROR(VLOOKUP(A47,'[1]Sheet1'!$A$362:$U$446,2,FALSE)/100,0)</f>
        <v>0.016979445933869526</v>
      </c>
      <c r="D47" s="152">
        <f>_xlfn.IFERROR(VLOOKUP(A47,'[1]Sheet1'!$A$362:$U$446,3,FALSE)/100,0)</f>
        <v>0.02043596730245232</v>
      </c>
      <c r="E47" s="152">
        <f>_xlfn.IFERROR(VLOOKUP(A47,'[1]Sheet1'!$A$362:$U$446,4,FALSE)/100,0)</f>
        <v>0.023138832997987926</v>
      </c>
      <c r="F47" s="153">
        <f>_xlfn.IFERROR(VLOOKUP(A47,'[1]Sheet1'!$A$362:$U$446,5,FALSE)/100,0)</f>
        <v>0</v>
      </c>
      <c r="G47" s="154">
        <f>_xlfn.IFERROR(VLOOKUP(A47,'[1]Sheet1'!$A$362:$U$446,6,FALSE)/100,0)</f>
        <v>0.01891819877431388</v>
      </c>
      <c r="H47" s="155">
        <f>_xlfn.IFERROR(VLOOKUP(A47,'[1]Sheet1'!$A$362:$U$446,7,FALSE)/100,0)</f>
        <v>0.016658285139552427</v>
      </c>
      <c r="I47" s="152">
        <f>_xlfn.IFERROR(VLOOKUP(A47,'[1]Sheet1'!$A$362:$U$446,8,FALSE)/100,0)</f>
        <v>0.019508410230831046</v>
      </c>
      <c r="J47" s="152">
        <f>_xlfn.IFERROR(VLOOKUP(A47,'[1]Sheet1'!$A$362:$U$446,9,FALSE)/100,0)</f>
        <v>0.018857382315965916</v>
      </c>
      <c r="K47" s="153">
        <f>_xlfn.IFERROR(VLOOKUP(A47,'[1]Sheet1'!$A$362:$U$446,10,FALSE)/100,0)</f>
        <v>0.08</v>
      </c>
      <c r="L47" s="154">
        <f>_xlfn.IFERROR(VLOOKUP(A47,'[1]Sheet1'!$A$362:$U$446,11,FALSE)/100,0)</f>
        <v>0.01825881976906788</v>
      </c>
      <c r="M47" s="155">
        <f>_xlfn.IFERROR(VLOOKUP(A47,'[1]Sheet1'!$A$362:$U$446,12,FALSE)/100,0)</f>
        <v>0.01614951914353112</v>
      </c>
      <c r="N47" s="152">
        <f>_xlfn.IFERROR(VLOOKUP(A47,'[1]Sheet1'!$A$362:$U$446,13,FALSE)/100,0)</f>
        <v>0.015942778352292318</v>
      </c>
      <c r="O47" s="152">
        <f>_xlfn.IFERROR(VLOOKUP(A47,'[1]Sheet1'!$A$362:$U$446,14,FALSE)/100,0)</f>
        <v>0.01508801341156748</v>
      </c>
      <c r="P47" s="153">
        <f>_xlfn.IFERROR(VLOOKUP(A47,'[1]Sheet1'!$A$362:$U$446,15,FALSE)/100,0)</f>
        <v>0</v>
      </c>
      <c r="Q47" s="154">
        <f>_xlfn.IFERROR(VLOOKUP(A47,'[1]Sheet1'!$A$362:$U$446,16,FALSE)/100,0)</f>
        <v>0.015900251658659346</v>
      </c>
      <c r="R47" s="154">
        <f>_xlfn.IFERROR(VLOOKUP(A47,'[1]Sheet1'!$A$362:$U$446,17,FALSE)/100,0)</f>
        <v>0.017846732956911342</v>
      </c>
    </row>
    <row r="48" spans="1:18" ht="28.5">
      <c r="A48" s="22" t="s">
        <v>98</v>
      </c>
      <c r="B48" s="61" t="s">
        <v>99</v>
      </c>
      <c r="C48" s="151">
        <f>_xlfn.IFERROR(VLOOKUP(A48,'[1]Sheet1'!$A$362:$U$446,2,FALSE)/100,0)</f>
        <v>0.01742627345844504</v>
      </c>
      <c r="D48" s="152">
        <f>_xlfn.IFERROR(VLOOKUP(A48,'[1]Sheet1'!$A$362:$U$446,3,FALSE)/100,0)</f>
        <v>0.030994550408719346</v>
      </c>
      <c r="E48" s="152">
        <f>_xlfn.IFERROR(VLOOKUP(A48,'[1]Sheet1'!$A$362:$U$446,4,FALSE)/100,0)</f>
        <v>0.035211267605633804</v>
      </c>
      <c r="F48" s="153">
        <f>_xlfn.IFERROR(VLOOKUP(A48,'[1]Sheet1'!$A$362:$U$446,5,FALSE)/100,0)</f>
        <v>0</v>
      </c>
      <c r="G48" s="154">
        <f>_xlfn.IFERROR(VLOOKUP(A48,'[1]Sheet1'!$A$362:$U$446,6,FALSE)/100,0)</f>
        <v>0.024726885158539835</v>
      </c>
      <c r="H48" s="155">
        <f>_xlfn.IFERROR(VLOOKUP(A48,'[1]Sheet1'!$A$362:$U$446,7,FALSE)/100,0)</f>
        <v>0.0395398541614282</v>
      </c>
      <c r="I48" s="152">
        <f>_xlfn.IFERROR(VLOOKUP(A48,'[1]Sheet1'!$A$362:$U$446,8,FALSE)/100,0)</f>
        <v>0.04489151217890099</v>
      </c>
      <c r="J48" s="152">
        <f>_xlfn.IFERROR(VLOOKUP(A48,'[1]Sheet1'!$A$362:$U$446,9,FALSE)/100,0)</f>
        <v>0.04986729990222098</v>
      </c>
      <c r="K48" s="153">
        <f>_xlfn.IFERROR(VLOOKUP(A48,'[1]Sheet1'!$A$362:$U$446,10,FALSE)/100,0)</f>
        <v>0.08</v>
      </c>
      <c r="L48" s="154">
        <f>_xlfn.IFERROR(VLOOKUP(A48,'[1]Sheet1'!$A$362:$U$446,11,FALSE)/100,0)</f>
        <v>0.04310999240880578</v>
      </c>
      <c r="M48" s="155">
        <f>_xlfn.IFERROR(VLOOKUP(A48,'[1]Sheet1'!$A$362:$U$446,12,FALSE)/100,0)</f>
        <v>0.05098893122845219</v>
      </c>
      <c r="N48" s="152">
        <f>_xlfn.IFERROR(VLOOKUP(A48,'[1]Sheet1'!$A$362:$U$446,13,FALSE)/100,0)</f>
        <v>0.05153395380903137</v>
      </c>
      <c r="O48" s="152">
        <f>_xlfn.IFERROR(VLOOKUP(A48,'[1]Sheet1'!$A$362:$U$446,14,FALSE)/100,0)</f>
        <v>0.05224923162894664</v>
      </c>
      <c r="P48" s="153">
        <f>_xlfn.IFERROR(VLOOKUP(A48,'[1]Sheet1'!$A$362:$U$446,15,FALSE)/100,0)</f>
        <v>0.19047619047619047</v>
      </c>
      <c r="Q48" s="154">
        <f>_xlfn.IFERROR(VLOOKUP(A48,'[1]Sheet1'!$A$362:$U$446,16,FALSE)/100,0)</f>
        <v>0.05151376496606421</v>
      </c>
      <c r="R48" s="154">
        <f>_xlfn.IFERROR(VLOOKUP(A48,'[1]Sheet1'!$A$362:$U$446,17,FALSE)/100,0)</f>
        <v>0.042072652775695794</v>
      </c>
    </row>
    <row r="49" spans="1:18" ht="28.5">
      <c r="A49" s="22" t="s">
        <v>100</v>
      </c>
      <c r="B49" s="61" t="s">
        <v>101</v>
      </c>
      <c r="C49" s="151">
        <f>_xlfn.IFERROR(VLOOKUP(A49,'[1]Sheet1'!$A$362:$U$446,2,FALSE)/100,0)</f>
        <v>0.076295799821269</v>
      </c>
      <c r="D49" s="152">
        <f>_xlfn.IFERROR(VLOOKUP(A49,'[1]Sheet1'!$A$362:$U$446,3,FALSE)/100,0)</f>
        <v>0.09673024523160763</v>
      </c>
      <c r="E49" s="152">
        <f>_xlfn.IFERROR(VLOOKUP(A49,'[1]Sheet1'!$A$362:$U$446,4,FALSE)/100,0)</f>
        <v>0.07243460764587525</v>
      </c>
      <c r="F49" s="153">
        <f>_xlfn.IFERROR(VLOOKUP(A49,'[1]Sheet1'!$A$362:$U$446,5,FALSE)/100,0)</f>
        <v>0</v>
      </c>
      <c r="G49" s="154">
        <f>_xlfn.IFERROR(VLOOKUP(A49,'[1]Sheet1'!$A$362:$U$446,6,FALSE)/100,0)</f>
        <v>0.08563815614175327</v>
      </c>
      <c r="H49" s="155">
        <f>_xlfn.IFERROR(VLOOKUP(A49,'[1]Sheet1'!$A$362:$U$446,7,FALSE)/100,0)</f>
        <v>0.06446442041740004</v>
      </c>
      <c r="I49" s="152">
        <f>_xlfn.IFERROR(VLOOKUP(A49,'[1]Sheet1'!$A$362:$U$446,8,FALSE)/100,0)</f>
        <v>0.06886136281763516</v>
      </c>
      <c r="J49" s="152">
        <f>_xlfn.IFERROR(VLOOKUP(A49,'[1]Sheet1'!$A$362:$U$446,9,FALSE)/100,0)</f>
        <v>0.06802626065092891</v>
      </c>
      <c r="K49" s="153">
        <f>_xlfn.IFERROR(VLOOKUP(A49,'[1]Sheet1'!$A$362:$U$446,10,FALSE)/100,0)</f>
        <v>0</v>
      </c>
      <c r="L49" s="154">
        <f>_xlfn.IFERROR(VLOOKUP(A49,'[1]Sheet1'!$A$362:$U$446,11,FALSE)/100,0)</f>
        <v>0.06689573428156673</v>
      </c>
      <c r="M49" s="155">
        <f>_xlfn.IFERROR(VLOOKUP(A49,'[1]Sheet1'!$A$362:$U$446,12,FALSE)/100,0)</f>
        <v>0.06287425149700598</v>
      </c>
      <c r="N49" s="152">
        <f>_xlfn.IFERROR(VLOOKUP(A49,'[1]Sheet1'!$A$362:$U$446,13,FALSE)/100,0)</f>
        <v>0.06687349189934505</v>
      </c>
      <c r="O49" s="152">
        <f>_xlfn.IFERROR(VLOOKUP(A49,'[1]Sheet1'!$A$362:$U$446,14,FALSE)/100,0)</f>
        <v>0.062307907236658286</v>
      </c>
      <c r="P49" s="153">
        <f>_xlfn.IFERROR(VLOOKUP(A49,'[1]Sheet1'!$A$362:$U$446,15,FALSE)/100,0)</f>
        <v>0.047619047619047616</v>
      </c>
      <c r="Q49" s="154">
        <f>_xlfn.IFERROR(VLOOKUP(A49,'[1]Sheet1'!$A$362:$U$446,16,FALSE)/100,0)</f>
        <v>0.06455425913215893</v>
      </c>
      <c r="R49" s="154">
        <f>_xlfn.IFERROR(VLOOKUP(A49,'[1]Sheet1'!$A$362:$U$446,17,FALSE)/100,0)</f>
        <v>0.06931327970152734</v>
      </c>
    </row>
    <row r="50" spans="1:18" ht="15">
      <c r="A50" s="22" t="s">
        <v>102</v>
      </c>
      <c r="B50" s="60" t="s">
        <v>103</v>
      </c>
      <c r="C50" s="151">
        <f>_xlfn.IFERROR(VLOOKUP(A50,'[1]Sheet1'!$A$362:$U$446,2,FALSE)/100,0)</f>
        <v>0.010388739946380697</v>
      </c>
      <c r="D50" s="152">
        <f>_xlfn.IFERROR(VLOOKUP(A50,'[1]Sheet1'!$A$362:$U$446,3,FALSE)/100,0)</f>
        <v>0.021230699364214352</v>
      </c>
      <c r="E50" s="152">
        <f>_xlfn.IFERROR(VLOOKUP(A50,'[1]Sheet1'!$A$362:$U$446,4,FALSE)/100,0)</f>
        <v>0.029175050301810872</v>
      </c>
      <c r="F50" s="153">
        <f>_xlfn.IFERROR(VLOOKUP(A50,'[1]Sheet1'!$A$362:$U$446,5,FALSE)/100,0)</f>
        <v>0.18181818181818182</v>
      </c>
      <c r="G50" s="154">
        <f>_xlfn.IFERROR(VLOOKUP(A50,'[1]Sheet1'!$A$362:$U$446,6,FALSE)/100,0)</f>
        <v>0.01657340794031442</v>
      </c>
      <c r="H50" s="155">
        <f>_xlfn.IFERROR(VLOOKUP(A50,'[1]Sheet1'!$A$362:$U$446,7,FALSE)/100,0)</f>
        <v>0.03011063615790797</v>
      </c>
      <c r="I50" s="152">
        <f>_xlfn.IFERROR(VLOOKUP(A50,'[1]Sheet1'!$A$362:$U$446,8,FALSE)/100,0)</f>
        <v>0.04893729043699947</v>
      </c>
      <c r="J50" s="152">
        <f>_xlfn.IFERROR(VLOOKUP(A50,'[1]Sheet1'!$A$362:$U$446,9,FALSE)/100,0)</f>
        <v>0.06956278809889649</v>
      </c>
      <c r="K50" s="153">
        <f>_xlfn.IFERROR(VLOOKUP(A50,'[1]Sheet1'!$A$362:$U$446,10,FALSE)/100,0)</f>
        <v>0.16</v>
      </c>
      <c r="L50" s="154">
        <f>_xlfn.IFERROR(VLOOKUP(A50,'[1]Sheet1'!$A$362:$U$446,11,FALSE)/100,0)</f>
        <v>0.04296349567834645</v>
      </c>
      <c r="M50" s="155">
        <f>_xlfn.IFERROR(VLOOKUP(A50,'[1]Sheet1'!$A$362:$U$446,12,FALSE)/100,0)</f>
        <v>0.04472872436944293</v>
      </c>
      <c r="N50" s="152">
        <f>_xlfn.IFERROR(VLOOKUP(A50,'[1]Sheet1'!$A$362:$U$446,13,FALSE)/100,0)</f>
        <v>0.06118579800068942</v>
      </c>
      <c r="O50" s="152">
        <f>_xlfn.IFERROR(VLOOKUP(A50,'[1]Sheet1'!$A$362:$U$446,14,FALSE)/100,0)</f>
        <v>0.08996926515786532</v>
      </c>
      <c r="P50" s="153">
        <f>_xlfn.IFERROR(VLOOKUP(A50,'[1]Sheet1'!$A$362:$U$446,15,FALSE)/100,0)</f>
        <v>0.047619047619047616</v>
      </c>
      <c r="Q50" s="154">
        <f>_xlfn.IFERROR(VLOOKUP(A50,'[1]Sheet1'!$A$362:$U$446,16,FALSE)/100,0)</f>
        <v>0.05818653244871501</v>
      </c>
      <c r="R50" s="154">
        <f>_xlfn.IFERROR(VLOOKUP(A50,'[1]Sheet1'!$A$362:$U$446,17,FALSE)/100,0)</f>
        <v>0.04216425989773314</v>
      </c>
    </row>
    <row r="51" spans="1:18" ht="15">
      <c r="A51" s="22" t="s">
        <v>104</v>
      </c>
      <c r="B51" s="60" t="s">
        <v>105</v>
      </c>
      <c r="C51" s="151">
        <f>_xlfn.IFERROR(VLOOKUP(A51,'[1]Sheet1'!$A$362:$U$446,2,FALSE)/100,0)</f>
        <v>0.00011170688114387846</v>
      </c>
      <c r="D51" s="152">
        <f>_xlfn.IFERROR(VLOOKUP(A51,'[1]Sheet1'!$A$362:$U$446,3,FALSE)/100,0)</f>
        <v>0.00022706630336058128</v>
      </c>
      <c r="E51" s="152">
        <f>_xlfn.IFERROR(VLOOKUP(A51,'[1]Sheet1'!$A$362:$U$446,4,FALSE)/100,0)</f>
        <v>0.002012072434607646</v>
      </c>
      <c r="F51" s="153">
        <f>_xlfn.IFERROR(VLOOKUP(A51,'[1]Sheet1'!$A$362:$U$446,5,FALSE)/100,0)</f>
        <v>0</v>
      </c>
      <c r="G51" s="154">
        <f>_xlfn.IFERROR(VLOOKUP(A51,'[1]Sheet1'!$A$362:$U$446,6,FALSE)/100,0)</f>
        <v>0.0002664535038635758</v>
      </c>
      <c r="H51" s="155">
        <f>_xlfn.IFERROR(VLOOKUP(A51,'[1]Sheet1'!$A$362:$U$446,7,FALSE)/100,0)</f>
        <v>0.00034573799346240884</v>
      </c>
      <c r="I51" s="152">
        <f>_xlfn.IFERROR(VLOOKUP(A51,'[1]Sheet1'!$A$362:$U$446,8,FALSE)/100,0)</f>
        <v>0.000692770249674398</v>
      </c>
      <c r="J51" s="152">
        <f>_xlfn.IFERROR(VLOOKUP(A51,'[1]Sheet1'!$A$362:$U$446,9,FALSE)/100,0)</f>
        <v>0.00041905294035479815</v>
      </c>
      <c r="K51" s="153">
        <f>_xlfn.IFERROR(VLOOKUP(A51,'[1]Sheet1'!$A$362:$U$446,10,FALSE)/100,0)</f>
        <v>0</v>
      </c>
      <c r="L51" s="154">
        <f>_xlfn.IFERROR(VLOOKUP(A51,'[1]Sheet1'!$A$362:$U$446,11,FALSE)/100,0)</f>
        <v>0.0005193974989012747</v>
      </c>
      <c r="M51" s="155">
        <f>_xlfn.IFERROR(VLOOKUP(A51,'[1]Sheet1'!$A$362:$U$446,12,FALSE)/100,0)</f>
        <v>0.0003629105425512611</v>
      </c>
      <c r="N51" s="152">
        <f>_xlfn.IFERROR(VLOOKUP(A51,'[1]Sheet1'!$A$362:$U$446,13,FALSE)/100,0)</f>
        <v>0.000603240261978628</v>
      </c>
      <c r="O51" s="152">
        <f>_xlfn.IFERROR(VLOOKUP(A51,'[1]Sheet1'!$A$362:$U$446,14,FALSE)/100,0)</f>
        <v>0.0013970382788488405</v>
      </c>
      <c r="P51" s="153">
        <f>_xlfn.IFERROR(VLOOKUP(A51,'[1]Sheet1'!$A$362:$U$446,15,FALSE)/100,0)</f>
        <v>0</v>
      </c>
      <c r="Q51" s="154">
        <f>_xlfn.IFERROR(VLOOKUP(A51,'[1]Sheet1'!$A$362:$U$446,16,FALSE)/100,0)</f>
        <v>0.0006100815984137879</v>
      </c>
      <c r="R51" s="154">
        <f>_xlfn.IFERROR(VLOOKUP(A51,'[1]Sheet1'!$A$362:$U$446,17,FALSE)/100,0)</f>
        <v>0.0004996752111127768</v>
      </c>
    </row>
    <row r="52" spans="1:18" ht="15">
      <c r="A52" s="22" t="s">
        <v>106</v>
      </c>
      <c r="B52" s="60" t="s">
        <v>107</v>
      </c>
      <c r="C52" s="151">
        <f>_xlfn.IFERROR(VLOOKUP(A52,'[1]Sheet1'!$A$362:$U$446,2,FALSE)/100,0)</f>
        <v>0.0011170688114387844</v>
      </c>
      <c r="D52" s="152">
        <f>_xlfn.IFERROR(VLOOKUP(A52,'[1]Sheet1'!$A$362:$U$446,3,FALSE)/100,0)</f>
        <v>0.0013623978201634877</v>
      </c>
      <c r="E52" s="152">
        <f>_xlfn.IFERROR(VLOOKUP(A52,'[1]Sheet1'!$A$362:$U$446,4,FALSE)/100,0)</f>
        <v>0</v>
      </c>
      <c r="F52" s="153">
        <f>_xlfn.IFERROR(VLOOKUP(A52,'[1]Sheet1'!$A$362:$U$446,5,FALSE)/100,0)</f>
        <v>0</v>
      </c>
      <c r="G52" s="154">
        <f>_xlfn.IFERROR(VLOOKUP(A52,'[1]Sheet1'!$A$362:$U$446,6,FALSE)/100,0)</f>
        <v>0.0011723954169997335</v>
      </c>
      <c r="H52" s="155">
        <f>_xlfn.IFERROR(VLOOKUP(A52,'[1]Sheet1'!$A$362:$U$446,7,FALSE)/100,0)</f>
        <v>0.0012257983404576317</v>
      </c>
      <c r="I52" s="152">
        <f>_xlfn.IFERROR(VLOOKUP(A52,'[1]Sheet1'!$A$362:$U$446,8,FALSE)/100,0)</f>
        <v>0.0011915648294399644</v>
      </c>
      <c r="J52" s="152">
        <f>_xlfn.IFERROR(VLOOKUP(A52,'[1]Sheet1'!$A$362:$U$446,9,FALSE)/100,0)</f>
        <v>0.0019555803883223913</v>
      </c>
      <c r="K52" s="153">
        <f>_xlfn.IFERROR(VLOOKUP(A52,'[1]Sheet1'!$A$362:$U$446,10,FALSE)/100,0)</f>
        <v>0</v>
      </c>
      <c r="L52" s="154">
        <f>_xlfn.IFERROR(VLOOKUP(A52,'[1]Sheet1'!$A$362:$U$446,11,FALSE)/100,0)</f>
        <v>0.001278516920372368</v>
      </c>
      <c r="M52" s="155">
        <f>_xlfn.IFERROR(VLOOKUP(A52,'[1]Sheet1'!$A$362:$U$446,12,FALSE)/100,0)</f>
        <v>0.0010887316276537834</v>
      </c>
      <c r="N52" s="152">
        <f>_xlfn.IFERROR(VLOOKUP(A52,'[1]Sheet1'!$A$362:$U$446,13,FALSE)/100,0)</f>
        <v>0.001034126163391934</v>
      </c>
      <c r="O52" s="152">
        <f>_xlfn.IFERROR(VLOOKUP(A52,'[1]Sheet1'!$A$362:$U$446,14,FALSE)/100,0)</f>
        <v>0.002794076557697681</v>
      </c>
      <c r="P52" s="153">
        <f>_xlfn.IFERROR(VLOOKUP(A52,'[1]Sheet1'!$A$362:$U$446,15,FALSE)/100,0)</f>
        <v>0</v>
      </c>
      <c r="Q52" s="154">
        <f>_xlfn.IFERROR(VLOOKUP(A52,'[1]Sheet1'!$A$362:$U$446,16,FALSE)/100,0)</f>
        <v>0.0012964233966292994</v>
      </c>
      <c r="R52" s="154">
        <f>_xlfn.IFERROR(VLOOKUP(A52,'[1]Sheet1'!$A$362:$U$446,17,FALSE)/100,0)</f>
        <v>0.0012658438681523677</v>
      </c>
    </row>
    <row r="53" spans="1:18" ht="15">
      <c r="A53" s="22" t="s">
        <v>108</v>
      </c>
      <c r="B53" s="60" t="s">
        <v>109</v>
      </c>
      <c r="C53" s="151">
        <f>_xlfn.IFERROR(VLOOKUP(A53,'[1]Sheet1'!$A$362:$U$446,2,FALSE)/100,0)</f>
        <v>0.01943699731903485</v>
      </c>
      <c r="D53" s="152">
        <f>_xlfn.IFERROR(VLOOKUP(A53,'[1]Sheet1'!$A$362:$U$446,3,FALSE)/100,0)</f>
        <v>0.03417347865576748</v>
      </c>
      <c r="E53" s="152">
        <f>_xlfn.IFERROR(VLOOKUP(A53,'[1]Sheet1'!$A$362:$U$446,4,FALSE)/100,0)</f>
        <v>0.02414486921529175</v>
      </c>
      <c r="F53" s="153">
        <f>_xlfn.IFERROR(VLOOKUP(A53,'[1]Sheet1'!$A$362:$U$446,5,FALSE)/100,0)</f>
        <v>0</v>
      </c>
      <c r="G53" s="154">
        <f>_xlfn.IFERROR(VLOOKUP(A53,'[1]Sheet1'!$A$362:$U$446,6,FALSE)/100,0)</f>
        <v>0.026592059685584868</v>
      </c>
      <c r="H53" s="155">
        <f>_xlfn.IFERROR(VLOOKUP(A53,'[1]Sheet1'!$A$362:$U$446,7,FALSE)/100,0)</f>
        <v>0.03447950716620568</v>
      </c>
      <c r="I53" s="152">
        <f>_xlfn.IFERROR(VLOOKUP(A53,'[1]Sheet1'!$A$362:$U$446,8,FALSE)/100,0)</f>
        <v>0.05076620389613988</v>
      </c>
      <c r="J53" s="152">
        <f>_xlfn.IFERROR(VLOOKUP(A53,'[1]Sheet1'!$A$362:$U$446,9,FALSE)/100,0)</f>
        <v>0.048610141081156584</v>
      </c>
      <c r="K53" s="153">
        <f>_xlfn.IFERROR(VLOOKUP(A53,'[1]Sheet1'!$A$362:$U$446,10,FALSE)/100,0)</f>
        <v>0.04</v>
      </c>
      <c r="L53" s="154">
        <f>_xlfn.IFERROR(VLOOKUP(A53,'[1]Sheet1'!$A$362:$U$446,11,FALSE)/100,0)</f>
        <v>0.04365602567688148</v>
      </c>
      <c r="M53" s="155">
        <f>_xlfn.IFERROR(VLOOKUP(A53,'[1]Sheet1'!$A$362:$U$446,12,FALSE)/100,0)</f>
        <v>0.03338776991471602</v>
      </c>
      <c r="N53" s="152">
        <f>_xlfn.IFERROR(VLOOKUP(A53,'[1]Sheet1'!$A$362:$U$446,13,FALSE)/100,0)</f>
        <v>0.03852119958634954</v>
      </c>
      <c r="O53" s="152">
        <f>_xlfn.IFERROR(VLOOKUP(A53,'[1]Sheet1'!$A$362:$U$446,14,FALSE)/100,0)</f>
        <v>0.04079351774238613</v>
      </c>
      <c r="P53" s="153">
        <f>_xlfn.IFERROR(VLOOKUP(A53,'[1]Sheet1'!$A$362:$U$446,15,FALSE)/100,0)</f>
        <v>0.047619047619047616</v>
      </c>
      <c r="Q53" s="154">
        <f>_xlfn.IFERROR(VLOOKUP(A53,'[1]Sheet1'!$A$362:$U$446,16,FALSE)/100,0)</f>
        <v>0.03668115610462899</v>
      </c>
      <c r="R53" s="154">
        <f>_xlfn.IFERROR(VLOOKUP(A53,'[1]Sheet1'!$A$362:$U$446,17,FALSE)/100,0)</f>
        <v>0.03946601375772415</v>
      </c>
    </row>
    <row r="54" spans="1:18" ht="15">
      <c r="A54" s="22" t="s">
        <v>110</v>
      </c>
      <c r="B54" s="60" t="s">
        <v>111</v>
      </c>
      <c r="C54" s="151">
        <f>_xlfn.IFERROR(VLOOKUP(A54,'[1]Sheet1'!$A$362:$U$446,2,FALSE)/100,0)</f>
        <v>0.012287756925826631</v>
      </c>
      <c r="D54" s="152">
        <f>_xlfn.IFERROR(VLOOKUP(A54,'[1]Sheet1'!$A$362:$U$446,3,FALSE)/100,0)</f>
        <v>0.0049954586739327875</v>
      </c>
      <c r="E54" s="152">
        <f>_xlfn.IFERROR(VLOOKUP(A54,'[1]Sheet1'!$A$362:$U$446,4,FALSE)/100,0)</f>
        <v>0.012072434607645875</v>
      </c>
      <c r="F54" s="153">
        <f>_xlfn.IFERROR(VLOOKUP(A54,'[1]Sheet1'!$A$362:$U$446,5,FALSE)/100,0)</f>
        <v>0.09090909090909091</v>
      </c>
      <c r="G54" s="154">
        <f>_xlfn.IFERROR(VLOOKUP(A54,'[1]Sheet1'!$A$362:$U$446,6,FALSE)/100,0)</f>
        <v>0.008899547029043433</v>
      </c>
      <c r="H54" s="155">
        <f>_xlfn.IFERROR(VLOOKUP(A54,'[1]Sheet1'!$A$362:$U$446,7,FALSE)/100,0)</f>
        <v>0.015118179532310786</v>
      </c>
      <c r="I54" s="152">
        <f>_xlfn.IFERROR(VLOOKUP(A54,'[1]Sheet1'!$A$362:$U$446,8,FALSE)/100,0)</f>
        <v>0.009587940255493668</v>
      </c>
      <c r="J54" s="152">
        <f>_xlfn.IFERROR(VLOOKUP(A54,'[1]Sheet1'!$A$362:$U$446,9,FALSE)/100,0)</f>
        <v>0.014527168598966335</v>
      </c>
      <c r="K54" s="153">
        <f>_xlfn.IFERROR(VLOOKUP(A54,'[1]Sheet1'!$A$362:$U$446,10,FALSE)/100,0)</f>
        <v>0</v>
      </c>
      <c r="L54" s="154">
        <f>_xlfn.IFERROR(VLOOKUP(A54,'[1]Sheet1'!$A$362:$U$446,11,FALSE)/100,0)</f>
        <v>0.012398950550694527</v>
      </c>
      <c r="M54" s="155">
        <f>_xlfn.IFERROR(VLOOKUP(A54,'[1]Sheet1'!$A$362:$U$446,12,FALSE)/100,0)</f>
        <v>0.010070767555797494</v>
      </c>
      <c r="N54" s="152">
        <f>_xlfn.IFERROR(VLOOKUP(A54,'[1]Sheet1'!$A$362:$U$446,13,FALSE)/100,0)</f>
        <v>0.004825922095829024</v>
      </c>
      <c r="O54" s="152">
        <f>_xlfn.IFERROR(VLOOKUP(A54,'[1]Sheet1'!$A$362:$U$446,14,FALSE)/100,0)</f>
        <v>0.00866163732886281</v>
      </c>
      <c r="P54" s="153">
        <f>_xlfn.IFERROR(VLOOKUP(A54,'[1]Sheet1'!$A$362:$U$446,15,FALSE)/100,0)</f>
        <v>0</v>
      </c>
      <c r="Q54" s="154">
        <f>_xlfn.IFERROR(VLOOKUP(A54,'[1]Sheet1'!$A$362:$U$446,16,FALSE)/100,0)</f>
        <v>0.007549759780370624</v>
      </c>
      <c r="R54" s="154">
        <f>_xlfn.IFERROR(VLOOKUP(A54,'[1]Sheet1'!$A$362:$U$446,17,FALSE)/100,0)</f>
        <v>0.010792984560035976</v>
      </c>
    </row>
    <row r="55" spans="1:18" ht="15">
      <c r="A55" s="22" t="s">
        <v>112</v>
      </c>
      <c r="B55" s="60" t="s">
        <v>113</v>
      </c>
      <c r="C55" s="151">
        <f>_xlfn.IFERROR(VLOOKUP(A55,'[1]Sheet1'!$A$362:$U$446,2,FALSE)/100,0)</f>
        <v>0.006702412868632708</v>
      </c>
      <c r="D55" s="152">
        <f>_xlfn.IFERROR(VLOOKUP(A55,'[1]Sheet1'!$A$362:$U$446,3,FALSE)/100,0)</f>
        <v>0.006471389645776568</v>
      </c>
      <c r="E55" s="152">
        <f>_xlfn.IFERROR(VLOOKUP(A55,'[1]Sheet1'!$A$362:$U$446,4,FALSE)/100,0)</f>
        <v>0.007042253521126762</v>
      </c>
      <c r="F55" s="153">
        <f>_xlfn.IFERROR(VLOOKUP(A55,'[1]Sheet1'!$A$362:$U$446,5,FALSE)/100,0)</f>
        <v>0</v>
      </c>
      <c r="G55" s="154">
        <f>_xlfn.IFERROR(VLOOKUP(A55,'[1]Sheet1'!$A$362:$U$446,6,FALSE)/100,0)</f>
        <v>0.00660804689581668</v>
      </c>
      <c r="H55" s="155">
        <f>_xlfn.IFERROR(VLOOKUP(A55,'[1]Sheet1'!$A$362:$U$446,7,FALSE)/100,0)</f>
        <v>0.006694744782499371</v>
      </c>
      <c r="I55" s="152">
        <f>_xlfn.IFERROR(VLOOKUP(A55,'[1]Sheet1'!$A$362:$U$446,8,FALSE)/100,0)</f>
        <v>0.006345775487017485</v>
      </c>
      <c r="J55" s="152">
        <f>_xlfn.IFERROR(VLOOKUP(A55,'[1]Sheet1'!$A$362:$U$446,9,FALSE)/100,0)</f>
        <v>0.0051683195977091775</v>
      </c>
      <c r="K55" s="153">
        <f>_xlfn.IFERROR(VLOOKUP(A55,'[1]Sheet1'!$A$362:$U$446,10,FALSE)/100,0)</f>
        <v>0</v>
      </c>
      <c r="L55" s="154">
        <f>_xlfn.IFERROR(VLOOKUP(A55,'[1]Sheet1'!$A$362:$U$446,11,FALSE)/100,0)</f>
        <v>0.006379266717274628</v>
      </c>
      <c r="M55" s="155">
        <f>_xlfn.IFERROR(VLOOKUP(A55,'[1]Sheet1'!$A$362:$U$446,12,FALSE)/100,0)</f>
        <v>0.007621121393576483</v>
      </c>
      <c r="N55" s="152">
        <f>_xlfn.IFERROR(VLOOKUP(A55,'[1]Sheet1'!$A$362:$U$446,13,FALSE)/100,0)</f>
        <v>0.007928300586004825</v>
      </c>
      <c r="O55" s="152">
        <f>_xlfn.IFERROR(VLOOKUP(A55,'[1]Sheet1'!$A$362:$U$446,14,FALSE)/100,0)</f>
        <v>0.009220452640402346</v>
      </c>
      <c r="P55" s="153">
        <f>_xlfn.IFERROR(VLOOKUP(A55,'[1]Sheet1'!$A$362:$U$446,15,FALSE)/100,0)</f>
        <v>0</v>
      </c>
      <c r="Q55" s="154">
        <f>_xlfn.IFERROR(VLOOKUP(A55,'[1]Sheet1'!$A$362:$U$446,16,FALSE)/100,0)</f>
        <v>0.007969190879280103</v>
      </c>
      <c r="R55" s="154">
        <f>_xlfn.IFERROR(VLOOKUP(A55,'[1]Sheet1'!$A$362:$U$446,17,FALSE)/100,0)</f>
        <v>0.006762271190392911</v>
      </c>
    </row>
    <row r="56" spans="1:18" ht="15">
      <c r="A56" s="22" t="s">
        <v>114</v>
      </c>
      <c r="B56" s="60" t="s">
        <v>115</v>
      </c>
      <c r="C56" s="151">
        <f>_xlfn.IFERROR(VLOOKUP(A56,'[1]Sheet1'!$A$362:$U$446,2,FALSE)/100,0)</f>
        <v>0.049932975871313665</v>
      </c>
      <c r="D56" s="152">
        <f>_xlfn.IFERROR(VLOOKUP(A56,'[1]Sheet1'!$A$362:$U$446,3,FALSE)/100,0)</f>
        <v>0.036557674841053586</v>
      </c>
      <c r="E56" s="152">
        <f>_xlfn.IFERROR(VLOOKUP(A56,'[1]Sheet1'!$A$362:$U$446,4,FALSE)/100,0)</f>
        <v>0.052313883299798795</v>
      </c>
      <c r="F56" s="153">
        <f>_xlfn.IFERROR(VLOOKUP(A56,'[1]Sheet1'!$A$362:$U$446,5,FALSE)/100,0)</f>
        <v>0</v>
      </c>
      <c r="G56" s="154">
        <f>_xlfn.IFERROR(VLOOKUP(A56,'[1]Sheet1'!$A$362:$U$446,6,FALSE)/100,0)</f>
        <v>0.04375166533439914</v>
      </c>
      <c r="H56" s="155">
        <f>_xlfn.IFERROR(VLOOKUP(A56,'[1]Sheet1'!$A$362:$U$446,7,FALSE)/100,0)</f>
        <v>0.020084234347498113</v>
      </c>
      <c r="I56" s="152">
        <f>_xlfn.IFERROR(VLOOKUP(A56,'[1]Sheet1'!$A$362:$U$446,8,FALSE)/100,0)</f>
        <v>0.018566242691273865</v>
      </c>
      <c r="J56" s="152">
        <f>_xlfn.IFERROR(VLOOKUP(A56,'[1]Sheet1'!$A$362:$U$446,9,FALSE)/100,0)</f>
        <v>0.019555803883223914</v>
      </c>
      <c r="K56" s="153">
        <f>_xlfn.IFERROR(VLOOKUP(A56,'[1]Sheet1'!$A$362:$U$446,10,FALSE)/100,0)</f>
        <v>0</v>
      </c>
      <c r="L56" s="154">
        <f>_xlfn.IFERROR(VLOOKUP(A56,'[1]Sheet1'!$A$362:$U$446,11,FALSE)/100,0)</f>
        <v>0.01929761476687043</v>
      </c>
      <c r="M56" s="155">
        <f>_xlfn.IFERROR(VLOOKUP(A56,'[1]Sheet1'!$A$362:$U$446,12,FALSE)/100,0)</f>
        <v>0.014697876973326075</v>
      </c>
      <c r="N56" s="152">
        <f>_xlfn.IFERROR(VLOOKUP(A56,'[1]Sheet1'!$A$362:$U$446,13,FALSE)/100,0)</f>
        <v>0.013960703205791104</v>
      </c>
      <c r="O56" s="152">
        <f>_xlfn.IFERROR(VLOOKUP(A56,'[1]Sheet1'!$A$362:$U$446,14,FALSE)/100,0)</f>
        <v>0.01899972059234423</v>
      </c>
      <c r="P56" s="153">
        <f>_xlfn.IFERROR(VLOOKUP(A56,'[1]Sheet1'!$A$362:$U$446,15,FALSE)/100,0)</f>
        <v>0.047619047619047616</v>
      </c>
      <c r="Q56" s="154">
        <f>_xlfn.IFERROR(VLOOKUP(A56,'[1]Sheet1'!$A$362:$U$446,16,FALSE)/100,0)</f>
        <v>0.014985129261038666</v>
      </c>
      <c r="R56" s="154">
        <f>_xlfn.IFERROR(VLOOKUP(A56,'[1]Sheet1'!$A$362:$U$446,17,FALSE)/100,0)</f>
        <v>0.022177251453222073</v>
      </c>
    </row>
    <row r="57" spans="1:18" ht="15">
      <c r="A57" s="22" t="s">
        <v>116</v>
      </c>
      <c r="B57" s="60" t="s">
        <v>117</v>
      </c>
      <c r="C57" s="151">
        <f>_xlfn.IFERROR(VLOOKUP(A57,'[1]Sheet1'!$A$362:$U$446,2,FALSE)/100,0)</f>
        <v>0</v>
      </c>
      <c r="D57" s="152">
        <f>_xlfn.IFERROR(VLOOKUP(A57,'[1]Sheet1'!$A$362:$U$446,3,FALSE)/100,0)</f>
        <v>0.00011353315168029064</v>
      </c>
      <c r="E57" s="152">
        <f>_xlfn.IFERROR(VLOOKUP(A57,'[1]Sheet1'!$A$362:$U$446,4,FALSE)/100,0)</f>
        <v>0</v>
      </c>
      <c r="F57" s="153">
        <f>_xlfn.IFERROR(VLOOKUP(A57,'[1]Sheet1'!$A$362:$U$446,5,FALSE)/100,0)</f>
        <v>0</v>
      </c>
      <c r="G57" s="154">
        <f>_xlfn.IFERROR(VLOOKUP(A57,'[1]Sheet1'!$A$362:$U$446,6,FALSE)/100,0)</f>
        <v>5.3290700772715165E-05</v>
      </c>
      <c r="H57" s="155">
        <f>_xlfn.IFERROR(VLOOKUP(A57,'[1]Sheet1'!$A$362:$U$446,7,FALSE)/100,0)</f>
        <v>0.000471460900176012</v>
      </c>
      <c r="I57" s="152">
        <f>_xlfn.IFERROR(VLOOKUP(A57,'[1]Sheet1'!$A$362:$U$446,8,FALSE)/100,0)</f>
        <v>0.0005819270097264943</v>
      </c>
      <c r="J57" s="152">
        <f>_xlfn.IFERROR(VLOOKUP(A57,'[1]Sheet1'!$A$362:$U$446,9,FALSE)/100,0)</f>
        <v>0.0008381058807095963</v>
      </c>
      <c r="K57" s="153">
        <f>_xlfn.IFERROR(VLOOKUP(A57,'[1]Sheet1'!$A$362:$U$446,10,FALSE)/100,0)</f>
        <v>0</v>
      </c>
      <c r="L57" s="154">
        <f>_xlfn.IFERROR(VLOOKUP(A57,'[1]Sheet1'!$A$362:$U$446,11,FALSE)/100,0)</f>
        <v>0.0005593511526629111</v>
      </c>
      <c r="M57" s="155">
        <f>_xlfn.IFERROR(VLOOKUP(A57,'[1]Sheet1'!$A$362:$U$446,12,FALSE)/100,0)</f>
        <v>0.000998003992015968</v>
      </c>
      <c r="N57" s="152">
        <f>_xlfn.IFERROR(VLOOKUP(A57,'[1]Sheet1'!$A$362:$U$446,13,FALSE)/100,0)</f>
        <v>0.0007755946225439503</v>
      </c>
      <c r="O57" s="152">
        <f>_xlfn.IFERROR(VLOOKUP(A57,'[1]Sheet1'!$A$362:$U$446,14,FALSE)/100,0)</f>
        <v>0.0008382229673093043</v>
      </c>
      <c r="P57" s="153">
        <f>_xlfn.IFERROR(VLOOKUP(A57,'[1]Sheet1'!$A$362:$U$446,15,FALSE)/100,0)</f>
        <v>0</v>
      </c>
      <c r="Q57" s="154">
        <f>_xlfn.IFERROR(VLOOKUP(A57,'[1]Sheet1'!$A$362:$U$446,16,FALSE)/100,0)</f>
        <v>0.00087699229771982</v>
      </c>
      <c r="R57" s="154">
        <f>_xlfn.IFERROR(VLOOKUP(A57,'[1]Sheet1'!$A$362:$U$446,17,FALSE)/100,0)</f>
        <v>0.0005496427322240543</v>
      </c>
    </row>
    <row r="58" spans="1:18" ht="28.5">
      <c r="A58" s="22" t="s">
        <v>118</v>
      </c>
      <c r="B58" s="60" t="s">
        <v>119</v>
      </c>
      <c r="C58" s="151">
        <f>_xlfn.IFERROR(VLOOKUP(A58,'[1]Sheet1'!$A$362:$U$446,2,FALSE)/100,0)</f>
        <v>0.0010053619302949062</v>
      </c>
      <c r="D58" s="152">
        <f>_xlfn.IFERROR(VLOOKUP(A58,'[1]Sheet1'!$A$362:$U$446,3,FALSE)/100,0)</f>
        <v>0.0010217983651226157</v>
      </c>
      <c r="E58" s="152">
        <f>_xlfn.IFERROR(VLOOKUP(A58,'[1]Sheet1'!$A$362:$U$446,4,FALSE)/100,0)</f>
        <v>0</v>
      </c>
      <c r="F58" s="153">
        <f>_xlfn.IFERROR(VLOOKUP(A58,'[1]Sheet1'!$A$362:$U$446,5,FALSE)/100,0)</f>
        <v>0</v>
      </c>
      <c r="G58" s="154">
        <f>_xlfn.IFERROR(VLOOKUP(A58,'[1]Sheet1'!$A$362:$U$446,6,FALSE)/100,0)</f>
        <v>0.000959232613908873</v>
      </c>
      <c r="H58" s="155">
        <f>_xlfn.IFERROR(VLOOKUP(A58,'[1]Sheet1'!$A$362:$U$446,7,FALSE)/100,0)</f>
        <v>0.0010372139803872266</v>
      </c>
      <c r="I58" s="152">
        <f>_xlfn.IFERROR(VLOOKUP(A58,'[1]Sheet1'!$A$362:$U$446,8,FALSE)/100,0)</f>
        <v>0.0008590351095962536</v>
      </c>
      <c r="J58" s="152">
        <f>_xlfn.IFERROR(VLOOKUP(A58,'[1]Sheet1'!$A$362:$U$446,9,FALSE)/100,0)</f>
        <v>0.0006984215672579968</v>
      </c>
      <c r="K58" s="153">
        <f>_xlfn.IFERROR(VLOOKUP(A58,'[1]Sheet1'!$A$362:$U$446,10,FALSE)/100,0)</f>
        <v>0</v>
      </c>
      <c r="L58" s="154">
        <f>_xlfn.IFERROR(VLOOKUP(A58,'[1]Sheet1'!$A$362:$U$446,11,FALSE)/100,0)</f>
        <v>0.0009189340365176397</v>
      </c>
      <c r="M58" s="155">
        <f>_xlfn.IFERROR(VLOOKUP(A58,'[1]Sheet1'!$A$362:$U$446,12,FALSE)/100,0)</f>
        <v>0.00018145527127563056</v>
      </c>
      <c r="N58" s="152">
        <f>_xlfn.IFERROR(VLOOKUP(A58,'[1]Sheet1'!$A$362:$U$446,13,FALSE)/100,0)</f>
        <v>8.617718028266115E-05</v>
      </c>
      <c r="O58" s="152">
        <f>_xlfn.IFERROR(VLOOKUP(A58,'[1]Sheet1'!$A$362:$U$446,14,FALSE)/100,0)</f>
        <v>0</v>
      </c>
      <c r="P58" s="153">
        <f>_xlfn.IFERROR(VLOOKUP(A58,'[1]Sheet1'!$A$362:$U$446,15,FALSE)/100,0)</f>
        <v>0</v>
      </c>
      <c r="Q58" s="154">
        <f>_xlfn.IFERROR(VLOOKUP(A58,'[1]Sheet1'!$A$362:$U$446,16,FALSE)/100,0)</f>
        <v>0.00011439029970258523</v>
      </c>
      <c r="R58" s="154">
        <f>_xlfn.IFERROR(VLOOKUP(A58,'[1]Sheet1'!$A$362:$U$446,17,FALSE)/100,0)</f>
        <v>0.000749512816669165</v>
      </c>
    </row>
    <row r="59" spans="1:18" ht="15">
      <c r="A59" s="22" t="s">
        <v>120</v>
      </c>
      <c r="B59" s="61" t="s">
        <v>121</v>
      </c>
      <c r="C59" s="151">
        <f>_xlfn.IFERROR(VLOOKUP(A59,'[1]Sheet1'!$A$362:$U$446,2,FALSE)/100,0)</f>
        <v>0.00011170688114387846</v>
      </c>
      <c r="D59" s="152">
        <f>_xlfn.IFERROR(VLOOKUP(A59,'[1]Sheet1'!$A$362:$U$446,3,FALSE)/100,0)</f>
        <v>0</v>
      </c>
      <c r="E59" s="152">
        <f>_xlfn.IFERROR(VLOOKUP(A59,'[1]Sheet1'!$A$362:$U$446,4,FALSE)/100,0)</f>
        <v>0</v>
      </c>
      <c r="F59" s="153">
        <f>_xlfn.IFERROR(VLOOKUP(A59,'[1]Sheet1'!$A$362:$U$446,5,FALSE)/100,0)</f>
        <v>0</v>
      </c>
      <c r="G59" s="154">
        <f>_xlfn.IFERROR(VLOOKUP(A59,'[1]Sheet1'!$A$362:$U$446,6,FALSE)/100,0)</f>
        <v>5.3290700772715165E-05</v>
      </c>
      <c r="H59" s="155">
        <f>_xlfn.IFERROR(VLOOKUP(A59,'[1]Sheet1'!$A$362:$U$446,7,FALSE)/100,0)</f>
        <v>0.00034573799346240884</v>
      </c>
      <c r="I59" s="152">
        <f>_xlfn.IFERROR(VLOOKUP(A59,'[1]Sheet1'!$A$362:$U$446,8,FALSE)/100,0)</f>
        <v>0.0001385540499348796</v>
      </c>
      <c r="J59" s="152">
        <f>_xlfn.IFERROR(VLOOKUP(A59,'[1]Sheet1'!$A$362:$U$446,9,FALSE)/100,0)</f>
        <v>0.0001396843134515994</v>
      </c>
      <c r="K59" s="153">
        <f>_xlfn.IFERROR(VLOOKUP(A59,'[1]Sheet1'!$A$362:$U$446,10,FALSE)/100,0)</f>
        <v>0</v>
      </c>
      <c r="L59" s="154">
        <f>_xlfn.IFERROR(VLOOKUP(A59,'[1]Sheet1'!$A$362:$U$446,11,FALSE)/100,0)</f>
        <v>0.00022640403798260684</v>
      </c>
      <c r="M59" s="155">
        <f>_xlfn.IFERROR(VLOOKUP(A59,'[1]Sheet1'!$A$362:$U$446,12,FALSE)/100,0)</f>
        <v>0.0003629105425512611</v>
      </c>
      <c r="N59" s="152">
        <f>_xlfn.IFERROR(VLOOKUP(A59,'[1]Sheet1'!$A$362:$U$446,13,FALSE)/100,0)</f>
        <v>0.0002585315408479835</v>
      </c>
      <c r="O59" s="152">
        <f>_xlfn.IFERROR(VLOOKUP(A59,'[1]Sheet1'!$A$362:$U$446,14,FALSE)/100,0)</f>
        <v>0.0002794076557697681</v>
      </c>
      <c r="P59" s="153">
        <f>_xlfn.IFERROR(VLOOKUP(A59,'[1]Sheet1'!$A$362:$U$446,15,FALSE)/100,0)</f>
        <v>0</v>
      </c>
      <c r="Q59" s="154">
        <f>_xlfn.IFERROR(VLOOKUP(A59,'[1]Sheet1'!$A$362:$U$446,16,FALSE)/100,0)</f>
        <v>0.00030504079920689394</v>
      </c>
      <c r="R59" s="154">
        <f>_xlfn.IFERROR(VLOOKUP(A59,'[1]Sheet1'!$A$362:$U$446,17,FALSE)/100,0)</f>
        <v>0.00021652592481553653</v>
      </c>
    </row>
    <row r="60" spans="1:18" ht="15">
      <c r="A60" s="22" t="s">
        <v>122</v>
      </c>
      <c r="B60" s="60" t="s">
        <v>123</v>
      </c>
      <c r="C60" s="151">
        <f>_xlfn.IFERROR(VLOOKUP(A60,'[1]Sheet1'!$A$362:$U$446,2,FALSE)/100,0)</f>
        <v>0.0003351206434316354</v>
      </c>
      <c r="D60" s="152">
        <f>_xlfn.IFERROR(VLOOKUP(A60,'[1]Sheet1'!$A$362:$U$446,3,FALSE)/100,0)</f>
        <v>0.00011353315168029064</v>
      </c>
      <c r="E60" s="152">
        <f>_xlfn.IFERROR(VLOOKUP(A60,'[1]Sheet1'!$A$362:$U$446,4,FALSE)/100,0)</f>
        <v>0.001006036217303823</v>
      </c>
      <c r="F60" s="153">
        <f>_xlfn.IFERROR(VLOOKUP(A60,'[1]Sheet1'!$A$362:$U$446,5,FALSE)/100,0)</f>
        <v>0</v>
      </c>
      <c r="G60" s="154">
        <f>_xlfn.IFERROR(VLOOKUP(A60,'[1]Sheet1'!$A$362:$U$446,6,FALSE)/100,0)</f>
        <v>0.0002664535038635758</v>
      </c>
      <c r="H60" s="155">
        <f>_xlfn.IFERROR(VLOOKUP(A60,'[1]Sheet1'!$A$362:$U$446,7,FALSE)/100,0)</f>
        <v>0.0016972592406336434</v>
      </c>
      <c r="I60" s="152">
        <f>_xlfn.IFERROR(VLOOKUP(A60,'[1]Sheet1'!$A$362:$U$446,8,FALSE)/100,0)</f>
        <v>0.001995178319062266</v>
      </c>
      <c r="J60" s="152">
        <f>_xlfn.IFERROR(VLOOKUP(A60,'[1]Sheet1'!$A$362:$U$446,9,FALSE)/100,0)</f>
        <v>0.0012571588210643944</v>
      </c>
      <c r="K60" s="153">
        <f>_xlfn.IFERROR(VLOOKUP(A60,'[1]Sheet1'!$A$362:$U$446,10,FALSE)/100,0)</f>
        <v>0</v>
      </c>
      <c r="L60" s="154">
        <f>_xlfn.IFERROR(VLOOKUP(A60,'[1]Sheet1'!$A$362:$U$446,11,FALSE)/100,0)</f>
        <v>0.0017979144192736426</v>
      </c>
      <c r="M60" s="155">
        <f>_xlfn.IFERROR(VLOOKUP(A60,'[1]Sheet1'!$A$362:$U$446,12,FALSE)/100,0)</f>
        <v>0.000998003992015968</v>
      </c>
      <c r="N60" s="152">
        <f>_xlfn.IFERROR(VLOOKUP(A60,'[1]Sheet1'!$A$362:$U$446,13,FALSE)/100,0)</f>
        <v>0.0007755946225439503</v>
      </c>
      <c r="O60" s="152">
        <f>_xlfn.IFERROR(VLOOKUP(A60,'[1]Sheet1'!$A$362:$U$446,14,FALSE)/100,0)</f>
        <v>0</v>
      </c>
      <c r="P60" s="153">
        <f>_xlfn.IFERROR(VLOOKUP(A60,'[1]Sheet1'!$A$362:$U$446,15,FALSE)/100,0)</f>
        <v>0</v>
      </c>
      <c r="Q60" s="154">
        <f>_xlfn.IFERROR(VLOOKUP(A60,'[1]Sheet1'!$A$362:$U$446,16,FALSE)/100,0)</f>
        <v>0.0007626019980172348</v>
      </c>
      <c r="R60" s="154">
        <f>_xlfn.IFERROR(VLOOKUP(A60,'[1]Sheet1'!$A$362:$U$446,17,FALSE)/100,0)</f>
        <v>0.0013324672296340712</v>
      </c>
    </row>
    <row r="61" spans="1:18" ht="15">
      <c r="A61" s="22" t="s">
        <v>124</v>
      </c>
      <c r="B61" s="60" t="s">
        <v>125</v>
      </c>
      <c r="C61" s="151">
        <f>_xlfn.IFERROR(VLOOKUP(A61,'[1]Sheet1'!$A$362:$U$446,2,FALSE)/100,0)</f>
        <v>0.0011170688114387844</v>
      </c>
      <c r="D61" s="152">
        <f>_xlfn.IFERROR(VLOOKUP(A61,'[1]Sheet1'!$A$362:$U$446,3,FALSE)/100,0)</f>
        <v>0.0007947320617620345</v>
      </c>
      <c r="E61" s="152">
        <f>_xlfn.IFERROR(VLOOKUP(A61,'[1]Sheet1'!$A$362:$U$446,4,FALSE)/100,0)</f>
        <v>0.001006036217303823</v>
      </c>
      <c r="F61" s="153">
        <f>_xlfn.IFERROR(VLOOKUP(A61,'[1]Sheet1'!$A$362:$U$446,5,FALSE)/100,0)</f>
        <v>0</v>
      </c>
      <c r="G61" s="154">
        <f>_xlfn.IFERROR(VLOOKUP(A61,'[1]Sheet1'!$A$362:$U$446,6,FALSE)/100,0)</f>
        <v>0.000959232613908873</v>
      </c>
      <c r="H61" s="155">
        <f>_xlfn.IFERROR(VLOOKUP(A61,'[1]Sheet1'!$A$362:$U$446,7,FALSE)/100,0)</f>
        <v>0.004431732461654513</v>
      </c>
      <c r="I61" s="152">
        <f>_xlfn.IFERROR(VLOOKUP(A61,'[1]Sheet1'!$A$362:$U$446,8,FALSE)/100,0)</f>
        <v>0.0022168647989580736</v>
      </c>
      <c r="J61" s="152">
        <f>_xlfn.IFERROR(VLOOKUP(A61,'[1]Sheet1'!$A$362:$U$446,9,FALSE)/100,0)</f>
        <v>0.004469898030451181</v>
      </c>
      <c r="K61" s="153">
        <f>_xlfn.IFERROR(VLOOKUP(A61,'[1]Sheet1'!$A$362:$U$446,10,FALSE)/100,0)</f>
        <v>0</v>
      </c>
      <c r="L61" s="154">
        <f>_xlfn.IFERROR(VLOOKUP(A61,'[1]Sheet1'!$A$362:$U$446,11,FALSE)/100,0)</f>
        <v>0.003369424800564678</v>
      </c>
      <c r="M61" s="155">
        <f>_xlfn.IFERROR(VLOOKUP(A61,'[1]Sheet1'!$A$362:$U$446,12,FALSE)/100,0)</f>
        <v>0.0029940119760479044</v>
      </c>
      <c r="N61" s="152">
        <f>_xlfn.IFERROR(VLOOKUP(A61,'[1]Sheet1'!$A$362:$U$446,13,FALSE)/100,0)</f>
        <v>0.0019820751465012064</v>
      </c>
      <c r="O61" s="152">
        <f>_xlfn.IFERROR(VLOOKUP(A61,'[1]Sheet1'!$A$362:$U$446,14,FALSE)/100,0)</f>
        <v>0.0011176306230790724</v>
      </c>
      <c r="P61" s="153">
        <f>_xlfn.IFERROR(VLOOKUP(A61,'[1]Sheet1'!$A$362:$U$446,15,FALSE)/100,0)</f>
        <v>0</v>
      </c>
      <c r="Q61" s="154">
        <f>_xlfn.IFERROR(VLOOKUP(A61,'[1]Sheet1'!$A$362:$U$446,16,FALSE)/100,0)</f>
        <v>0.0022878059940517046</v>
      </c>
      <c r="R61" s="154">
        <f>_xlfn.IFERROR(VLOOKUP(A61,'[1]Sheet1'!$A$362:$U$446,17,FALSE)/100,0)</f>
        <v>0.0027565415813054846</v>
      </c>
    </row>
    <row r="62" spans="1:18" ht="15">
      <c r="A62" s="22" t="s">
        <v>126</v>
      </c>
      <c r="B62" s="60" t="s">
        <v>127</v>
      </c>
      <c r="C62" s="151">
        <f>_xlfn.IFERROR(VLOOKUP(A62,'[1]Sheet1'!$A$362:$U$446,2,FALSE)/100,0)</f>
        <v>0</v>
      </c>
      <c r="D62" s="152">
        <f>_xlfn.IFERROR(VLOOKUP(A62,'[1]Sheet1'!$A$362:$U$446,3,FALSE)/100,0)</f>
        <v>0</v>
      </c>
      <c r="E62" s="152">
        <f>_xlfn.IFERROR(VLOOKUP(A62,'[1]Sheet1'!$A$362:$U$446,4,FALSE)/100,0)</f>
        <v>0</v>
      </c>
      <c r="F62" s="153">
        <f>_xlfn.IFERROR(VLOOKUP(A62,'[1]Sheet1'!$A$362:$U$446,5,FALSE)/100,0)</f>
        <v>0</v>
      </c>
      <c r="G62" s="154">
        <f>_xlfn.IFERROR(VLOOKUP(A62,'[1]Sheet1'!$A$362:$U$446,6,FALSE)/100,0)</f>
        <v>0</v>
      </c>
      <c r="H62" s="155">
        <f>_xlfn.IFERROR(VLOOKUP(A62,'[1]Sheet1'!$A$362:$U$446,7,FALSE)/100,0)</f>
        <v>0.0005028916268544129</v>
      </c>
      <c r="I62" s="152">
        <f>_xlfn.IFERROR(VLOOKUP(A62,'[1]Sheet1'!$A$362:$U$446,8,FALSE)/100,0)</f>
        <v>0.0004433729597916147</v>
      </c>
      <c r="J62" s="152">
        <f>_xlfn.IFERROR(VLOOKUP(A62,'[1]Sheet1'!$A$362:$U$446,9,FALSE)/100,0)</f>
        <v>0.0005587372538063976</v>
      </c>
      <c r="K62" s="153">
        <f>_xlfn.IFERROR(VLOOKUP(A62,'[1]Sheet1'!$A$362:$U$446,10,FALSE)/100,0)</f>
        <v>0</v>
      </c>
      <c r="L62" s="154">
        <f>_xlfn.IFERROR(VLOOKUP(A62,'[1]Sheet1'!$A$362:$U$446,11,FALSE)/100,0)</f>
        <v>0.00047944384513963804</v>
      </c>
      <c r="M62" s="155">
        <f>_xlfn.IFERROR(VLOOKUP(A62,'[1]Sheet1'!$A$362:$U$446,12,FALSE)/100,0)</f>
        <v>0.00018145527127563056</v>
      </c>
      <c r="N62" s="152">
        <f>_xlfn.IFERROR(VLOOKUP(A62,'[1]Sheet1'!$A$362:$U$446,13,FALSE)/100,0)</f>
        <v>0.0008617718028266115</v>
      </c>
      <c r="O62" s="152">
        <f>_xlfn.IFERROR(VLOOKUP(A62,'[1]Sheet1'!$A$362:$U$446,14,FALSE)/100,0)</f>
        <v>0.0013970382788488405</v>
      </c>
      <c r="P62" s="153">
        <f>_xlfn.IFERROR(VLOOKUP(A62,'[1]Sheet1'!$A$362:$U$446,15,FALSE)/100,0)</f>
        <v>0</v>
      </c>
      <c r="Q62" s="154">
        <f>_xlfn.IFERROR(VLOOKUP(A62,'[1]Sheet1'!$A$362:$U$446,16,FALSE)/100,0)</f>
        <v>0.0006482116983146497</v>
      </c>
      <c r="R62" s="154">
        <f>_xlfn.IFERROR(VLOOKUP(A62,'[1]Sheet1'!$A$362:$U$446,17,FALSE)/100,0)</f>
        <v>0.00044137976981628607</v>
      </c>
    </row>
    <row r="63" spans="1:18" ht="15">
      <c r="A63" s="22" t="s">
        <v>128</v>
      </c>
      <c r="B63" s="61" t="s">
        <v>129</v>
      </c>
      <c r="C63" s="151">
        <f>_xlfn.IFERROR(VLOOKUP(A63,'[1]Sheet1'!$A$362:$U$446,2,FALSE)/100,0)</f>
        <v>0.0007819481680071493</v>
      </c>
      <c r="D63" s="152">
        <f>_xlfn.IFERROR(VLOOKUP(A63,'[1]Sheet1'!$A$362:$U$446,3,FALSE)/100,0)</f>
        <v>0.0009082652134423251</v>
      </c>
      <c r="E63" s="152">
        <f>_xlfn.IFERROR(VLOOKUP(A63,'[1]Sheet1'!$A$362:$U$446,4,FALSE)/100,0)</f>
        <v>0</v>
      </c>
      <c r="F63" s="153">
        <f>_xlfn.IFERROR(VLOOKUP(A63,'[1]Sheet1'!$A$362:$U$446,5,FALSE)/100,0)</f>
        <v>0</v>
      </c>
      <c r="G63" s="154">
        <f>_xlfn.IFERROR(VLOOKUP(A63,'[1]Sheet1'!$A$362:$U$446,6,FALSE)/100,0)</f>
        <v>0.0007993605115907274</v>
      </c>
      <c r="H63" s="155">
        <f>_xlfn.IFERROR(VLOOKUP(A63,'[1]Sheet1'!$A$362:$U$446,7,FALSE)/100,0)</f>
        <v>0.004400301734976113</v>
      </c>
      <c r="I63" s="152">
        <f>_xlfn.IFERROR(VLOOKUP(A63,'[1]Sheet1'!$A$362:$U$446,8,FALSE)/100,0)</f>
        <v>0.0021060215590101698</v>
      </c>
      <c r="J63" s="152">
        <f>_xlfn.IFERROR(VLOOKUP(A63,'[1]Sheet1'!$A$362:$U$446,9,FALSE)/100,0)</f>
        <v>0.003911160776644783</v>
      </c>
      <c r="K63" s="153">
        <f>_xlfn.IFERROR(VLOOKUP(A63,'[1]Sheet1'!$A$362:$U$446,10,FALSE)/100,0)</f>
        <v>0</v>
      </c>
      <c r="L63" s="154">
        <f>_xlfn.IFERROR(VLOOKUP(A63,'[1]Sheet1'!$A$362:$U$446,11,FALSE)/100,0)</f>
        <v>0.003249563839279769</v>
      </c>
      <c r="M63" s="155">
        <f>_xlfn.IFERROR(VLOOKUP(A63,'[1]Sheet1'!$A$362:$U$446,12,FALSE)/100,0)</f>
        <v>0.00925421883505716</v>
      </c>
      <c r="N63" s="152">
        <f>_xlfn.IFERROR(VLOOKUP(A63,'[1]Sheet1'!$A$362:$U$446,13,FALSE)/100,0)</f>
        <v>0.0038779731127197518</v>
      </c>
      <c r="O63" s="152">
        <f>_xlfn.IFERROR(VLOOKUP(A63,'[1]Sheet1'!$A$362:$U$446,14,FALSE)/100,0)</f>
        <v>0.00586756077116513</v>
      </c>
      <c r="P63" s="153">
        <f>_xlfn.IFERROR(VLOOKUP(A63,'[1]Sheet1'!$A$362:$U$446,15,FALSE)/100,0)</f>
        <v>0</v>
      </c>
      <c r="Q63" s="154">
        <f>_xlfn.IFERROR(VLOOKUP(A63,'[1]Sheet1'!$A$362:$U$446,16,FALSE)/100,0)</f>
        <v>0.006405856783344772</v>
      </c>
      <c r="R63" s="154">
        <f>_xlfn.IFERROR(VLOOKUP(A63,'[1]Sheet1'!$A$362:$U$446,17,FALSE)/100,0)</f>
        <v>0.0035560219190859275</v>
      </c>
    </row>
    <row r="64" spans="1:18" ht="28.5">
      <c r="A64" s="22" t="s">
        <v>130</v>
      </c>
      <c r="B64" s="61" t="s">
        <v>131</v>
      </c>
      <c r="C64" s="151">
        <f>_xlfn.IFERROR(VLOOKUP(A64,'[1]Sheet1'!$A$362:$U$446,2,FALSE)/100,0)</f>
        <v>0.00044682752457551384</v>
      </c>
      <c r="D64" s="152">
        <f>_xlfn.IFERROR(VLOOKUP(A64,'[1]Sheet1'!$A$362:$U$446,3,FALSE)/100,0)</f>
        <v>0.00011353315168029064</v>
      </c>
      <c r="E64" s="152">
        <f>_xlfn.IFERROR(VLOOKUP(A64,'[1]Sheet1'!$A$362:$U$446,4,FALSE)/100,0)</f>
        <v>0</v>
      </c>
      <c r="F64" s="153">
        <f>_xlfn.IFERROR(VLOOKUP(A64,'[1]Sheet1'!$A$362:$U$446,5,FALSE)/100,0)</f>
        <v>0</v>
      </c>
      <c r="G64" s="154">
        <f>_xlfn.IFERROR(VLOOKUP(A64,'[1]Sheet1'!$A$362:$U$446,6,FALSE)/100,0)</f>
        <v>0.0002664535038635758</v>
      </c>
      <c r="H64" s="155">
        <f>_xlfn.IFERROR(VLOOKUP(A64,'[1]Sheet1'!$A$362:$U$446,7,FALSE)/100,0)</f>
        <v>0.0010686447070656273</v>
      </c>
      <c r="I64" s="152">
        <f>_xlfn.IFERROR(VLOOKUP(A64,'[1]Sheet1'!$A$362:$U$446,8,FALSE)/100,0)</f>
        <v>0.0005819270097264943</v>
      </c>
      <c r="J64" s="152">
        <f>_xlfn.IFERROR(VLOOKUP(A64,'[1]Sheet1'!$A$362:$U$446,9,FALSE)/100,0)</f>
        <v>0.0002793686269031988</v>
      </c>
      <c r="K64" s="153">
        <f>_xlfn.IFERROR(VLOOKUP(A64,'[1]Sheet1'!$A$362:$U$446,10,FALSE)/100,0)</f>
        <v>0</v>
      </c>
      <c r="L64" s="154">
        <f>_xlfn.IFERROR(VLOOKUP(A64,'[1]Sheet1'!$A$362:$U$446,11,FALSE)/100,0)</f>
        <v>0.0007591194214710935</v>
      </c>
      <c r="M64" s="155">
        <f>_xlfn.IFERROR(VLOOKUP(A64,'[1]Sheet1'!$A$362:$U$446,12,FALSE)/100,0)</f>
        <v>0.0019052803483941207</v>
      </c>
      <c r="N64" s="152">
        <f>_xlfn.IFERROR(VLOOKUP(A64,'[1]Sheet1'!$A$362:$U$446,13,FALSE)/100,0)</f>
        <v>0.0009479489831092729</v>
      </c>
      <c r="O64" s="152">
        <f>_xlfn.IFERROR(VLOOKUP(A64,'[1]Sheet1'!$A$362:$U$446,14,FALSE)/100,0)</f>
        <v>0.0013970382788488405</v>
      </c>
      <c r="P64" s="153">
        <f>_xlfn.IFERROR(VLOOKUP(A64,'[1]Sheet1'!$A$362:$U$446,15,FALSE)/100,0)</f>
        <v>0</v>
      </c>
      <c r="Q64" s="154">
        <f>_xlfn.IFERROR(VLOOKUP(A64,'[1]Sheet1'!$A$362:$U$446,16,FALSE)/100,0)</f>
        <v>0.0014108136963318842</v>
      </c>
      <c r="R64" s="154">
        <f>_xlfn.IFERROR(VLOOKUP(A64,'[1]Sheet1'!$A$362:$U$446,17,FALSE)/100,0)</f>
        <v>0.0008244640983360815</v>
      </c>
    </row>
    <row r="65" spans="1:18" ht="15">
      <c r="A65" s="22" t="s">
        <v>132</v>
      </c>
      <c r="B65" s="61" t="s">
        <v>133</v>
      </c>
      <c r="C65" s="151">
        <f>_xlfn.IFERROR(VLOOKUP(A65,'[1]Sheet1'!$A$362:$U$446,2,FALSE)/100,0)</f>
        <v>0.00022341376228775692</v>
      </c>
      <c r="D65" s="152">
        <f>_xlfn.IFERROR(VLOOKUP(A65,'[1]Sheet1'!$A$362:$U$446,3,FALSE)/100,0)</f>
        <v>0.00011353315168029064</v>
      </c>
      <c r="E65" s="152">
        <f>_xlfn.IFERROR(VLOOKUP(A65,'[1]Sheet1'!$A$362:$U$446,4,FALSE)/100,0)</f>
        <v>0</v>
      </c>
      <c r="F65" s="153">
        <f>_xlfn.IFERROR(VLOOKUP(A65,'[1]Sheet1'!$A$362:$U$446,5,FALSE)/100,0)</f>
        <v>0</v>
      </c>
      <c r="G65" s="154">
        <f>_xlfn.IFERROR(VLOOKUP(A65,'[1]Sheet1'!$A$362:$U$446,6,FALSE)/100,0)</f>
        <v>0.0001598721023181455</v>
      </c>
      <c r="H65" s="155">
        <f>_xlfn.IFERROR(VLOOKUP(A65,'[1]Sheet1'!$A$362:$U$446,7,FALSE)/100,0)</f>
        <v>0.0010686447070656273</v>
      </c>
      <c r="I65" s="152">
        <f>_xlfn.IFERROR(VLOOKUP(A65,'[1]Sheet1'!$A$362:$U$446,8,FALSE)/100,0)</f>
        <v>0.0005542161997395184</v>
      </c>
      <c r="J65" s="152">
        <f>_xlfn.IFERROR(VLOOKUP(A65,'[1]Sheet1'!$A$362:$U$446,9,FALSE)/100,0)</f>
        <v>0.0006984215672579968</v>
      </c>
      <c r="K65" s="153">
        <f>_xlfn.IFERROR(VLOOKUP(A65,'[1]Sheet1'!$A$362:$U$446,10,FALSE)/100,0)</f>
        <v>0</v>
      </c>
      <c r="L65" s="154">
        <f>_xlfn.IFERROR(VLOOKUP(A65,'[1]Sheet1'!$A$362:$U$446,11,FALSE)/100,0)</f>
        <v>0.0007857551906455179</v>
      </c>
      <c r="M65" s="155">
        <f>_xlfn.IFERROR(VLOOKUP(A65,'[1]Sheet1'!$A$362:$U$446,12,FALSE)/100,0)</f>
        <v>0.0028125567047722734</v>
      </c>
      <c r="N65" s="152">
        <f>_xlfn.IFERROR(VLOOKUP(A65,'[1]Sheet1'!$A$362:$U$446,13,FALSE)/100,0)</f>
        <v>0.0014650120648052399</v>
      </c>
      <c r="O65" s="152">
        <f>_xlfn.IFERROR(VLOOKUP(A65,'[1]Sheet1'!$A$362:$U$446,14,FALSE)/100,0)</f>
        <v>0.0022352612461581448</v>
      </c>
      <c r="P65" s="153">
        <f>_xlfn.IFERROR(VLOOKUP(A65,'[1]Sheet1'!$A$362:$U$446,15,FALSE)/100,0)</f>
        <v>0</v>
      </c>
      <c r="Q65" s="154">
        <f>_xlfn.IFERROR(VLOOKUP(A65,'[1]Sheet1'!$A$362:$U$446,16,FALSE)/100,0)</f>
        <v>0.0021352855944482573</v>
      </c>
      <c r="R65" s="154">
        <f>_xlfn.IFERROR(VLOOKUP(A65,'[1]Sheet1'!$A$362:$U$446,17,FALSE)/100,0)</f>
        <v>0.0009826945818551275</v>
      </c>
    </row>
    <row r="66" spans="1:18" ht="15">
      <c r="A66" s="22" t="s">
        <v>134</v>
      </c>
      <c r="B66" s="61" t="s">
        <v>135</v>
      </c>
      <c r="C66" s="151">
        <f>_xlfn.IFERROR(VLOOKUP(A66,'[1]Sheet1'!$A$362:$U$446,2,FALSE)/100,0)</f>
        <v>0.0012287756925826632</v>
      </c>
      <c r="D66" s="152">
        <f>_xlfn.IFERROR(VLOOKUP(A66,'[1]Sheet1'!$A$362:$U$446,3,FALSE)/100,0)</f>
        <v>0.0013623978201634877</v>
      </c>
      <c r="E66" s="152">
        <f>_xlfn.IFERROR(VLOOKUP(A66,'[1]Sheet1'!$A$362:$U$446,4,FALSE)/100,0)</f>
        <v>0</v>
      </c>
      <c r="F66" s="153">
        <f>_xlfn.IFERROR(VLOOKUP(A66,'[1]Sheet1'!$A$362:$U$446,5,FALSE)/100,0)</f>
        <v>0</v>
      </c>
      <c r="G66" s="154">
        <f>_xlfn.IFERROR(VLOOKUP(A66,'[1]Sheet1'!$A$362:$U$446,6,FALSE)/100,0)</f>
        <v>0.0012256861177724486</v>
      </c>
      <c r="H66" s="155">
        <f>_xlfn.IFERROR(VLOOKUP(A66,'[1]Sheet1'!$A$362:$U$446,7,FALSE)/100,0)</f>
        <v>0.00273447322102087</v>
      </c>
      <c r="I66" s="152">
        <f>_xlfn.IFERROR(VLOOKUP(A66,'[1]Sheet1'!$A$362:$U$446,8,FALSE)/100,0)</f>
        <v>0.0035192728683459424</v>
      </c>
      <c r="J66" s="152">
        <f>_xlfn.IFERROR(VLOOKUP(A66,'[1]Sheet1'!$A$362:$U$446,9,FALSE)/100,0)</f>
        <v>0.0034921078362899847</v>
      </c>
      <c r="K66" s="153">
        <f>_xlfn.IFERROR(VLOOKUP(A66,'[1]Sheet1'!$A$362:$U$446,10,FALSE)/100,0)</f>
        <v>0</v>
      </c>
      <c r="L66" s="154">
        <f>_xlfn.IFERROR(VLOOKUP(A66,'[1]Sheet1'!$A$362:$U$446,11,FALSE)/100,0)</f>
        <v>0.003182974416343708</v>
      </c>
      <c r="M66" s="155">
        <f>_xlfn.IFERROR(VLOOKUP(A66,'[1]Sheet1'!$A$362:$U$446,12,FALSE)/100,0)</f>
        <v>0.006713845037198332</v>
      </c>
      <c r="N66" s="152">
        <f>_xlfn.IFERROR(VLOOKUP(A66,'[1]Sheet1'!$A$362:$U$446,13,FALSE)/100,0)</f>
        <v>0.007583591864874183</v>
      </c>
      <c r="O66" s="152">
        <f>_xlfn.IFERROR(VLOOKUP(A66,'[1]Sheet1'!$A$362:$U$446,14,FALSE)/100,0)</f>
        <v>0.009779267951941882</v>
      </c>
      <c r="P66" s="153">
        <f>_xlfn.IFERROR(VLOOKUP(A66,'[1]Sheet1'!$A$362:$U$446,15,FALSE)/100,0)</f>
        <v>0</v>
      </c>
      <c r="Q66" s="154">
        <f>_xlfn.IFERROR(VLOOKUP(A66,'[1]Sheet1'!$A$362:$U$446,16,FALSE)/100,0)</f>
        <v>0.007511629680469763</v>
      </c>
      <c r="R66" s="154">
        <f>_xlfn.IFERROR(VLOOKUP(A66,'[1]Sheet1'!$A$362:$U$446,17,FALSE)/100,0)</f>
        <v>0.003822515365012742</v>
      </c>
    </row>
    <row r="67" spans="1:18" ht="15">
      <c r="A67" s="22" t="s">
        <v>136</v>
      </c>
      <c r="B67" s="61" t="s">
        <v>137</v>
      </c>
      <c r="C67" s="151">
        <f>_xlfn.IFERROR(VLOOKUP(A67,'[1]Sheet1'!$A$362:$U$446,2,FALSE)/100,0)</f>
        <v>0.0012287756925826632</v>
      </c>
      <c r="D67" s="152">
        <f>_xlfn.IFERROR(VLOOKUP(A67,'[1]Sheet1'!$A$362:$U$446,3,FALSE)/100,0)</f>
        <v>0</v>
      </c>
      <c r="E67" s="152">
        <f>_xlfn.IFERROR(VLOOKUP(A67,'[1]Sheet1'!$A$362:$U$446,4,FALSE)/100,0)</f>
        <v>0.001006036217303823</v>
      </c>
      <c r="F67" s="153">
        <f>_xlfn.IFERROR(VLOOKUP(A67,'[1]Sheet1'!$A$362:$U$446,5,FALSE)/100,0)</f>
        <v>0</v>
      </c>
      <c r="G67" s="154">
        <f>_xlfn.IFERROR(VLOOKUP(A67,'[1]Sheet1'!$A$362:$U$446,6,FALSE)/100,0)</f>
        <v>0.000639488409272582</v>
      </c>
      <c r="H67" s="155">
        <f>_xlfn.IFERROR(VLOOKUP(A67,'[1]Sheet1'!$A$362:$U$446,7,FALSE)/100,0)</f>
        <v>0.0015086748805632386</v>
      </c>
      <c r="I67" s="152">
        <f>_xlfn.IFERROR(VLOOKUP(A67,'[1]Sheet1'!$A$362:$U$446,8,FALSE)/100,0)</f>
        <v>0.0008867459195832294</v>
      </c>
      <c r="J67" s="152">
        <f>_xlfn.IFERROR(VLOOKUP(A67,'[1]Sheet1'!$A$362:$U$446,9,FALSE)/100,0)</f>
        <v>0.0019555803883223913</v>
      </c>
      <c r="K67" s="153">
        <f>_xlfn.IFERROR(VLOOKUP(A67,'[1]Sheet1'!$A$362:$U$446,10,FALSE)/100,0)</f>
        <v>0</v>
      </c>
      <c r="L67" s="154">
        <f>_xlfn.IFERROR(VLOOKUP(A67,'[1]Sheet1'!$A$362:$U$446,11,FALSE)/100,0)</f>
        <v>0.0012518811511979437</v>
      </c>
      <c r="M67" s="155">
        <f>_xlfn.IFERROR(VLOOKUP(A67,'[1]Sheet1'!$A$362:$U$446,12,FALSE)/100,0)</f>
        <v>0.0019052803483941207</v>
      </c>
      <c r="N67" s="152">
        <f>_xlfn.IFERROR(VLOOKUP(A67,'[1]Sheet1'!$A$362:$U$446,13,FALSE)/100,0)</f>
        <v>0.001206480523957256</v>
      </c>
      <c r="O67" s="152">
        <f>_xlfn.IFERROR(VLOOKUP(A67,'[1]Sheet1'!$A$362:$U$446,14,FALSE)/100,0)</f>
        <v>0.002794076557697681</v>
      </c>
      <c r="P67" s="153">
        <f>_xlfn.IFERROR(VLOOKUP(A67,'[1]Sheet1'!$A$362:$U$446,15,FALSE)/100,0)</f>
        <v>0</v>
      </c>
      <c r="Q67" s="154">
        <f>_xlfn.IFERROR(VLOOKUP(A67,'[1]Sheet1'!$A$362:$U$446,16,FALSE)/100,0)</f>
        <v>0.0017158544955387784</v>
      </c>
      <c r="R67" s="154">
        <f>_xlfn.IFERROR(VLOOKUP(A67,'[1]Sheet1'!$A$362:$U$446,17,FALSE)/100,0)</f>
        <v>0.0012575159479671547</v>
      </c>
    </row>
    <row r="68" spans="1:18" ht="15">
      <c r="A68" s="22" t="s">
        <v>138</v>
      </c>
      <c r="B68" s="60" t="s">
        <v>139</v>
      </c>
      <c r="C68" s="151">
        <f>_xlfn.IFERROR(VLOOKUP(A68,'[1]Sheet1'!$A$362:$U$446,2,FALSE)/100,0)</f>
        <v>0.0015638963360142986</v>
      </c>
      <c r="D68" s="152">
        <f>_xlfn.IFERROR(VLOOKUP(A68,'[1]Sheet1'!$A$362:$U$446,3,FALSE)/100,0)</f>
        <v>0.0010217983651226157</v>
      </c>
      <c r="E68" s="152">
        <f>_xlfn.IFERROR(VLOOKUP(A68,'[1]Sheet1'!$A$362:$U$446,4,FALSE)/100,0)</f>
        <v>0</v>
      </c>
      <c r="F68" s="153">
        <f>_xlfn.IFERROR(VLOOKUP(A68,'[1]Sheet1'!$A$362:$U$446,5,FALSE)/100,0)</f>
        <v>0</v>
      </c>
      <c r="G68" s="154">
        <f>_xlfn.IFERROR(VLOOKUP(A68,'[1]Sheet1'!$A$362:$U$446,6,FALSE)/100,0)</f>
        <v>0.0012256861177724486</v>
      </c>
      <c r="H68" s="155">
        <f>_xlfn.IFERROR(VLOOKUP(A68,'[1]Sheet1'!$A$362:$U$446,7,FALSE)/100,0)</f>
        <v>0.003205934121196882</v>
      </c>
      <c r="I68" s="152">
        <f>_xlfn.IFERROR(VLOOKUP(A68,'[1]Sheet1'!$A$362:$U$446,8,FALSE)/100,0)</f>
        <v>0.0021891539889710983</v>
      </c>
      <c r="J68" s="152">
        <f>_xlfn.IFERROR(VLOOKUP(A68,'[1]Sheet1'!$A$362:$U$446,9,FALSE)/100,0)</f>
        <v>0.003911160776644783</v>
      </c>
      <c r="K68" s="153">
        <f>_xlfn.IFERROR(VLOOKUP(A68,'[1]Sheet1'!$A$362:$U$446,10,FALSE)/100,0)</f>
        <v>0</v>
      </c>
      <c r="L68" s="154">
        <f>_xlfn.IFERROR(VLOOKUP(A68,'[1]Sheet1'!$A$362:$U$446,11,FALSE)/100,0)</f>
        <v>0.0027834378787273428</v>
      </c>
      <c r="M68" s="155">
        <f>_xlfn.IFERROR(VLOOKUP(A68,'[1]Sheet1'!$A$362:$U$446,12,FALSE)/100,0)</f>
        <v>0.004264198874977318</v>
      </c>
      <c r="N68" s="152">
        <f>_xlfn.IFERROR(VLOOKUP(A68,'[1]Sheet1'!$A$362:$U$446,13,FALSE)/100,0)</f>
        <v>0.0030162013098931403</v>
      </c>
      <c r="O68" s="152">
        <f>_xlfn.IFERROR(VLOOKUP(A68,'[1]Sheet1'!$A$362:$U$446,14,FALSE)/100,0)</f>
        <v>0.0036322995250069852</v>
      </c>
      <c r="P68" s="153">
        <f>_xlfn.IFERROR(VLOOKUP(A68,'[1]Sheet1'!$A$362:$U$446,15,FALSE)/100,0)</f>
        <v>0</v>
      </c>
      <c r="Q68" s="154">
        <f>_xlfn.IFERROR(VLOOKUP(A68,'[1]Sheet1'!$A$362:$U$446,16,FALSE)/100,0)</f>
        <v>0.003622359490581866</v>
      </c>
      <c r="R68" s="154">
        <f>_xlfn.IFERROR(VLOOKUP(A68,'[1]Sheet1'!$A$362:$U$446,17,FALSE)/100,0)</f>
        <v>0.002723229900564633</v>
      </c>
    </row>
    <row r="69" spans="1:18" ht="28.5">
      <c r="A69" s="22" t="s">
        <v>140</v>
      </c>
      <c r="B69" s="61" t="s">
        <v>141</v>
      </c>
      <c r="C69" s="151">
        <f>_xlfn.IFERROR(VLOOKUP(A69,'[1]Sheet1'!$A$362:$U$446,2,FALSE)/100,0)</f>
        <v>0.003351206434316354</v>
      </c>
      <c r="D69" s="152">
        <f>_xlfn.IFERROR(VLOOKUP(A69,'[1]Sheet1'!$A$362:$U$446,3,FALSE)/100,0)</f>
        <v>0.0024977293369663938</v>
      </c>
      <c r="E69" s="152">
        <f>_xlfn.IFERROR(VLOOKUP(A69,'[1]Sheet1'!$A$362:$U$446,4,FALSE)/100,0)</f>
        <v>0.0030181086519114686</v>
      </c>
      <c r="F69" s="153">
        <f>_xlfn.IFERROR(VLOOKUP(A69,'[1]Sheet1'!$A$362:$U$446,5,FALSE)/100,0)</f>
        <v>0</v>
      </c>
      <c r="G69" s="154">
        <f>_xlfn.IFERROR(VLOOKUP(A69,'[1]Sheet1'!$A$362:$U$446,6,FALSE)/100,0)</f>
        <v>0.002930988542499334</v>
      </c>
      <c r="H69" s="155">
        <f>_xlfn.IFERROR(VLOOKUP(A69,'[1]Sheet1'!$A$362:$U$446,7,FALSE)/100,0)</f>
        <v>0.007983404576313805</v>
      </c>
      <c r="I69" s="152">
        <f>_xlfn.IFERROR(VLOOKUP(A69,'[1]Sheet1'!$A$362:$U$446,8,FALSE)/100,0)</f>
        <v>0.0050433674176296175</v>
      </c>
      <c r="J69" s="152">
        <f>_xlfn.IFERROR(VLOOKUP(A69,'[1]Sheet1'!$A$362:$U$446,9,FALSE)/100,0)</f>
        <v>0.0048889509708059786</v>
      </c>
      <c r="K69" s="153">
        <f>_xlfn.IFERROR(VLOOKUP(A69,'[1]Sheet1'!$A$362:$U$446,10,FALSE)/100,0)</f>
        <v>0</v>
      </c>
      <c r="L69" s="154">
        <f>_xlfn.IFERROR(VLOOKUP(A69,'[1]Sheet1'!$A$362:$U$446,11,FALSE)/100,0)</f>
        <v>0.00627272364057693</v>
      </c>
      <c r="M69" s="155">
        <f>_xlfn.IFERROR(VLOOKUP(A69,'[1]Sheet1'!$A$362:$U$446,12,FALSE)/100,0)</f>
        <v>0.005262202866993287</v>
      </c>
      <c r="N69" s="152">
        <f>_xlfn.IFERROR(VLOOKUP(A69,'[1]Sheet1'!$A$362:$U$446,13,FALSE)/100,0)</f>
        <v>0.005515339538090314</v>
      </c>
      <c r="O69" s="152">
        <f>_xlfn.IFERROR(VLOOKUP(A69,'[1]Sheet1'!$A$362:$U$446,14,FALSE)/100,0)</f>
        <v>0.0044705224923162895</v>
      </c>
      <c r="P69" s="153">
        <f>_xlfn.IFERROR(VLOOKUP(A69,'[1]Sheet1'!$A$362:$U$446,15,FALSE)/100,0)</f>
        <v>0</v>
      </c>
      <c r="Q69" s="154">
        <f>_xlfn.IFERROR(VLOOKUP(A69,'[1]Sheet1'!$A$362:$U$446,16,FALSE)/100,0)</f>
        <v>0.00526195378631892</v>
      </c>
      <c r="R69" s="154">
        <f>_xlfn.IFERROR(VLOOKUP(A69,'[1]Sheet1'!$A$362:$U$446,17,FALSE)/100,0)</f>
        <v>0.005529739002981395</v>
      </c>
    </row>
    <row r="70" spans="1:18" ht="15">
      <c r="A70" s="22" t="s">
        <v>142</v>
      </c>
      <c r="B70" s="60" t="s">
        <v>143</v>
      </c>
      <c r="C70" s="151">
        <f>_xlfn.IFERROR(VLOOKUP(A70,'[1]Sheet1'!$A$362:$U$446,2,FALSE)/100,0)</f>
        <v>0.0015638963360142986</v>
      </c>
      <c r="D70" s="152">
        <f>_xlfn.IFERROR(VLOOKUP(A70,'[1]Sheet1'!$A$362:$U$446,3,FALSE)/100,0)</f>
        <v>0.0003405994550408719</v>
      </c>
      <c r="E70" s="152">
        <f>_xlfn.IFERROR(VLOOKUP(A70,'[1]Sheet1'!$A$362:$U$446,4,FALSE)/100,0)</f>
        <v>0.001006036217303823</v>
      </c>
      <c r="F70" s="153">
        <f>_xlfn.IFERROR(VLOOKUP(A70,'[1]Sheet1'!$A$362:$U$446,5,FALSE)/100,0)</f>
        <v>0</v>
      </c>
      <c r="G70" s="154">
        <f>_xlfn.IFERROR(VLOOKUP(A70,'[1]Sheet1'!$A$362:$U$446,6,FALSE)/100,0)</f>
        <v>0.000959232613908873</v>
      </c>
      <c r="H70" s="155">
        <f>_xlfn.IFERROR(VLOOKUP(A70,'[1]Sheet1'!$A$362:$U$446,7,FALSE)/100,0)</f>
        <v>0.00311164194116168</v>
      </c>
      <c r="I70" s="152">
        <f>_xlfn.IFERROR(VLOOKUP(A70,'[1]Sheet1'!$A$362:$U$446,8,FALSE)/100,0)</f>
        <v>0.0011915648294399644</v>
      </c>
      <c r="J70" s="152">
        <f>_xlfn.IFERROR(VLOOKUP(A70,'[1]Sheet1'!$A$362:$U$446,9,FALSE)/100,0)</f>
        <v>0.0006984215672579968</v>
      </c>
      <c r="K70" s="153">
        <f>_xlfn.IFERROR(VLOOKUP(A70,'[1]Sheet1'!$A$362:$U$446,10,FALSE)/100,0)</f>
        <v>0</v>
      </c>
      <c r="L70" s="154">
        <f>_xlfn.IFERROR(VLOOKUP(A70,'[1]Sheet1'!$A$362:$U$446,11,FALSE)/100,0)</f>
        <v>0.001957729034320189</v>
      </c>
      <c r="M70" s="155">
        <f>_xlfn.IFERROR(VLOOKUP(A70,'[1]Sheet1'!$A$362:$U$446,12,FALSE)/100,0)</f>
        <v>0.0020867356196697514</v>
      </c>
      <c r="N70" s="152">
        <f>_xlfn.IFERROR(VLOOKUP(A70,'[1]Sheet1'!$A$362:$U$446,13,FALSE)/100,0)</f>
        <v>0.0014650120648052399</v>
      </c>
      <c r="O70" s="152">
        <f>_xlfn.IFERROR(VLOOKUP(A70,'[1]Sheet1'!$A$362:$U$446,14,FALSE)/100,0)</f>
        <v>0.0011176306230790724</v>
      </c>
      <c r="P70" s="153">
        <f>_xlfn.IFERROR(VLOOKUP(A70,'[1]Sheet1'!$A$362:$U$446,15,FALSE)/100,0)</f>
        <v>0</v>
      </c>
      <c r="Q70" s="154">
        <f>_xlfn.IFERROR(VLOOKUP(A70,'[1]Sheet1'!$A$362:$U$446,16,FALSE)/100,0)</f>
        <v>0.0016777243956379168</v>
      </c>
      <c r="R70" s="154">
        <f>_xlfn.IFERROR(VLOOKUP(A70,'[1]Sheet1'!$A$362:$U$446,17,FALSE)/100,0)</f>
        <v>0.0017405353187095055</v>
      </c>
    </row>
    <row r="71" spans="1:18" ht="15">
      <c r="A71" s="22" t="s">
        <v>144</v>
      </c>
      <c r="B71" s="60" t="s">
        <v>145</v>
      </c>
      <c r="C71" s="151">
        <f>_xlfn.IFERROR(VLOOKUP(A71,'[1]Sheet1'!$A$362:$U$446,2,FALSE)/100,0)</f>
        <v>0.0011170688114387844</v>
      </c>
      <c r="D71" s="152">
        <f>_xlfn.IFERROR(VLOOKUP(A71,'[1]Sheet1'!$A$362:$U$446,3,FALSE)/100,0)</f>
        <v>0.0006811989100817438</v>
      </c>
      <c r="E71" s="152">
        <f>_xlfn.IFERROR(VLOOKUP(A71,'[1]Sheet1'!$A$362:$U$446,4,FALSE)/100,0)</f>
        <v>0.001006036217303823</v>
      </c>
      <c r="F71" s="153">
        <f>_xlfn.IFERROR(VLOOKUP(A71,'[1]Sheet1'!$A$362:$U$446,5,FALSE)/100,0)</f>
        <v>0</v>
      </c>
      <c r="G71" s="154">
        <f>_xlfn.IFERROR(VLOOKUP(A71,'[1]Sheet1'!$A$362:$U$446,6,FALSE)/100,0)</f>
        <v>0.0009059419131361578</v>
      </c>
      <c r="H71" s="155">
        <f>_xlfn.IFERROR(VLOOKUP(A71,'[1]Sheet1'!$A$362:$U$446,7,FALSE)/100,0)</f>
        <v>0.002388735227558461</v>
      </c>
      <c r="I71" s="152">
        <f>_xlfn.IFERROR(VLOOKUP(A71,'[1]Sheet1'!$A$362:$U$446,8,FALSE)/100,0)</f>
        <v>0.0013024080693878682</v>
      </c>
      <c r="J71" s="152">
        <f>_xlfn.IFERROR(VLOOKUP(A71,'[1]Sheet1'!$A$362:$U$446,9,FALSE)/100,0)</f>
        <v>0.0012571588210643944</v>
      </c>
      <c r="K71" s="153">
        <f>_xlfn.IFERROR(VLOOKUP(A71,'[1]Sheet1'!$A$362:$U$446,10,FALSE)/100,0)</f>
        <v>0</v>
      </c>
      <c r="L71" s="154">
        <f>_xlfn.IFERROR(VLOOKUP(A71,'[1]Sheet1'!$A$362:$U$446,11,FALSE)/100,0)</f>
        <v>0.001757960765512006</v>
      </c>
      <c r="M71" s="155">
        <f>_xlfn.IFERROR(VLOOKUP(A71,'[1]Sheet1'!$A$362:$U$446,12,FALSE)/100,0)</f>
        <v>0.000998003992015968</v>
      </c>
      <c r="N71" s="152">
        <f>_xlfn.IFERROR(VLOOKUP(A71,'[1]Sheet1'!$A$362:$U$446,13,FALSE)/100,0)</f>
        <v>0.0006894174422612892</v>
      </c>
      <c r="O71" s="152">
        <f>_xlfn.IFERROR(VLOOKUP(A71,'[1]Sheet1'!$A$362:$U$446,14,FALSE)/100,0)</f>
        <v>0.0022352612461581448</v>
      </c>
      <c r="P71" s="153">
        <f>_xlfn.IFERROR(VLOOKUP(A71,'[1]Sheet1'!$A$362:$U$446,15,FALSE)/100,0)</f>
        <v>0</v>
      </c>
      <c r="Q71" s="154">
        <f>_xlfn.IFERROR(VLOOKUP(A71,'[1]Sheet1'!$A$362:$U$446,16,FALSE)/100,0)</f>
        <v>0.001029512697323267</v>
      </c>
      <c r="R71" s="154">
        <f>_xlfn.IFERROR(VLOOKUP(A71,'[1]Sheet1'!$A$362:$U$446,17,FALSE)/100,0)</f>
        <v>0.0014657139525974783</v>
      </c>
    </row>
    <row r="72" spans="1:18" ht="15">
      <c r="A72" s="22" t="s">
        <v>146</v>
      </c>
      <c r="B72" s="61" t="s">
        <v>147</v>
      </c>
      <c r="C72" s="151">
        <f>_xlfn.IFERROR(VLOOKUP(A72,'[1]Sheet1'!$A$362:$U$446,2,FALSE)/100,0)</f>
        <v>0.0008936550491510277</v>
      </c>
      <c r="D72" s="152">
        <f>_xlfn.IFERROR(VLOOKUP(A72,'[1]Sheet1'!$A$362:$U$446,3,FALSE)/100,0)</f>
        <v>0.0005676657584014534</v>
      </c>
      <c r="E72" s="152">
        <f>_xlfn.IFERROR(VLOOKUP(A72,'[1]Sheet1'!$A$362:$U$446,4,FALSE)/100,0)</f>
        <v>0</v>
      </c>
      <c r="F72" s="153">
        <f>_xlfn.IFERROR(VLOOKUP(A72,'[1]Sheet1'!$A$362:$U$446,5,FALSE)/100,0)</f>
        <v>0</v>
      </c>
      <c r="G72" s="154">
        <f>_xlfn.IFERROR(VLOOKUP(A72,'[1]Sheet1'!$A$362:$U$446,6,FALSE)/100,0)</f>
        <v>0.0006927791100452971</v>
      </c>
      <c r="H72" s="155">
        <f>_xlfn.IFERROR(VLOOKUP(A72,'[1]Sheet1'!$A$362:$U$446,7,FALSE)/100,0)</f>
        <v>0.0011000754337440282</v>
      </c>
      <c r="I72" s="152">
        <f>_xlfn.IFERROR(VLOOKUP(A72,'[1]Sheet1'!$A$362:$U$446,8,FALSE)/100,0)</f>
        <v>0.0006096378197134702</v>
      </c>
      <c r="J72" s="152">
        <f>_xlfn.IFERROR(VLOOKUP(A72,'[1]Sheet1'!$A$362:$U$446,9,FALSE)/100,0)</f>
        <v>0.0006984215672579968</v>
      </c>
      <c r="K72" s="153">
        <f>_xlfn.IFERROR(VLOOKUP(A72,'[1]Sheet1'!$A$362:$U$446,10,FALSE)/100,0)</f>
        <v>0</v>
      </c>
      <c r="L72" s="154">
        <f>_xlfn.IFERROR(VLOOKUP(A72,'[1]Sheet1'!$A$362:$U$446,11,FALSE)/100,0)</f>
        <v>0.0008257088444071545</v>
      </c>
      <c r="M72" s="155">
        <f>_xlfn.IFERROR(VLOOKUP(A72,'[1]Sheet1'!$A$362:$U$446,12,FALSE)/100,0)</f>
        <v>0.0003629105425512611</v>
      </c>
      <c r="N72" s="152">
        <f>_xlfn.IFERROR(VLOOKUP(A72,'[1]Sheet1'!$A$362:$U$446,13,FALSE)/100,0)</f>
        <v>0.000517063081695967</v>
      </c>
      <c r="O72" s="152">
        <f>_xlfn.IFERROR(VLOOKUP(A72,'[1]Sheet1'!$A$362:$U$446,14,FALSE)/100,0)</f>
        <v>0.0013970382788488405</v>
      </c>
      <c r="P72" s="153">
        <f>_xlfn.IFERROR(VLOOKUP(A72,'[1]Sheet1'!$A$362:$U$446,15,FALSE)/100,0)</f>
        <v>0</v>
      </c>
      <c r="Q72" s="154">
        <f>_xlfn.IFERROR(VLOOKUP(A72,'[1]Sheet1'!$A$362:$U$446,16,FALSE)/100,0)</f>
        <v>0.0005719514985129262</v>
      </c>
      <c r="R72" s="154">
        <f>_xlfn.IFERROR(VLOOKUP(A72,'[1]Sheet1'!$A$362:$U$446,17,FALSE)/100,0)</f>
        <v>0.000749512816669165</v>
      </c>
    </row>
    <row r="73" spans="1:18" ht="15">
      <c r="A73" s="22" t="s">
        <v>148</v>
      </c>
      <c r="B73" s="60" t="s">
        <v>149</v>
      </c>
      <c r="C73" s="151">
        <f>_xlfn.IFERROR(VLOOKUP(A73,'[1]Sheet1'!$A$362:$U$446,2,FALSE)/100,0)</f>
        <v>0.0010053619302949062</v>
      </c>
      <c r="D73" s="152">
        <f>_xlfn.IFERROR(VLOOKUP(A73,'[1]Sheet1'!$A$362:$U$446,3,FALSE)/100,0)</f>
        <v>0.00011353315168029064</v>
      </c>
      <c r="E73" s="152">
        <f>_xlfn.IFERROR(VLOOKUP(A73,'[1]Sheet1'!$A$362:$U$446,4,FALSE)/100,0)</f>
        <v>0</v>
      </c>
      <c r="F73" s="153">
        <f>_xlfn.IFERROR(VLOOKUP(A73,'[1]Sheet1'!$A$362:$U$446,5,FALSE)/100,0)</f>
        <v>0</v>
      </c>
      <c r="G73" s="154">
        <f>_xlfn.IFERROR(VLOOKUP(A73,'[1]Sheet1'!$A$362:$U$446,6,FALSE)/100,0)</f>
        <v>0.0005329070077271516</v>
      </c>
      <c r="H73" s="155">
        <f>_xlfn.IFERROR(VLOOKUP(A73,'[1]Sheet1'!$A$362:$U$446,7,FALSE)/100,0)</f>
        <v>0.000628614533568016</v>
      </c>
      <c r="I73" s="152">
        <f>_xlfn.IFERROR(VLOOKUP(A73,'[1]Sheet1'!$A$362:$U$446,8,FALSE)/100,0)</f>
        <v>0.0002771080998697592</v>
      </c>
      <c r="J73" s="152">
        <f>_xlfn.IFERROR(VLOOKUP(A73,'[1]Sheet1'!$A$362:$U$446,9,FALSE)/100,0)</f>
        <v>0</v>
      </c>
      <c r="K73" s="153">
        <f>_xlfn.IFERROR(VLOOKUP(A73,'[1]Sheet1'!$A$362:$U$446,10,FALSE)/100,0)</f>
        <v>0</v>
      </c>
      <c r="L73" s="154">
        <f>_xlfn.IFERROR(VLOOKUP(A73,'[1]Sheet1'!$A$362:$U$446,11,FALSE)/100,0)</f>
        <v>0.00039953653761636503</v>
      </c>
      <c r="M73" s="155">
        <f>_xlfn.IFERROR(VLOOKUP(A73,'[1]Sheet1'!$A$362:$U$446,12,FALSE)/100,0)</f>
        <v>0.00027218290691344586</v>
      </c>
      <c r="N73" s="152">
        <f>_xlfn.IFERROR(VLOOKUP(A73,'[1]Sheet1'!$A$362:$U$446,13,FALSE)/100,0)</f>
        <v>0.0003447087211306446</v>
      </c>
      <c r="O73" s="152">
        <f>_xlfn.IFERROR(VLOOKUP(A73,'[1]Sheet1'!$A$362:$U$446,14,FALSE)/100,0)</f>
        <v>0</v>
      </c>
      <c r="P73" s="153">
        <f>_xlfn.IFERROR(VLOOKUP(A73,'[1]Sheet1'!$A$362:$U$446,15,FALSE)/100,0)</f>
        <v>0</v>
      </c>
      <c r="Q73" s="154">
        <f>_xlfn.IFERROR(VLOOKUP(A73,'[1]Sheet1'!$A$362:$U$446,16,FALSE)/100,0)</f>
        <v>0.00026691069930603217</v>
      </c>
      <c r="R73" s="154">
        <f>_xlfn.IFERROR(VLOOKUP(A73,'[1]Sheet1'!$A$362:$U$446,17,FALSE)/100,0)</f>
        <v>0.0003914122487050084</v>
      </c>
    </row>
    <row r="74" spans="1:18" ht="15">
      <c r="A74" s="22" t="s">
        <v>150</v>
      </c>
      <c r="B74" s="60" t="s">
        <v>206</v>
      </c>
      <c r="C74" s="151">
        <f>_xlfn.IFERROR(VLOOKUP(A74,'[1]Sheet1'!$A$362:$U$446,2,FALSE)/100,0)</f>
        <v>0.002680965147453083</v>
      </c>
      <c r="D74" s="152">
        <f>_xlfn.IFERROR(VLOOKUP(A74,'[1]Sheet1'!$A$362:$U$446,3,FALSE)/100,0)</f>
        <v>0.0029518619436875566</v>
      </c>
      <c r="E74" s="152">
        <f>_xlfn.IFERROR(VLOOKUP(A74,'[1]Sheet1'!$A$362:$U$446,4,FALSE)/100,0)</f>
        <v>0</v>
      </c>
      <c r="F74" s="153">
        <f>_xlfn.IFERROR(VLOOKUP(A74,'[1]Sheet1'!$A$362:$U$446,5,FALSE)/100,0)</f>
        <v>0</v>
      </c>
      <c r="G74" s="154">
        <f>_xlfn.IFERROR(VLOOKUP(A74,'[1]Sheet1'!$A$362:$U$446,6,FALSE)/100,0)</f>
        <v>0.002664535038635758</v>
      </c>
      <c r="H74" s="155">
        <f>_xlfn.IFERROR(VLOOKUP(A74,'[1]Sheet1'!$A$362:$U$446,7,FALSE)/100,0)</f>
        <v>0.002703042494342469</v>
      </c>
      <c r="I74" s="152">
        <f>_xlfn.IFERROR(VLOOKUP(A74,'[1]Sheet1'!$A$362:$U$446,8,FALSE)/100,0)</f>
        <v>0.003990356638124532</v>
      </c>
      <c r="J74" s="152">
        <f>_xlfn.IFERROR(VLOOKUP(A74,'[1]Sheet1'!$A$362:$U$446,9,FALSE)/100,0)</f>
        <v>0.004190529403547982</v>
      </c>
      <c r="K74" s="153">
        <f>_xlfn.IFERROR(VLOOKUP(A74,'[1]Sheet1'!$A$362:$U$446,10,FALSE)/100,0)</f>
        <v>0</v>
      </c>
      <c r="L74" s="154">
        <f>_xlfn.IFERROR(VLOOKUP(A74,'[1]Sheet1'!$A$362:$U$446,11,FALSE)/100,0)</f>
        <v>0.003462649992675164</v>
      </c>
      <c r="M74" s="155">
        <f>_xlfn.IFERROR(VLOOKUP(A74,'[1]Sheet1'!$A$362:$U$446,12,FALSE)/100,0)</f>
        <v>0.0026311014334966434</v>
      </c>
      <c r="N74" s="152">
        <f>_xlfn.IFERROR(VLOOKUP(A74,'[1]Sheet1'!$A$362:$U$446,13,FALSE)/100,0)</f>
        <v>0.004567390554981041</v>
      </c>
      <c r="O74" s="152">
        <f>_xlfn.IFERROR(VLOOKUP(A74,'[1]Sheet1'!$A$362:$U$446,14,FALSE)/100,0)</f>
        <v>0.0036322995250069852</v>
      </c>
      <c r="P74" s="153">
        <f>_xlfn.IFERROR(VLOOKUP(A74,'[1]Sheet1'!$A$362:$U$446,15,FALSE)/100,0)</f>
        <v>0</v>
      </c>
      <c r="Q74" s="154">
        <f>_xlfn.IFERROR(VLOOKUP(A74,'[1]Sheet1'!$A$362:$U$446,16,FALSE)/100,0)</f>
        <v>0.003622359490581866</v>
      </c>
      <c r="R74" s="154">
        <f>_xlfn.IFERROR(VLOOKUP(A74,'[1]Sheet1'!$A$362:$U$446,17,FALSE)/100,0)</f>
        <v>0.003372807675011243</v>
      </c>
    </row>
    <row r="75" spans="1:18" ht="15">
      <c r="A75" s="22" t="s">
        <v>151</v>
      </c>
      <c r="B75" s="60" t="s">
        <v>152</v>
      </c>
      <c r="C75" s="151">
        <f>_xlfn.IFERROR(VLOOKUP(A75,'[1]Sheet1'!$A$362:$U$446,2,FALSE)/100,0)</f>
        <v>0.2008489722966935</v>
      </c>
      <c r="D75" s="152">
        <f>_xlfn.IFERROR(VLOOKUP(A75,'[1]Sheet1'!$A$362:$U$446,3,FALSE)/100,0)</f>
        <v>0.2903042688465032</v>
      </c>
      <c r="E75" s="152">
        <f>_xlfn.IFERROR(VLOOKUP(A75,'[1]Sheet1'!$A$362:$U$446,4,FALSE)/100,0)</f>
        <v>0.2002012072434608</v>
      </c>
      <c r="F75" s="153">
        <f>_xlfn.IFERROR(VLOOKUP(A75,'[1]Sheet1'!$A$362:$U$446,5,FALSE)/100,0)</f>
        <v>0.09090909090909091</v>
      </c>
      <c r="G75" s="154">
        <f>_xlfn.IFERROR(VLOOKUP(A75,'[1]Sheet1'!$A$362:$U$446,6,FALSE)/100,0)</f>
        <v>0.24273914201971755</v>
      </c>
      <c r="H75" s="155">
        <f>_xlfn.IFERROR(VLOOKUP(A75,'[1]Sheet1'!$A$362:$U$446,7,FALSE)/100,0)</f>
        <v>0.08495725421171738</v>
      </c>
      <c r="I75" s="152">
        <f>_xlfn.IFERROR(VLOOKUP(A75,'[1]Sheet1'!$A$362:$U$446,8,FALSE)/100,0)</f>
        <v>0.12342394768199075</v>
      </c>
      <c r="J75" s="152">
        <f>_xlfn.IFERROR(VLOOKUP(A75,'[1]Sheet1'!$A$362:$U$446,9,FALSE)/100,0)</f>
        <v>0.08883922335521721</v>
      </c>
      <c r="K75" s="153">
        <f>_xlfn.IFERROR(VLOOKUP(A75,'[1]Sheet1'!$A$362:$U$446,10,FALSE)/100,0)</f>
        <v>0.24</v>
      </c>
      <c r="L75" s="154">
        <f>_xlfn.IFERROR(VLOOKUP(A75,'[1]Sheet1'!$A$362:$U$446,11,FALSE)/100,0)</f>
        <v>0.1038661818956677</v>
      </c>
      <c r="M75" s="155">
        <f>_xlfn.IFERROR(VLOOKUP(A75,'[1]Sheet1'!$A$362:$U$446,12,FALSE)/100,0)</f>
        <v>0.04400290328434041</v>
      </c>
      <c r="N75" s="152">
        <f>_xlfn.IFERROR(VLOOKUP(A75,'[1]Sheet1'!$A$362:$U$446,13,FALSE)/100,0)</f>
        <v>0.06506377111340916</v>
      </c>
      <c r="O75" s="152">
        <f>_xlfn.IFERROR(VLOOKUP(A75,'[1]Sheet1'!$A$362:$U$446,14,FALSE)/100,0)</f>
        <v>0.05280804694048617</v>
      </c>
      <c r="P75" s="153">
        <f>_xlfn.IFERROR(VLOOKUP(A75,'[1]Sheet1'!$A$362:$U$446,15,FALSE)/100,0)</f>
        <v>0.14285714285714285</v>
      </c>
      <c r="Q75" s="154">
        <f>_xlfn.IFERROR(VLOOKUP(A75,'[1]Sheet1'!$A$362:$U$446,16,FALSE)/100,0)</f>
        <v>0.05460230305803401</v>
      </c>
      <c r="R75" s="154">
        <f>_xlfn.IFERROR(VLOOKUP(A75,'[1]Sheet1'!$A$362:$U$446,17,FALSE)/100,0)</f>
        <v>0.11480870767334565</v>
      </c>
    </row>
    <row r="76" spans="1:18" ht="28.5">
      <c r="A76" s="22" t="s">
        <v>153</v>
      </c>
      <c r="B76" s="60" t="s">
        <v>154</v>
      </c>
      <c r="C76" s="151">
        <f>_xlfn.IFERROR(VLOOKUP(A76,'[1]Sheet1'!$A$362:$U$446,2,FALSE)/100,0)</f>
        <v>0</v>
      </c>
      <c r="D76" s="152">
        <f>_xlfn.IFERROR(VLOOKUP(A76,'[1]Sheet1'!$A$362:$U$446,3,FALSE)/100,0)</f>
        <v>0.0005676657584014534</v>
      </c>
      <c r="E76" s="152">
        <f>_xlfn.IFERROR(VLOOKUP(A76,'[1]Sheet1'!$A$362:$U$446,4,FALSE)/100,0)</f>
        <v>0</v>
      </c>
      <c r="F76" s="153">
        <f>_xlfn.IFERROR(VLOOKUP(A76,'[1]Sheet1'!$A$362:$U$446,5,FALSE)/100,0)</f>
        <v>0</v>
      </c>
      <c r="G76" s="154">
        <f>_xlfn.IFERROR(VLOOKUP(A76,'[1]Sheet1'!$A$362:$U$446,6,FALSE)/100,0)</f>
        <v>0.0002664535038635758</v>
      </c>
      <c r="H76" s="155">
        <f>_xlfn.IFERROR(VLOOKUP(A76,'[1]Sheet1'!$A$362:$U$446,7,FALSE)/100,0)</f>
        <v>0.0005971838068896153</v>
      </c>
      <c r="I76" s="152">
        <f>_xlfn.IFERROR(VLOOKUP(A76,'[1]Sheet1'!$A$362:$U$446,8,FALSE)/100,0)</f>
        <v>0.0005265053897525424</v>
      </c>
      <c r="J76" s="152">
        <f>_xlfn.IFERROR(VLOOKUP(A76,'[1]Sheet1'!$A$362:$U$446,9,FALSE)/100,0)</f>
        <v>0.0005587372538063976</v>
      </c>
      <c r="K76" s="153">
        <f>_xlfn.IFERROR(VLOOKUP(A76,'[1]Sheet1'!$A$362:$U$446,10,FALSE)/100,0)</f>
        <v>0</v>
      </c>
      <c r="L76" s="154">
        <f>_xlfn.IFERROR(VLOOKUP(A76,'[1]Sheet1'!$A$362:$U$446,11,FALSE)/100,0)</f>
        <v>0.0005593511526629111</v>
      </c>
      <c r="M76" s="155">
        <f>_xlfn.IFERROR(VLOOKUP(A76,'[1]Sheet1'!$A$362:$U$446,12,FALSE)/100,0)</f>
        <v>0.0009072763563781528</v>
      </c>
      <c r="N76" s="152">
        <f>_xlfn.IFERROR(VLOOKUP(A76,'[1]Sheet1'!$A$362:$U$446,13,FALSE)/100,0)</f>
        <v>0.000517063081695967</v>
      </c>
      <c r="O76" s="152">
        <f>_xlfn.IFERROR(VLOOKUP(A76,'[1]Sheet1'!$A$362:$U$446,14,FALSE)/100,0)</f>
        <v>0</v>
      </c>
      <c r="P76" s="153">
        <f>_xlfn.IFERROR(VLOOKUP(A76,'[1]Sheet1'!$A$362:$U$446,15,FALSE)/100,0)</f>
        <v>0</v>
      </c>
      <c r="Q76" s="154">
        <f>_xlfn.IFERROR(VLOOKUP(A76,'[1]Sheet1'!$A$362:$U$446,16,FALSE)/100,0)</f>
        <v>0.0006100815984137879</v>
      </c>
      <c r="R76" s="154">
        <f>_xlfn.IFERROR(VLOOKUP(A76,'[1]Sheet1'!$A$362:$U$446,17,FALSE)/100,0)</f>
        <v>0.0005246589716684155</v>
      </c>
    </row>
    <row r="77" spans="1:18" ht="15">
      <c r="A77" s="22" t="s">
        <v>155</v>
      </c>
      <c r="B77" s="61" t="s">
        <v>156</v>
      </c>
      <c r="C77" s="151">
        <f>_xlfn.IFERROR(VLOOKUP(A77,'[1]Sheet1'!$A$362:$U$446,2,FALSE)/100,0)</f>
        <v>0.004803395889186774</v>
      </c>
      <c r="D77" s="152">
        <f>_xlfn.IFERROR(VLOOKUP(A77,'[1]Sheet1'!$A$362:$U$446,3,FALSE)/100,0)</f>
        <v>0.007266121707538601</v>
      </c>
      <c r="E77" s="152">
        <f>_xlfn.IFERROR(VLOOKUP(A77,'[1]Sheet1'!$A$362:$U$446,4,FALSE)/100,0)</f>
        <v>0.01006036217303823</v>
      </c>
      <c r="F77" s="153">
        <f>_xlfn.IFERROR(VLOOKUP(A77,'[1]Sheet1'!$A$362:$U$446,5,FALSE)/100,0)</f>
        <v>0</v>
      </c>
      <c r="G77" s="154">
        <f>_xlfn.IFERROR(VLOOKUP(A77,'[1]Sheet1'!$A$362:$U$446,6,FALSE)/100,0)</f>
        <v>0.006235011990407674</v>
      </c>
      <c r="H77" s="155">
        <f>_xlfn.IFERROR(VLOOKUP(A77,'[1]Sheet1'!$A$362:$U$446,7,FALSE)/100,0)</f>
        <v>0.004777470455116922</v>
      </c>
      <c r="I77" s="152">
        <f>_xlfn.IFERROR(VLOOKUP(A77,'[1]Sheet1'!$A$362:$U$446,8,FALSE)/100,0)</f>
        <v>0.007620472746418378</v>
      </c>
      <c r="J77" s="152">
        <f>_xlfn.IFERROR(VLOOKUP(A77,'[1]Sheet1'!$A$362:$U$446,9,FALSE)/100,0)</f>
        <v>0.01145411370303115</v>
      </c>
      <c r="K77" s="153">
        <f>_xlfn.IFERROR(VLOOKUP(A77,'[1]Sheet1'!$A$362:$U$446,10,FALSE)/100,0)</f>
        <v>0</v>
      </c>
      <c r="L77" s="154">
        <f>_xlfn.IFERROR(VLOOKUP(A77,'[1]Sheet1'!$A$362:$U$446,11,FALSE)/100,0)</f>
        <v>0.006778803254890993</v>
      </c>
      <c r="M77" s="155">
        <f>_xlfn.IFERROR(VLOOKUP(A77,'[1]Sheet1'!$A$362:$U$446,12,FALSE)/100,0)</f>
        <v>0.004173471239339503</v>
      </c>
      <c r="N77" s="152">
        <f>_xlfn.IFERROR(VLOOKUP(A77,'[1]Sheet1'!$A$362:$U$446,13,FALSE)/100,0)</f>
        <v>0.004825922095829024</v>
      </c>
      <c r="O77" s="152">
        <f>_xlfn.IFERROR(VLOOKUP(A77,'[1]Sheet1'!$A$362:$U$446,14,FALSE)/100,0)</f>
        <v>0.006985191394244202</v>
      </c>
      <c r="P77" s="153">
        <f>_xlfn.IFERROR(VLOOKUP(A77,'[1]Sheet1'!$A$362:$U$446,15,FALSE)/100,0)</f>
        <v>0</v>
      </c>
      <c r="Q77" s="154">
        <f>_xlfn.IFERROR(VLOOKUP(A77,'[1]Sheet1'!$A$362:$U$446,16,FALSE)/100,0)</f>
        <v>0.004842522687409441</v>
      </c>
      <c r="R77" s="154">
        <f>_xlfn.IFERROR(VLOOKUP(A77,'[1]Sheet1'!$A$362:$U$446,17,FALSE)/100,0)</f>
        <v>0.006270923899465347</v>
      </c>
    </row>
    <row r="78" spans="1:18" ht="15">
      <c r="A78" s="22" t="s">
        <v>157</v>
      </c>
      <c r="B78" s="60" t="s">
        <v>158</v>
      </c>
      <c r="C78" s="151">
        <f>_xlfn.IFERROR(VLOOKUP(A78,'[1]Sheet1'!$A$362:$U$446,2,FALSE)/100,0)</f>
        <v>0.019995531724754243</v>
      </c>
      <c r="D78" s="152">
        <f>_xlfn.IFERROR(VLOOKUP(A78,'[1]Sheet1'!$A$362:$U$446,3,FALSE)/100,0)</f>
        <v>0.04200726612170755</v>
      </c>
      <c r="E78" s="152">
        <f>_xlfn.IFERROR(VLOOKUP(A78,'[1]Sheet1'!$A$362:$U$446,4,FALSE)/100,0)</f>
        <v>0.04225352112676056</v>
      </c>
      <c r="F78" s="153">
        <f>_xlfn.IFERROR(VLOOKUP(A78,'[1]Sheet1'!$A$362:$U$446,5,FALSE)/100,0)</f>
        <v>0.18181818181818182</v>
      </c>
      <c r="G78" s="154">
        <f>_xlfn.IFERROR(VLOOKUP(A78,'[1]Sheet1'!$A$362:$U$446,6,FALSE)/100,0)</f>
        <v>0.03160138555822009</v>
      </c>
      <c r="H78" s="155">
        <f>_xlfn.IFERROR(VLOOKUP(A78,'[1]Sheet1'!$A$362:$U$446,7,FALSE)/100,0)</f>
        <v>0.03460523007291928</v>
      </c>
      <c r="I78" s="152">
        <f>_xlfn.IFERROR(VLOOKUP(A78,'[1]Sheet1'!$A$362:$U$446,8,FALSE)/100,0)</f>
        <v>0.05744450910300108</v>
      </c>
      <c r="J78" s="152">
        <f>_xlfn.IFERROR(VLOOKUP(A78,'[1]Sheet1'!$A$362:$U$446,9,FALSE)/100,0)</f>
        <v>0.05545467244028496</v>
      </c>
      <c r="K78" s="153">
        <f>_xlfn.IFERROR(VLOOKUP(A78,'[1]Sheet1'!$A$362:$U$446,10,FALSE)/100,0)</f>
        <v>0.04</v>
      </c>
      <c r="L78" s="154">
        <f>_xlfn.IFERROR(VLOOKUP(A78,'[1]Sheet1'!$A$362:$U$446,11,FALSE)/100,0)</f>
        <v>0.047571483745521864</v>
      </c>
      <c r="M78" s="155">
        <f>_xlfn.IFERROR(VLOOKUP(A78,'[1]Sheet1'!$A$362:$U$446,12,FALSE)/100,0)</f>
        <v>0.03792415169660679</v>
      </c>
      <c r="N78" s="152">
        <f>_xlfn.IFERROR(VLOOKUP(A78,'[1]Sheet1'!$A$362:$U$446,13,FALSE)/100,0)</f>
        <v>0.056963116166839016</v>
      </c>
      <c r="O78" s="152">
        <f>_xlfn.IFERROR(VLOOKUP(A78,'[1]Sheet1'!$A$362:$U$446,14,FALSE)/100,0)</f>
        <v>0.0561609388097234</v>
      </c>
      <c r="P78" s="153">
        <f>_xlfn.IFERROR(VLOOKUP(A78,'[1]Sheet1'!$A$362:$U$446,15,FALSE)/100,0)</f>
        <v>0.09523809523809523</v>
      </c>
      <c r="Q78" s="154">
        <f>_xlfn.IFERROR(VLOOKUP(A78,'[1]Sheet1'!$A$362:$U$446,16,FALSE)/100,0)</f>
        <v>0.04888278807290475</v>
      </c>
      <c r="R78" s="154">
        <f>_xlfn.IFERROR(VLOOKUP(A78,'[1]Sheet1'!$A$362:$U$446,17,FALSE)/100,0)</f>
        <v>0.04536218124885491</v>
      </c>
    </row>
    <row r="79" spans="1:18" ht="28.5">
      <c r="A79" s="22" t="s">
        <v>159</v>
      </c>
      <c r="B79" s="61" t="s">
        <v>160</v>
      </c>
      <c r="C79" s="151">
        <f>_xlfn.IFERROR(VLOOKUP(A79,'[1]Sheet1'!$A$362:$U$446,2,FALSE)/100,0)</f>
        <v>0.0015638963360142986</v>
      </c>
      <c r="D79" s="152">
        <f>_xlfn.IFERROR(VLOOKUP(A79,'[1]Sheet1'!$A$362:$U$446,3,FALSE)/100,0)</f>
        <v>0.0013623978201634877</v>
      </c>
      <c r="E79" s="152">
        <f>_xlfn.IFERROR(VLOOKUP(A79,'[1]Sheet1'!$A$362:$U$446,4,FALSE)/100,0)</f>
        <v>0.002012072434607646</v>
      </c>
      <c r="F79" s="153">
        <f>_xlfn.IFERROR(VLOOKUP(A79,'[1]Sheet1'!$A$362:$U$446,5,FALSE)/100,0)</f>
        <v>0</v>
      </c>
      <c r="G79" s="154">
        <f>_xlfn.IFERROR(VLOOKUP(A79,'[1]Sheet1'!$A$362:$U$446,6,FALSE)/100,0)</f>
        <v>0.0014921396216360245</v>
      </c>
      <c r="H79" s="155">
        <f>_xlfn.IFERROR(VLOOKUP(A79,'[1]Sheet1'!$A$362:$U$446,7,FALSE)/100,0)</f>
        <v>0.003583102841337692</v>
      </c>
      <c r="I79" s="152">
        <f>_xlfn.IFERROR(VLOOKUP(A79,'[1]Sheet1'!$A$362:$U$446,8,FALSE)/100,0)</f>
        <v>0.0023277080389059773</v>
      </c>
      <c r="J79" s="152">
        <f>_xlfn.IFERROR(VLOOKUP(A79,'[1]Sheet1'!$A$362:$U$446,9,FALSE)/100,0)</f>
        <v>0.0030730548959351867</v>
      </c>
      <c r="K79" s="153">
        <f>_xlfn.IFERROR(VLOOKUP(A79,'[1]Sheet1'!$A$362:$U$446,10,FALSE)/100,0)</f>
        <v>0</v>
      </c>
      <c r="L79" s="154">
        <f>_xlfn.IFERROR(VLOOKUP(A79,'[1]Sheet1'!$A$362:$U$446,11,FALSE)/100,0)</f>
        <v>0.0029299346091866767</v>
      </c>
      <c r="M79" s="155">
        <f>_xlfn.IFERROR(VLOOKUP(A79,'[1]Sheet1'!$A$362:$U$446,12,FALSE)/100,0)</f>
        <v>0.002540373797858828</v>
      </c>
      <c r="N79" s="152">
        <f>_xlfn.IFERROR(VLOOKUP(A79,'[1]Sheet1'!$A$362:$U$446,13,FALSE)/100,0)</f>
        <v>0.0029300241296104797</v>
      </c>
      <c r="O79" s="152">
        <f>_xlfn.IFERROR(VLOOKUP(A79,'[1]Sheet1'!$A$362:$U$446,14,FALSE)/100,0)</f>
        <v>0.0039117071807767525</v>
      </c>
      <c r="P79" s="153">
        <f>_xlfn.IFERROR(VLOOKUP(A79,'[1]Sheet1'!$A$362:$U$446,15,FALSE)/100,0)</f>
        <v>0</v>
      </c>
      <c r="Q79" s="154">
        <f>_xlfn.IFERROR(VLOOKUP(A79,'[1]Sheet1'!$A$362:$U$446,16,FALSE)/100,0)</f>
        <v>0.0028978875924654925</v>
      </c>
      <c r="R79" s="154">
        <f>_xlfn.IFERROR(VLOOKUP(A79,'[1]Sheet1'!$A$362:$U$446,17,FALSE)/100,0)</f>
        <v>0.002698246140008994</v>
      </c>
    </row>
    <row r="80" spans="1:18" ht="15">
      <c r="A80" s="22" t="s">
        <v>161</v>
      </c>
      <c r="B80" s="60" t="s">
        <v>162</v>
      </c>
      <c r="C80" s="151">
        <f>_xlfn.IFERROR(VLOOKUP(A80,'[1]Sheet1'!$A$362:$U$446,2,FALSE)/100,0)</f>
        <v>0.0006702412868632708</v>
      </c>
      <c r="D80" s="152">
        <f>_xlfn.IFERROR(VLOOKUP(A80,'[1]Sheet1'!$A$362:$U$446,3,FALSE)/100,0)</f>
        <v>0.0005676657584014534</v>
      </c>
      <c r="E80" s="152">
        <f>_xlfn.IFERROR(VLOOKUP(A80,'[1]Sheet1'!$A$362:$U$446,4,FALSE)/100,0)</f>
        <v>0</v>
      </c>
      <c r="F80" s="153">
        <f>_xlfn.IFERROR(VLOOKUP(A80,'[1]Sheet1'!$A$362:$U$446,5,FALSE)/100,0)</f>
        <v>0</v>
      </c>
      <c r="G80" s="154">
        <f>_xlfn.IFERROR(VLOOKUP(A80,'[1]Sheet1'!$A$362:$U$446,6,FALSE)/100,0)</f>
        <v>0.0005861977084998667</v>
      </c>
      <c r="H80" s="155">
        <f>_xlfn.IFERROR(VLOOKUP(A80,'[1]Sheet1'!$A$362:$U$446,7,FALSE)/100,0)</f>
        <v>0.001728689967312044</v>
      </c>
      <c r="I80" s="152">
        <f>_xlfn.IFERROR(VLOOKUP(A80,'[1]Sheet1'!$A$362:$U$446,8,FALSE)/100,0)</f>
        <v>0.0013578296893618199</v>
      </c>
      <c r="J80" s="152">
        <f>_xlfn.IFERROR(VLOOKUP(A80,'[1]Sheet1'!$A$362:$U$446,9,FALSE)/100,0)</f>
        <v>0.0009777901941611957</v>
      </c>
      <c r="K80" s="153">
        <f>_xlfn.IFERROR(VLOOKUP(A80,'[1]Sheet1'!$A$362:$U$446,10,FALSE)/100,0)</f>
        <v>0</v>
      </c>
      <c r="L80" s="154">
        <f>_xlfn.IFERROR(VLOOKUP(A80,'[1]Sheet1'!$A$362:$U$446,11,FALSE)/100,0)</f>
        <v>0.0014782851891805503</v>
      </c>
      <c r="M80" s="155">
        <f>_xlfn.IFERROR(VLOOKUP(A80,'[1]Sheet1'!$A$362:$U$446,12,FALSE)/100,0)</f>
        <v>0.0020867356196697514</v>
      </c>
      <c r="N80" s="152">
        <f>_xlfn.IFERROR(VLOOKUP(A80,'[1]Sheet1'!$A$362:$U$446,13,FALSE)/100,0)</f>
        <v>0.002412961047914512</v>
      </c>
      <c r="O80" s="152">
        <f>_xlfn.IFERROR(VLOOKUP(A80,'[1]Sheet1'!$A$362:$U$446,14,FALSE)/100,0)</f>
        <v>0.0044705224923162895</v>
      </c>
      <c r="P80" s="153">
        <f>_xlfn.IFERROR(VLOOKUP(A80,'[1]Sheet1'!$A$362:$U$446,15,FALSE)/100,0)</f>
        <v>0</v>
      </c>
      <c r="Q80" s="154">
        <f>_xlfn.IFERROR(VLOOKUP(A80,'[1]Sheet1'!$A$362:$U$446,16,FALSE)/100,0)</f>
        <v>0.0025547166933577365</v>
      </c>
      <c r="R80" s="154">
        <f>_xlfn.IFERROR(VLOOKUP(A80,'[1]Sheet1'!$A$362:$U$446,17,FALSE)/100,0)</f>
        <v>0.0015739769150052466</v>
      </c>
    </row>
    <row r="81" spans="1:18" ht="15">
      <c r="A81" s="22" t="s">
        <v>163</v>
      </c>
      <c r="B81" s="60" t="s">
        <v>164</v>
      </c>
      <c r="C81" s="151">
        <f>_xlfn.IFERROR(VLOOKUP(A81,'[1]Sheet1'!$A$362:$U$446,2,FALSE)/100,0)</f>
        <v>0.07920017873100983</v>
      </c>
      <c r="D81" s="152">
        <f>_xlfn.IFERROR(VLOOKUP(A81,'[1]Sheet1'!$A$362:$U$446,3,FALSE)/100,0)</f>
        <v>0.0030653950953678476</v>
      </c>
      <c r="E81" s="152">
        <f>_xlfn.IFERROR(VLOOKUP(A81,'[1]Sheet1'!$A$362:$U$446,4,FALSE)/100,0)</f>
        <v>0.01006036217303823</v>
      </c>
      <c r="F81" s="153">
        <f>_xlfn.IFERROR(VLOOKUP(A81,'[1]Sheet1'!$A$362:$U$446,5,FALSE)/100,0)</f>
        <v>0</v>
      </c>
      <c r="G81" s="154">
        <f>_xlfn.IFERROR(VLOOKUP(A81,'[1]Sheet1'!$A$362:$U$446,6,FALSE)/100,0)</f>
        <v>0.03975486277644551</v>
      </c>
      <c r="H81" s="155">
        <f>_xlfn.IFERROR(VLOOKUP(A81,'[1]Sheet1'!$A$362:$U$446,7,FALSE)/100,0)</f>
        <v>0.012823736484787528</v>
      </c>
      <c r="I81" s="152">
        <f>_xlfn.IFERROR(VLOOKUP(A81,'[1]Sheet1'!$A$362:$U$446,8,FALSE)/100,0)</f>
        <v>0.006401197106991438</v>
      </c>
      <c r="J81" s="152">
        <f>_xlfn.IFERROR(VLOOKUP(A81,'[1]Sheet1'!$A$362:$U$446,9,FALSE)/100,0)</f>
        <v>0.008381058807095963</v>
      </c>
      <c r="K81" s="153">
        <f>_xlfn.IFERROR(VLOOKUP(A81,'[1]Sheet1'!$A$362:$U$446,10,FALSE)/100,0)</f>
        <v>0</v>
      </c>
      <c r="L81" s="154">
        <f>_xlfn.IFERROR(VLOOKUP(A81,'[1]Sheet1'!$A$362:$U$446,11,FALSE)/100,0)</f>
        <v>0.009309201326461305</v>
      </c>
      <c r="M81" s="155">
        <f>_xlfn.IFERROR(VLOOKUP(A81,'[1]Sheet1'!$A$362:$U$446,12,FALSE)/100,0)</f>
        <v>0.02113953910361096</v>
      </c>
      <c r="N81" s="152">
        <f>_xlfn.IFERROR(VLOOKUP(A81,'[1]Sheet1'!$A$362:$U$446,13,FALSE)/100,0)</f>
        <v>0.016976904515684246</v>
      </c>
      <c r="O81" s="152">
        <f>_xlfn.IFERROR(VLOOKUP(A81,'[1]Sheet1'!$A$362:$U$446,14,FALSE)/100,0)</f>
        <v>0.008382229673093043</v>
      </c>
      <c r="P81" s="153">
        <f>_xlfn.IFERROR(VLOOKUP(A81,'[1]Sheet1'!$A$362:$U$446,15,FALSE)/100,0)</f>
        <v>0</v>
      </c>
      <c r="Q81" s="154">
        <f>_xlfn.IFERROR(VLOOKUP(A81,'[1]Sheet1'!$A$362:$U$446,16,FALSE)/100,0)</f>
        <v>0.0175398459543964</v>
      </c>
      <c r="R81" s="154">
        <f>_xlfn.IFERROR(VLOOKUP(A81,'[1]Sheet1'!$A$362:$U$446,17,FALSE)/100,0)</f>
        <v>0.01586468795283066</v>
      </c>
    </row>
    <row r="82" spans="1:18" ht="15">
      <c r="A82" s="22" t="s">
        <v>165</v>
      </c>
      <c r="B82" s="60" t="s">
        <v>166</v>
      </c>
      <c r="C82" s="151">
        <f>_xlfn.IFERROR(VLOOKUP(A82,'[1]Sheet1'!$A$362:$U$446,2,FALSE)/100,0)</f>
        <v>0.1187444146559428</v>
      </c>
      <c r="D82" s="152">
        <f>_xlfn.IFERROR(VLOOKUP(A82,'[1]Sheet1'!$A$362:$U$446,3,FALSE)/100,0)</f>
        <v>0.02815622161671208</v>
      </c>
      <c r="E82" s="152">
        <f>_xlfn.IFERROR(VLOOKUP(A82,'[1]Sheet1'!$A$362:$U$446,4,FALSE)/100,0)</f>
        <v>0.01710261569416499</v>
      </c>
      <c r="F82" s="153">
        <f>_xlfn.IFERROR(VLOOKUP(A82,'[1]Sheet1'!$A$362:$U$446,5,FALSE)/100,0)</f>
        <v>0</v>
      </c>
      <c r="G82" s="154">
        <f>_xlfn.IFERROR(VLOOKUP(A82,'[1]Sheet1'!$A$362:$U$446,6,FALSE)/100,0)</f>
        <v>0.07077005062616573</v>
      </c>
      <c r="H82" s="155">
        <f>_xlfn.IFERROR(VLOOKUP(A82,'[1]Sheet1'!$A$362:$U$446,7,FALSE)/100,0)</f>
        <v>0.15039602715614786</v>
      </c>
      <c r="I82" s="152">
        <f>_xlfn.IFERROR(VLOOKUP(A82,'[1]Sheet1'!$A$362:$U$446,8,FALSE)/100,0)</f>
        <v>0.04480837974894006</v>
      </c>
      <c r="J82" s="152">
        <f>_xlfn.IFERROR(VLOOKUP(A82,'[1]Sheet1'!$A$362:$U$446,9,FALSE)/100,0)</f>
        <v>0.033384550914932254</v>
      </c>
      <c r="K82" s="153">
        <f>_xlfn.IFERROR(VLOOKUP(A82,'[1]Sheet1'!$A$362:$U$446,10,FALSE)/100,0)</f>
        <v>0</v>
      </c>
      <c r="L82" s="154">
        <f>_xlfn.IFERROR(VLOOKUP(A82,'[1]Sheet1'!$A$362:$U$446,11,FALSE)/100,0)</f>
        <v>0.088444071543676</v>
      </c>
      <c r="M82" s="155">
        <f>_xlfn.IFERROR(VLOOKUP(A82,'[1]Sheet1'!$A$362:$U$446,12,FALSE)/100,0)</f>
        <v>0.13926692070404645</v>
      </c>
      <c r="N82" s="152">
        <f>_xlfn.IFERROR(VLOOKUP(A82,'[1]Sheet1'!$A$362:$U$446,13,FALSE)/100,0)</f>
        <v>0.05791106514994828</v>
      </c>
      <c r="O82" s="152">
        <f>_xlfn.IFERROR(VLOOKUP(A82,'[1]Sheet1'!$A$362:$U$446,14,FALSE)/100,0)</f>
        <v>0.03799944118468846</v>
      </c>
      <c r="P82" s="153">
        <f>_xlfn.IFERROR(VLOOKUP(A82,'[1]Sheet1'!$A$362:$U$446,15,FALSE)/100,0)</f>
        <v>0</v>
      </c>
      <c r="Q82" s="154">
        <f>_xlfn.IFERROR(VLOOKUP(A82,'[1]Sheet1'!$A$362:$U$446,16,FALSE)/100,0)</f>
        <v>0.08933882406771905</v>
      </c>
      <c r="R82" s="154">
        <f>_xlfn.IFERROR(VLOOKUP(A82,'[1]Sheet1'!$A$362:$U$446,17,FALSE)/100,0)</f>
        <v>0.0858775129499159</v>
      </c>
    </row>
    <row r="83" spans="1:18" ht="15">
      <c r="A83" s="22" t="s">
        <v>167</v>
      </c>
      <c r="B83" s="61" t="s">
        <v>168</v>
      </c>
      <c r="C83" s="151">
        <f>_xlfn.IFERROR(VLOOKUP(A83,'[1]Sheet1'!$A$362:$U$446,2,FALSE)/100,0)</f>
        <v>0.04568811438784629</v>
      </c>
      <c r="D83" s="152">
        <f>_xlfn.IFERROR(VLOOKUP(A83,'[1]Sheet1'!$A$362:$U$446,3,FALSE)/100,0)</f>
        <v>0.03701180744777475</v>
      </c>
      <c r="E83" s="152">
        <f>_xlfn.IFERROR(VLOOKUP(A83,'[1]Sheet1'!$A$362:$U$446,4,FALSE)/100,0)</f>
        <v>0.022132796780684104</v>
      </c>
      <c r="F83" s="153">
        <f>_xlfn.IFERROR(VLOOKUP(A83,'[1]Sheet1'!$A$362:$U$446,5,FALSE)/100,0)</f>
        <v>0</v>
      </c>
      <c r="G83" s="154">
        <f>_xlfn.IFERROR(VLOOKUP(A83,'[1]Sheet1'!$A$362:$U$446,6,FALSE)/100,0)</f>
        <v>0.040341060484945374</v>
      </c>
      <c r="H83" s="155">
        <f>_xlfn.IFERROR(VLOOKUP(A83,'[1]Sheet1'!$A$362:$U$446,7,FALSE)/100,0)</f>
        <v>0.05638672366105105</v>
      </c>
      <c r="I83" s="152">
        <f>_xlfn.IFERROR(VLOOKUP(A83,'[1]Sheet1'!$A$362:$U$446,8,FALSE)/100,0)</f>
        <v>0.04289633385983873</v>
      </c>
      <c r="J83" s="152">
        <f>_xlfn.IFERROR(VLOOKUP(A83,'[1]Sheet1'!$A$362:$U$446,9,FALSE)/100,0)</f>
        <v>0.030451180332448667</v>
      </c>
      <c r="K83" s="153">
        <f>_xlfn.IFERROR(VLOOKUP(A83,'[1]Sheet1'!$A$362:$U$446,10,FALSE)/100,0)</f>
        <v>0</v>
      </c>
      <c r="L83" s="154">
        <f>_xlfn.IFERROR(VLOOKUP(A83,'[1]Sheet1'!$A$362:$U$446,11,FALSE)/100,0)</f>
        <v>0.047411669130475315</v>
      </c>
      <c r="M83" s="155">
        <f>_xlfn.IFERROR(VLOOKUP(A83,'[1]Sheet1'!$A$362:$U$446,12,FALSE)/100,0)</f>
        <v>0.05244057339865723</v>
      </c>
      <c r="N83" s="152">
        <f>_xlfn.IFERROR(VLOOKUP(A83,'[1]Sheet1'!$A$362:$U$446,13,FALSE)/100,0)</f>
        <v>0.04489831092726646</v>
      </c>
      <c r="O83" s="152">
        <f>_xlfn.IFERROR(VLOOKUP(A83,'[1]Sheet1'!$A$362:$U$446,14,FALSE)/100,0)</f>
        <v>0.037720033528918694</v>
      </c>
      <c r="P83" s="153">
        <f>_xlfn.IFERROR(VLOOKUP(A83,'[1]Sheet1'!$A$362:$U$446,15,FALSE)/100,0)</f>
        <v>0</v>
      </c>
      <c r="Q83" s="154">
        <f>_xlfn.IFERROR(VLOOKUP(A83,'[1]Sheet1'!$A$362:$U$446,16,FALSE)/100,0)</f>
        <v>0.04705254327766339</v>
      </c>
      <c r="R83" s="154">
        <f>_xlfn.IFERROR(VLOOKUP(A83,'[1]Sheet1'!$A$362:$U$446,17,FALSE)/100,0)</f>
        <v>0.04622828494811706</v>
      </c>
    </row>
    <row r="84" spans="1:18" ht="15">
      <c r="A84" s="22" t="s">
        <v>169</v>
      </c>
      <c r="B84" s="60" t="s">
        <v>170</v>
      </c>
      <c r="C84" s="151">
        <f>_xlfn.IFERROR(VLOOKUP(A84,'[1]Sheet1'!$A$362:$U$446,2,FALSE)/100,0)</f>
        <v>0.019883824843610367</v>
      </c>
      <c r="D84" s="152">
        <f>_xlfn.IFERROR(VLOOKUP(A84,'[1]Sheet1'!$A$362:$U$446,3,FALSE)/100,0)</f>
        <v>0.03962306993642143</v>
      </c>
      <c r="E84" s="152">
        <f>_xlfn.IFERROR(VLOOKUP(A84,'[1]Sheet1'!$A$362:$U$446,4,FALSE)/100,0)</f>
        <v>0.01710261569416499</v>
      </c>
      <c r="F84" s="153">
        <f>_xlfn.IFERROR(VLOOKUP(A84,'[1]Sheet1'!$A$362:$U$446,5,FALSE)/100,0)</f>
        <v>0</v>
      </c>
      <c r="G84" s="154">
        <f>_xlfn.IFERROR(VLOOKUP(A84,'[1]Sheet1'!$A$362:$U$446,6,FALSE)/100,0)</f>
        <v>0.02899014122035705</v>
      </c>
      <c r="H84" s="155">
        <f>_xlfn.IFERROR(VLOOKUP(A84,'[1]Sheet1'!$A$362:$U$446,7,FALSE)/100,0)</f>
        <v>0.04614030676389238</v>
      </c>
      <c r="I84" s="152">
        <f>_xlfn.IFERROR(VLOOKUP(A84,'[1]Sheet1'!$A$362:$U$446,8,FALSE)/100,0)</f>
        <v>0.06459389807964087</v>
      </c>
      <c r="J84" s="152">
        <f>_xlfn.IFERROR(VLOOKUP(A84,'[1]Sheet1'!$A$362:$U$446,9,FALSE)/100,0)</f>
        <v>0.03645760581086744</v>
      </c>
      <c r="K84" s="153">
        <f>_xlfn.IFERROR(VLOOKUP(A84,'[1]Sheet1'!$A$362:$U$446,10,FALSE)/100,0)</f>
        <v>0</v>
      </c>
      <c r="L84" s="154">
        <f>_xlfn.IFERROR(VLOOKUP(A84,'[1]Sheet1'!$A$362:$U$446,11,FALSE)/100,0)</f>
        <v>0.0540706114240814</v>
      </c>
      <c r="M84" s="155">
        <f>_xlfn.IFERROR(VLOOKUP(A84,'[1]Sheet1'!$A$362:$U$446,12,FALSE)/100,0)</f>
        <v>0.06006169479223371</v>
      </c>
      <c r="N84" s="152">
        <f>_xlfn.IFERROR(VLOOKUP(A84,'[1]Sheet1'!$A$362:$U$446,13,FALSE)/100,0)</f>
        <v>0.09014133057566356</v>
      </c>
      <c r="O84" s="152">
        <f>_xlfn.IFERROR(VLOOKUP(A84,'[1]Sheet1'!$A$362:$U$446,14,FALSE)/100,0)</f>
        <v>0.04777870913663034</v>
      </c>
      <c r="P84" s="153">
        <f>_xlfn.IFERROR(VLOOKUP(A84,'[1]Sheet1'!$A$362:$U$446,15,FALSE)/100,0)</f>
        <v>0</v>
      </c>
      <c r="Q84" s="154">
        <f>_xlfn.IFERROR(VLOOKUP(A84,'[1]Sheet1'!$A$362:$U$446,16,FALSE)/100,0)</f>
        <v>0.0716464577137192</v>
      </c>
      <c r="R84" s="154">
        <f>_xlfn.IFERROR(VLOOKUP(A84,'[1]Sheet1'!$A$362:$U$446,17,FALSE)/100,0)</f>
        <v>0.05398990656073553</v>
      </c>
    </row>
    <row r="85" spans="1:18" ht="15">
      <c r="A85" s="22" t="s">
        <v>171</v>
      </c>
      <c r="B85" s="60" t="s">
        <v>172</v>
      </c>
      <c r="C85" s="151">
        <f>_xlfn.IFERROR(VLOOKUP(A85,'[1]Sheet1'!$A$362:$U$446,2,FALSE)/100,0)</f>
        <v>0.0024575513851653264</v>
      </c>
      <c r="D85" s="152">
        <f>_xlfn.IFERROR(VLOOKUP(A85,'[1]Sheet1'!$A$362:$U$446,3,FALSE)/100,0)</f>
        <v>0.001589464123524069</v>
      </c>
      <c r="E85" s="152">
        <f>_xlfn.IFERROR(VLOOKUP(A85,'[1]Sheet1'!$A$362:$U$446,4,FALSE)/100,0)</f>
        <v>0.002012072434607646</v>
      </c>
      <c r="F85" s="153">
        <f>_xlfn.IFERROR(VLOOKUP(A85,'[1]Sheet1'!$A$362:$U$446,5,FALSE)/100,0)</f>
        <v>0</v>
      </c>
      <c r="G85" s="154">
        <f>_xlfn.IFERROR(VLOOKUP(A85,'[1]Sheet1'!$A$362:$U$446,6,FALSE)/100,0)</f>
        <v>0.002025046629363176</v>
      </c>
      <c r="H85" s="155">
        <f>_xlfn.IFERROR(VLOOKUP(A85,'[1]Sheet1'!$A$362:$U$446,7,FALSE)/100,0)</f>
        <v>0.003960271561478501</v>
      </c>
      <c r="I85" s="152">
        <f>_xlfn.IFERROR(VLOOKUP(A85,'[1]Sheet1'!$A$362:$U$446,8,FALSE)/100,0)</f>
        <v>0.002078310749023194</v>
      </c>
      <c r="J85" s="152">
        <f>_xlfn.IFERROR(VLOOKUP(A85,'[1]Sheet1'!$A$362:$U$446,9,FALSE)/100,0)</f>
        <v>0.0034921078362899847</v>
      </c>
      <c r="K85" s="153">
        <f>_xlfn.IFERROR(VLOOKUP(A85,'[1]Sheet1'!$A$362:$U$446,10,FALSE)/100,0)</f>
        <v>0</v>
      </c>
      <c r="L85" s="154">
        <f>_xlfn.IFERROR(VLOOKUP(A85,'[1]Sheet1'!$A$362:$U$446,11,FALSE)/100,0)</f>
        <v>0.0030098419167099498</v>
      </c>
      <c r="M85" s="155">
        <f>_xlfn.IFERROR(VLOOKUP(A85,'[1]Sheet1'!$A$362:$U$446,12,FALSE)/100,0)</f>
        <v>0.002903284340410089</v>
      </c>
      <c r="N85" s="152">
        <f>_xlfn.IFERROR(VLOOKUP(A85,'[1]Sheet1'!$A$362:$U$446,13,FALSE)/100,0)</f>
        <v>0.0019820751465012064</v>
      </c>
      <c r="O85" s="152">
        <f>_xlfn.IFERROR(VLOOKUP(A85,'[1]Sheet1'!$A$362:$U$446,14,FALSE)/100,0)</f>
        <v>0.002514668901927913</v>
      </c>
      <c r="P85" s="153">
        <f>_xlfn.IFERROR(VLOOKUP(A85,'[1]Sheet1'!$A$362:$U$446,15,FALSE)/100,0)</f>
        <v>0</v>
      </c>
      <c r="Q85" s="154">
        <f>_xlfn.IFERROR(VLOOKUP(A85,'[1]Sheet1'!$A$362:$U$446,16,FALSE)/100,0)</f>
        <v>0.0024403263936551515</v>
      </c>
      <c r="R85" s="154">
        <f>_xlfn.IFERROR(VLOOKUP(A85,'[1]Sheet1'!$A$362:$U$446,17,FALSE)/100,0)</f>
        <v>0.002731557820749846</v>
      </c>
    </row>
    <row r="86" spans="1:18" ht="15">
      <c r="A86" s="22" t="s">
        <v>173</v>
      </c>
      <c r="B86" s="60" t="s">
        <v>174</v>
      </c>
      <c r="C86" s="151">
        <f>_xlfn.IFERROR(VLOOKUP(A86,'[1]Sheet1'!$A$362:$U$446,2,FALSE)/100,0)</f>
        <v>0.0008936550491510277</v>
      </c>
      <c r="D86" s="152">
        <f>_xlfn.IFERROR(VLOOKUP(A86,'[1]Sheet1'!$A$362:$U$446,3,FALSE)/100,0)</f>
        <v>0.0021571298819255224</v>
      </c>
      <c r="E86" s="152">
        <f>_xlfn.IFERROR(VLOOKUP(A86,'[1]Sheet1'!$A$362:$U$446,4,FALSE)/100,0)</f>
        <v>0</v>
      </c>
      <c r="F86" s="153">
        <f>_xlfn.IFERROR(VLOOKUP(A86,'[1]Sheet1'!$A$362:$U$446,5,FALSE)/100,0)</f>
        <v>0</v>
      </c>
      <c r="G86" s="154">
        <f>_xlfn.IFERROR(VLOOKUP(A86,'[1]Sheet1'!$A$362:$U$446,6,FALSE)/100,0)</f>
        <v>0.0014388489208633094</v>
      </c>
      <c r="H86" s="155">
        <f>_xlfn.IFERROR(VLOOKUP(A86,'[1]Sheet1'!$A$362:$U$446,7,FALSE)/100,0)</f>
        <v>0.0016972592406336434</v>
      </c>
      <c r="I86" s="152">
        <f>_xlfn.IFERROR(VLOOKUP(A86,'[1]Sheet1'!$A$362:$U$446,8,FALSE)/100,0)</f>
        <v>0.0015795161692576274</v>
      </c>
      <c r="J86" s="152">
        <f>_xlfn.IFERROR(VLOOKUP(A86,'[1]Sheet1'!$A$362:$U$446,9,FALSE)/100,0)</f>
        <v>0.0012571588210643944</v>
      </c>
      <c r="K86" s="153">
        <f>_xlfn.IFERROR(VLOOKUP(A86,'[1]Sheet1'!$A$362:$U$446,10,FALSE)/100,0)</f>
        <v>0</v>
      </c>
      <c r="L86" s="154">
        <f>_xlfn.IFERROR(VLOOKUP(A86,'[1]Sheet1'!$A$362:$U$446,11,FALSE)/100,0)</f>
        <v>0.0015981461504654601</v>
      </c>
      <c r="M86" s="155">
        <f>_xlfn.IFERROR(VLOOKUP(A86,'[1]Sheet1'!$A$362:$U$446,12,FALSE)/100,0)</f>
        <v>0.0019052803483941207</v>
      </c>
      <c r="N86" s="152">
        <f>_xlfn.IFERROR(VLOOKUP(A86,'[1]Sheet1'!$A$362:$U$446,13,FALSE)/100,0)</f>
        <v>0.0031023784901758012</v>
      </c>
      <c r="O86" s="152">
        <f>_xlfn.IFERROR(VLOOKUP(A86,'[1]Sheet1'!$A$362:$U$446,14,FALSE)/100,0)</f>
        <v>0.0022352612461581448</v>
      </c>
      <c r="P86" s="153">
        <f>_xlfn.IFERROR(VLOOKUP(A86,'[1]Sheet1'!$A$362:$U$446,15,FALSE)/100,0)</f>
        <v>0</v>
      </c>
      <c r="Q86" s="154">
        <f>_xlfn.IFERROR(VLOOKUP(A86,'[1]Sheet1'!$A$362:$U$446,16,FALSE)/100,0)</f>
        <v>0.0024784564935560133</v>
      </c>
      <c r="R86" s="154">
        <f>_xlfn.IFERROR(VLOOKUP(A86,'[1]Sheet1'!$A$362:$U$446,17,FALSE)/100,0)</f>
        <v>0.0017655190792651443</v>
      </c>
    </row>
    <row r="87" spans="1:18" ht="15">
      <c r="A87" s="22" t="s">
        <v>175</v>
      </c>
      <c r="B87" s="61" t="s">
        <v>176</v>
      </c>
      <c r="C87" s="151">
        <f>_xlfn.IFERROR(VLOOKUP(A87,'[1]Sheet1'!$A$362:$U$446,2,FALSE)/100,0)</f>
        <v>0.00022341376228775692</v>
      </c>
      <c r="D87" s="152">
        <f>_xlfn.IFERROR(VLOOKUP(A87,'[1]Sheet1'!$A$362:$U$446,3,FALSE)/100,0)</f>
        <v>0</v>
      </c>
      <c r="E87" s="152">
        <f>_xlfn.IFERROR(VLOOKUP(A87,'[1]Sheet1'!$A$362:$U$446,4,FALSE)/100,0)</f>
        <v>0.001006036217303823</v>
      </c>
      <c r="F87" s="153">
        <f>_xlfn.IFERROR(VLOOKUP(A87,'[1]Sheet1'!$A$362:$U$446,5,FALSE)/100,0)</f>
        <v>0</v>
      </c>
      <c r="G87" s="154">
        <f>_xlfn.IFERROR(VLOOKUP(A87,'[1]Sheet1'!$A$362:$U$446,6,FALSE)/100,0)</f>
        <v>0.0001598721023181455</v>
      </c>
      <c r="H87" s="155">
        <f>_xlfn.IFERROR(VLOOKUP(A87,'[1]Sheet1'!$A$362:$U$446,7,FALSE)/100,0)</f>
        <v>0.00018858436007040483</v>
      </c>
      <c r="I87" s="152">
        <f>_xlfn.IFERROR(VLOOKUP(A87,'[1]Sheet1'!$A$362:$U$446,8,FALSE)/100,0)</f>
        <v>0.00038795133981766287</v>
      </c>
      <c r="J87" s="152">
        <f>_xlfn.IFERROR(VLOOKUP(A87,'[1]Sheet1'!$A$362:$U$446,9,FALSE)/100,0)</f>
        <v>0.0001396843134515994</v>
      </c>
      <c r="K87" s="153">
        <f>_xlfn.IFERROR(VLOOKUP(A87,'[1]Sheet1'!$A$362:$U$446,10,FALSE)/100,0)</f>
        <v>0</v>
      </c>
      <c r="L87" s="154">
        <f>_xlfn.IFERROR(VLOOKUP(A87,'[1]Sheet1'!$A$362:$U$446,11,FALSE)/100,0)</f>
        <v>0.00027967557633145555</v>
      </c>
      <c r="M87" s="155">
        <f>_xlfn.IFERROR(VLOOKUP(A87,'[1]Sheet1'!$A$362:$U$446,12,FALSE)/100,0)</f>
        <v>0.0003629105425512611</v>
      </c>
      <c r="N87" s="152">
        <f>_xlfn.IFERROR(VLOOKUP(A87,'[1]Sheet1'!$A$362:$U$446,13,FALSE)/100,0)</f>
        <v>0.0001723543605653223</v>
      </c>
      <c r="O87" s="152">
        <f>_xlfn.IFERROR(VLOOKUP(A87,'[1]Sheet1'!$A$362:$U$446,14,FALSE)/100,0)</f>
        <v>0.0005588153115395362</v>
      </c>
      <c r="P87" s="153">
        <f>_xlfn.IFERROR(VLOOKUP(A87,'[1]Sheet1'!$A$362:$U$446,15,FALSE)/100,0)</f>
        <v>0</v>
      </c>
      <c r="Q87" s="154">
        <f>_xlfn.IFERROR(VLOOKUP(A87,'[1]Sheet1'!$A$362:$U$446,16,FALSE)/100,0)</f>
        <v>0.00030504079920689394</v>
      </c>
      <c r="R87" s="154">
        <f>_xlfn.IFERROR(VLOOKUP(A87,'[1]Sheet1'!$A$362:$U$446,17,FALSE)/100,0)</f>
        <v>0.0002664934459268142</v>
      </c>
    </row>
    <row r="88" spans="1:18" ht="15">
      <c r="A88" s="22" t="s">
        <v>177</v>
      </c>
      <c r="B88" s="61" t="s">
        <v>178</v>
      </c>
      <c r="C88" s="151">
        <f>_xlfn.IFERROR(VLOOKUP(A88,'[1]Sheet1'!$A$362:$U$446,2,FALSE)/100,0)</f>
        <v>0.03675156389633601</v>
      </c>
      <c r="D88" s="152">
        <f>_xlfn.IFERROR(VLOOKUP(A88,'[1]Sheet1'!$A$362:$U$446,3,FALSE)/100,0)</f>
        <v>0.010331516802906449</v>
      </c>
      <c r="E88" s="152">
        <f>_xlfn.IFERROR(VLOOKUP(A88,'[1]Sheet1'!$A$362:$U$446,4,FALSE)/100,0)</f>
        <v>0.05633802816901409</v>
      </c>
      <c r="F88" s="153">
        <f>_xlfn.IFERROR(VLOOKUP(A88,'[1]Sheet1'!$A$362:$U$446,5,FALSE)/100,0)</f>
        <v>0.09090909090909091</v>
      </c>
      <c r="G88" s="154">
        <f>_xlfn.IFERROR(VLOOKUP(A88,'[1]Sheet1'!$A$362:$U$446,6,FALSE)/100,0)</f>
        <v>0.025419664268585128</v>
      </c>
      <c r="H88" s="155">
        <f>_xlfn.IFERROR(VLOOKUP(A88,'[1]Sheet1'!$A$362:$U$446,7,FALSE)/100,0)</f>
        <v>0.010780739250691476</v>
      </c>
      <c r="I88" s="152">
        <f>_xlfn.IFERROR(VLOOKUP(A88,'[1]Sheet1'!$A$362:$U$446,8,FALSE)/100,0)</f>
        <v>0.004156621498046388</v>
      </c>
      <c r="J88" s="152">
        <f>_xlfn.IFERROR(VLOOKUP(A88,'[1]Sheet1'!$A$362:$U$446,9,FALSE)/100,0)</f>
        <v>0.010755692135773152</v>
      </c>
      <c r="K88" s="153">
        <f>_xlfn.IFERROR(VLOOKUP(A88,'[1]Sheet1'!$A$362:$U$446,10,FALSE)/100,0)</f>
        <v>0</v>
      </c>
      <c r="L88" s="154">
        <f>_xlfn.IFERROR(VLOOKUP(A88,'[1]Sheet1'!$A$362:$U$446,11,FALSE)/100,0)</f>
        <v>0.0075911942147109356</v>
      </c>
      <c r="M88" s="155">
        <f>_xlfn.IFERROR(VLOOKUP(A88,'[1]Sheet1'!$A$362:$U$446,12,FALSE)/100,0)</f>
        <v>0.0031754672473235353</v>
      </c>
      <c r="N88" s="152">
        <f>_xlfn.IFERROR(VLOOKUP(A88,'[1]Sheet1'!$A$362:$U$446,13,FALSE)/100,0)</f>
        <v>0.002671492588762496</v>
      </c>
      <c r="O88" s="152">
        <f>_xlfn.IFERROR(VLOOKUP(A88,'[1]Sheet1'!$A$362:$U$446,14,FALSE)/100,0)</f>
        <v>0.002514668901927913</v>
      </c>
      <c r="P88" s="153">
        <f>_xlfn.IFERROR(VLOOKUP(A88,'[1]Sheet1'!$A$362:$U$446,15,FALSE)/100,0)</f>
        <v>0</v>
      </c>
      <c r="Q88" s="154">
        <f>_xlfn.IFERROR(VLOOKUP(A88,'[1]Sheet1'!$A$362:$U$446,16,FALSE)/100,0)</f>
        <v>0.0028597574925646307</v>
      </c>
      <c r="R88" s="154">
        <f>_xlfn.IFERROR(VLOOKUP(A88,'[1]Sheet1'!$A$362:$U$446,17,FALSE)/100,0)</f>
        <v>0.009343926447808924</v>
      </c>
    </row>
    <row r="89" spans="1:18" ht="15">
      <c r="A89" s="22" t="s">
        <v>179</v>
      </c>
      <c r="B89" s="61" t="s">
        <v>180</v>
      </c>
      <c r="C89" s="151">
        <f>_xlfn.IFERROR(VLOOKUP(A89,'[1]Sheet1'!$A$362:$U$446,2,FALSE)/100,0)</f>
        <v>0.0025692582663092043</v>
      </c>
      <c r="D89" s="152">
        <f>_xlfn.IFERROR(VLOOKUP(A89,'[1]Sheet1'!$A$362:$U$446,3,FALSE)/100,0)</f>
        <v>0.0018165304268846503</v>
      </c>
      <c r="E89" s="152">
        <f>_xlfn.IFERROR(VLOOKUP(A89,'[1]Sheet1'!$A$362:$U$446,4,FALSE)/100,0)</f>
        <v>0.001006036217303823</v>
      </c>
      <c r="F89" s="153">
        <f>_xlfn.IFERROR(VLOOKUP(A89,'[1]Sheet1'!$A$362:$U$446,5,FALSE)/100,0)</f>
        <v>0</v>
      </c>
      <c r="G89" s="154">
        <f>_xlfn.IFERROR(VLOOKUP(A89,'[1]Sheet1'!$A$362:$U$446,6,FALSE)/100,0)</f>
        <v>0.0021316280309086064</v>
      </c>
      <c r="H89" s="155">
        <f>_xlfn.IFERROR(VLOOKUP(A89,'[1]Sheet1'!$A$362:$U$446,7,FALSE)/100,0)</f>
        <v>0.005500377168720141</v>
      </c>
      <c r="I89" s="152">
        <f>_xlfn.IFERROR(VLOOKUP(A89,'[1]Sheet1'!$A$362:$U$446,8,FALSE)/100,0)</f>
        <v>0.003159032338515255</v>
      </c>
      <c r="J89" s="152">
        <f>_xlfn.IFERROR(VLOOKUP(A89,'[1]Sheet1'!$A$362:$U$446,9,FALSE)/100,0)</f>
        <v>0.004190529403547982</v>
      </c>
      <c r="K89" s="153">
        <f>_xlfn.IFERROR(VLOOKUP(A89,'[1]Sheet1'!$A$362:$U$446,10,FALSE)/100,0)</f>
        <v>0</v>
      </c>
      <c r="L89" s="154">
        <f>_xlfn.IFERROR(VLOOKUP(A89,'[1]Sheet1'!$A$362:$U$446,11,FALSE)/100,0)</f>
        <v>0.004248405183320682</v>
      </c>
      <c r="M89" s="155">
        <f>_xlfn.IFERROR(VLOOKUP(A89,'[1]Sheet1'!$A$362:$U$446,12,FALSE)/100,0)</f>
        <v>0.00861912538559245</v>
      </c>
      <c r="N89" s="152">
        <f>_xlfn.IFERROR(VLOOKUP(A89,'[1]Sheet1'!$A$362:$U$446,13,FALSE)/100,0)</f>
        <v>0.005773871078938297</v>
      </c>
      <c r="O89" s="152">
        <f>_xlfn.IFERROR(VLOOKUP(A89,'[1]Sheet1'!$A$362:$U$446,14,FALSE)/100,0)</f>
        <v>0.005588153115395362</v>
      </c>
      <c r="P89" s="153">
        <f>_xlfn.IFERROR(VLOOKUP(A89,'[1]Sheet1'!$A$362:$U$446,15,FALSE)/100,0)</f>
        <v>0</v>
      </c>
      <c r="Q89" s="154">
        <f>_xlfn.IFERROR(VLOOKUP(A89,'[1]Sheet1'!$A$362:$U$446,16,FALSE)/100,0)</f>
        <v>0.006939678181956838</v>
      </c>
      <c r="R89" s="154">
        <f>_xlfn.IFERROR(VLOOKUP(A89,'[1]Sheet1'!$A$362:$U$446,17,FALSE)/100,0)</f>
        <v>0.004505404820200203</v>
      </c>
    </row>
    <row r="90" spans="1:18" ht="15">
      <c r="A90" s="22" t="s">
        <v>181</v>
      </c>
      <c r="B90" s="61" t="s">
        <v>182</v>
      </c>
      <c r="C90" s="151">
        <f>_xlfn.IFERROR(VLOOKUP(A90,'[1]Sheet1'!$A$362:$U$446,2,FALSE)/100,0)</f>
        <v>0.00011170688114387846</v>
      </c>
      <c r="D90" s="152">
        <f>_xlfn.IFERROR(VLOOKUP(A90,'[1]Sheet1'!$A$362:$U$446,3,FALSE)/100,0)</f>
        <v>0.0005676657584014534</v>
      </c>
      <c r="E90" s="152">
        <f>_xlfn.IFERROR(VLOOKUP(A90,'[1]Sheet1'!$A$362:$U$446,4,FALSE)/100,0)</f>
        <v>0</v>
      </c>
      <c r="F90" s="153">
        <f>_xlfn.IFERROR(VLOOKUP(A90,'[1]Sheet1'!$A$362:$U$446,5,FALSE)/100,0)</f>
        <v>0</v>
      </c>
      <c r="G90" s="154">
        <f>_xlfn.IFERROR(VLOOKUP(A90,'[1]Sheet1'!$A$362:$U$446,6,FALSE)/100,0)</f>
        <v>0.000319744204636291</v>
      </c>
      <c r="H90" s="155">
        <f>_xlfn.IFERROR(VLOOKUP(A90,'[1]Sheet1'!$A$362:$U$446,7,FALSE)/100,0)</f>
        <v>0.000628614533568016</v>
      </c>
      <c r="I90" s="152">
        <f>_xlfn.IFERROR(VLOOKUP(A90,'[1]Sheet1'!$A$362:$U$446,8,FALSE)/100,0)</f>
        <v>0.0005542161997395184</v>
      </c>
      <c r="J90" s="152">
        <f>_xlfn.IFERROR(VLOOKUP(A90,'[1]Sheet1'!$A$362:$U$446,9,FALSE)/100,0)</f>
        <v>0.0008381058807095963</v>
      </c>
      <c r="K90" s="153">
        <f>_xlfn.IFERROR(VLOOKUP(A90,'[1]Sheet1'!$A$362:$U$446,10,FALSE)/100,0)</f>
        <v>0</v>
      </c>
      <c r="L90" s="154">
        <f>_xlfn.IFERROR(VLOOKUP(A90,'[1]Sheet1'!$A$362:$U$446,11,FALSE)/100,0)</f>
        <v>0.0006126226910117597</v>
      </c>
      <c r="M90" s="155">
        <f>_xlfn.IFERROR(VLOOKUP(A90,'[1]Sheet1'!$A$362:$U$446,12,FALSE)/100,0)</f>
        <v>0.0007258210851025222</v>
      </c>
      <c r="N90" s="152">
        <f>_xlfn.IFERROR(VLOOKUP(A90,'[1]Sheet1'!$A$362:$U$446,13,FALSE)/100,0)</f>
        <v>0.0011203033436745949</v>
      </c>
      <c r="O90" s="152">
        <f>_xlfn.IFERROR(VLOOKUP(A90,'[1]Sheet1'!$A$362:$U$446,14,FALSE)/100,0)</f>
        <v>0.0011176306230790724</v>
      </c>
      <c r="P90" s="153">
        <f>_xlfn.IFERROR(VLOOKUP(A90,'[1]Sheet1'!$A$362:$U$446,15,FALSE)/100,0)</f>
        <v>0</v>
      </c>
      <c r="Q90" s="154">
        <f>_xlfn.IFERROR(VLOOKUP(A90,'[1]Sheet1'!$A$362:$U$446,16,FALSE)/100,0)</f>
        <v>0.0009532524975215435</v>
      </c>
      <c r="R90" s="154">
        <f>_xlfn.IFERROR(VLOOKUP(A90,'[1]Sheet1'!$A$362:$U$446,17,FALSE)/100,0)</f>
        <v>0.0006412498542613967</v>
      </c>
    </row>
    <row r="91" spans="1:18" ht="15">
      <c r="A91" s="22" t="s">
        <v>183</v>
      </c>
      <c r="B91" s="60" t="s">
        <v>184</v>
      </c>
      <c r="C91" s="151">
        <f>_xlfn.IFERROR(VLOOKUP(A91,'[1]Sheet1'!$A$362:$U$446,2,FALSE)/100,0)</f>
        <v>0.0032394995531724756</v>
      </c>
      <c r="D91" s="152">
        <f>_xlfn.IFERROR(VLOOKUP(A91,'[1]Sheet1'!$A$362:$U$446,3,FALSE)/100,0)</f>
        <v>0.003292461398728429</v>
      </c>
      <c r="E91" s="152">
        <f>_xlfn.IFERROR(VLOOKUP(A91,'[1]Sheet1'!$A$362:$U$446,4,FALSE)/100,0)</f>
        <v>0.0030181086519114686</v>
      </c>
      <c r="F91" s="153">
        <f>_xlfn.IFERROR(VLOOKUP(A91,'[1]Sheet1'!$A$362:$U$446,5,FALSE)/100,0)</f>
        <v>0</v>
      </c>
      <c r="G91" s="154">
        <f>_xlfn.IFERROR(VLOOKUP(A91,'[1]Sheet1'!$A$362:$U$446,6,FALSE)/100,0)</f>
        <v>0.003250732747135625</v>
      </c>
      <c r="H91" s="155">
        <f>_xlfn.IFERROR(VLOOKUP(A91,'[1]Sheet1'!$A$362:$U$446,7,FALSE)/100,0)</f>
        <v>0.0024830274075936637</v>
      </c>
      <c r="I91" s="152">
        <f>_xlfn.IFERROR(VLOOKUP(A91,'[1]Sheet1'!$A$362:$U$446,8,FALSE)/100,0)</f>
        <v>0.0038240917782026767</v>
      </c>
      <c r="J91" s="152">
        <f>_xlfn.IFERROR(VLOOKUP(A91,'[1]Sheet1'!$A$362:$U$446,9,FALSE)/100,0)</f>
        <v>0.0032127392093867857</v>
      </c>
      <c r="K91" s="153">
        <f>_xlfn.IFERROR(VLOOKUP(A91,'[1]Sheet1'!$A$362:$U$446,10,FALSE)/100,0)</f>
        <v>0</v>
      </c>
      <c r="L91" s="154">
        <f>_xlfn.IFERROR(VLOOKUP(A91,'[1]Sheet1'!$A$362:$U$446,11,FALSE)/100,0)</f>
        <v>0.0031962923009309203</v>
      </c>
      <c r="M91" s="155">
        <f>_xlfn.IFERROR(VLOOKUP(A91,'[1]Sheet1'!$A$362:$U$446,12,FALSE)/100,0)</f>
        <v>0.00462710941752858</v>
      </c>
      <c r="N91" s="152">
        <f>_xlfn.IFERROR(VLOOKUP(A91,'[1]Sheet1'!$A$362:$U$446,13,FALSE)/100,0)</f>
        <v>0.005687693898655636</v>
      </c>
      <c r="O91" s="152">
        <f>_xlfn.IFERROR(VLOOKUP(A91,'[1]Sheet1'!$A$362:$U$446,14,FALSE)/100,0)</f>
        <v>0.0072645990500139705</v>
      </c>
      <c r="P91" s="153">
        <f>_xlfn.IFERROR(VLOOKUP(A91,'[1]Sheet1'!$A$362:$U$446,15,FALSE)/100,0)</f>
        <v>0</v>
      </c>
      <c r="Q91" s="154">
        <f>_xlfn.IFERROR(VLOOKUP(A91,'[1]Sheet1'!$A$362:$U$446,16,FALSE)/100,0)</f>
        <v>0.005452604285823229</v>
      </c>
      <c r="R91" s="154">
        <f>_xlfn.IFERROR(VLOOKUP(A91,'[1]Sheet1'!$A$362:$U$446,17,FALSE)/100,0)</f>
        <v>0.0036975965622345476</v>
      </c>
    </row>
    <row r="92" spans="1:18" ht="15">
      <c r="A92" s="22" t="s">
        <v>185</v>
      </c>
      <c r="B92" s="60" t="s">
        <v>186</v>
      </c>
      <c r="C92" s="151">
        <f>_xlfn.IFERROR(VLOOKUP(A92,'[1]Sheet1'!$A$362:$U$446,2,FALSE)/100,0)</f>
        <v>0</v>
      </c>
      <c r="D92" s="152">
        <f>_xlfn.IFERROR(VLOOKUP(A92,'[1]Sheet1'!$A$362:$U$446,3,FALSE)/100,0)</f>
        <v>0</v>
      </c>
      <c r="E92" s="152">
        <f>_xlfn.IFERROR(VLOOKUP(A92,'[1]Sheet1'!$A$362:$U$446,4,FALSE)/100,0)</f>
        <v>0</v>
      </c>
      <c r="F92" s="153">
        <f>_xlfn.IFERROR(VLOOKUP(A92,'[1]Sheet1'!$A$362:$U$446,5,FALSE)/100,0)</f>
        <v>0</v>
      </c>
      <c r="G92" s="154">
        <f>_xlfn.IFERROR(VLOOKUP(A92,'[1]Sheet1'!$A$362:$U$446,6,FALSE)/100,0)</f>
        <v>0</v>
      </c>
      <c r="H92" s="155">
        <f>_xlfn.IFERROR(VLOOKUP(A92,'[1]Sheet1'!$A$362:$U$446,7,FALSE)/100,0)</f>
        <v>9.429218003520242E-05</v>
      </c>
      <c r="I92" s="152">
        <f>_xlfn.IFERROR(VLOOKUP(A92,'[1]Sheet1'!$A$362:$U$446,8,FALSE)/100,0)</f>
        <v>5.542161997395184E-05</v>
      </c>
      <c r="J92" s="152">
        <f>_xlfn.IFERROR(VLOOKUP(A92,'[1]Sheet1'!$A$362:$U$446,9,FALSE)/100,0)</f>
        <v>0.0002793686269031988</v>
      </c>
      <c r="K92" s="153">
        <f>_xlfn.IFERROR(VLOOKUP(A92,'[1]Sheet1'!$A$362:$U$446,10,FALSE)/100,0)</f>
        <v>0</v>
      </c>
      <c r="L92" s="154">
        <f>_xlfn.IFERROR(VLOOKUP(A92,'[1]Sheet1'!$A$362:$U$446,11,FALSE)/100,0)</f>
        <v>9.322519211048517E-05</v>
      </c>
      <c r="M92" s="155">
        <f>_xlfn.IFERROR(VLOOKUP(A92,'[1]Sheet1'!$A$362:$U$446,12,FALSE)/100,0)</f>
        <v>0.0003629105425512611</v>
      </c>
      <c r="N92" s="152">
        <f>_xlfn.IFERROR(VLOOKUP(A92,'[1]Sheet1'!$A$362:$U$446,13,FALSE)/100,0)</f>
        <v>0.0001723543605653223</v>
      </c>
      <c r="O92" s="152">
        <f>_xlfn.IFERROR(VLOOKUP(A92,'[1]Sheet1'!$A$362:$U$446,14,FALSE)/100,0)</f>
        <v>0.0013970382788488405</v>
      </c>
      <c r="P92" s="153">
        <f>_xlfn.IFERROR(VLOOKUP(A92,'[1]Sheet1'!$A$362:$U$446,15,FALSE)/100,0)</f>
        <v>0</v>
      </c>
      <c r="Q92" s="154">
        <f>_xlfn.IFERROR(VLOOKUP(A92,'[1]Sheet1'!$A$362:$U$446,16,FALSE)/100,0)</f>
        <v>0.0004194310989094792</v>
      </c>
      <c r="R92" s="154">
        <f>_xlfn.IFERROR(VLOOKUP(A92,'[1]Sheet1'!$A$362:$U$446,17,FALSE)/100,0)</f>
        <v>0.00014990256333383302</v>
      </c>
    </row>
    <row r="93" spans="1:18" ht="28.5">
      <c r="A93" s="22" t="s">
        <v>187</v>
      </c>
      <c r="B93" s="60" t="s">
        <v>188</v>
      </c>
      <c r="C93" s="151">
        <f>_xlfn.IFERROR(VLOOKUP(A93,'[1]Sheet1'!$A$362:$U$446,2,FALSE)/100,0)</f>
        <v>0</v>
      </c>
      <c r="D93" s="152">
        <f>_xlfn.IFERROR(VLOOKUP(A93,'[1]Sheet1'!$A$362:$U$446,3,FALSE)/100,0)</f>
        <v>0</v>
      </c>
      <c r="E93" s="152">
        <f>_xlfn.IFERROR(VLOOKUP(A93,'[1]Sheet1'!$A$362:$U$446,4,FALSE)/100,0)</f>
        <v>0</v>
      </c>
      <c r="F93" s="153">
        <f>_xlfn.IFERROR(VLOOKUP(A93,'[1]Sheet1'!$A$362:$U$446,5,FALSE)/100,0)</f>
        <v>0</v>
      </c>
      <c r="G93" s="154">
        <f>_xlfn.IFERROR(VLOOKUP(A93,'[1]Sheet1'!$A$362:$U$446,6,FALSE)/100,0)</f>
        <v>0</v>
      </c>
      <c r="H93" s="155">
        <f>_xlfn.IFERROR(VLOOKUP(A93,'[1]Sheet1'!$A$362:$U$446,7,FALSE)/100,0)</f>
        <v>0</v>
      </c>
      <c r="I93" s="152">
        <f>_xlfn.IFERROR(VLOOKUP(A93,'[1]Sheet1'!$A$362:$U$446,8,FALSE)/100,0)</f>
        <v>0</v>
      </c>
      <c r="J93" s="152">
        <f>_xlfn.IFERROR(VLOOKUP(A93,'[1]Sheet1'!$A$362:$U$446,9,FALSE)/100,0)</f>
        <v>0</v>
      </c>
      <c r="K93" s="153">
        <f>_xlfn.IFERROR(VLOOKUP(A93,'[1]Sheet1'!$A$362:$U$446,10,FALSE)/100,0)</f>
        <v>0</v>
      </c>
      <c r="L93" s="154">
        <f>_xlfn.IFERROR(VLOOKUP(A93,'[1]Sheet1'!$A$362:$U$446,11,FALSE)/100,0)</f>
        <v>0</v>
      </c>
      <c r="M93" s="155">
        <f>_xlfn.IFERROR(VLOOKUP(A93,'[1]Sheet1'!$A$362:$U$446,12,FALSE)/100,0)</f>
        <v>0</v>
      </c>
      <c r="N93" s="152">
        <f>_xlfn.IFERROR(VLOOKUP(A93,'[1]Sheet1'!$A$362:$U$446,13,FALSE)/100,0)</f>
        <v>0</v>
      </c>
      <c r="O93" s="152">
        <f>_xlfn.IFERROR(VLOOKUP(A93,'[1]Sheet1'!$A$362:$U$446,14,FALSE)/100,0)</f>
        <v>0</v>
      </c>
      <c r="P93" s="153">
        <f>_xlfn.IFERROR(VLOOKUP(A93,'[1]Sheet1'!$A$362:$U$446,15,FALSE)/100,0)</f>
        <v>0</v>
      </c>
      <c r="Q93" s="154">
        <f>_xlfn.IFERROR(VLOOKUP(A93,'[1]Sheet1'!$A$362:$U$446,16,FALSE)/100,0)</f>
        <v>0</v>
      </c>
      <c r="R93" s="154">
        <f>_xlfn.IFERROR(VLOOKUP(A93,'[1]Sheet1'!$A$362:$U$446,17,FALSE)/100,0)</f>
        <v>0</v>
      </c>
    </row>
    <row r="94" spans="1:18" ht="15">
      <c r="A94" s="22" t="s">
        <v>189</v>
      </c>
      <c r="B94" s="61" t="s">
        <v>190</v>
      </c>
      <c r="C94" s="151">
        <f>_xlfn.IFERROR(VLOOKUP(A94,'[1]Sheet1'!$A$362:$U$446,2,FALSE)/100,0)</f>
        <v>0</v>
      </c>
      <c r="D94" s="152">
        <f>_xlfn.IFERROR(VLOOKUP(A94,'[1]Sheet1'!$A$362:$U$446,3,FALSE)/100,0)</f>
        <v>0.00011353315168029064</v>
      </c>
      <c r="E94" s="152">
        <f>_xlfn.IFERROR(VLOOKUP(A94,'[1]Sheet1'!$A$362:$U$446,4,FALSE)/100,0)</f>
        <v>0</v>
      </c>
      <c r="F94" s="153">
        <f>_xlfn.IFERROR(VLOOKUP(A94,'[1]Sheet1'!$A$362:$U$446,5,FALSE)/100,0)</f>
        <v>0</v>
      </c>
      <c r="G94" s="154">
        <f>_xlfn.IFERROR(VLOOKUP(A94,'[1]Sheet1'!$A$362:$U$446,6,FALSE)/100,0)</f>
        <v>5.3290700772715165E-05</v>
      </c>
      <c r="H94" s="155">
        <f>_xlfn.IFERROR(VLOOKUP(A94,'[1]Sheet1'!$A$362:$U$446,7,FALSE)/100,0)</f>
        <v>0.000314307266784008</v>
      </c>
      <c r="I94" s="152">
        <f>_xlfn.IFERROR(VLOOKUP(A94,'[1]Sheet1'!$A$362:$U$446,8,FALSE)/100,0)</f>
        <v>0.0001385540499348796</v>
      </c>
      <c r="J94" s="152">
        <f>_xlfn.IFERROR(VLOOKUP(A94,'[1]Sheet1'!$A$362:$U$446,9,FALSE)/100,0)</f>
        <v>0.0002793686269031988</v>
      </c>
      <c r="K94" s="153">
        <f>_xlfn.IFERROR(VLOOKUP(A94,'[1]Sheet1'!$A$362:$U$446,10,FALSE)/100,0)</f>
        <v>0</v>
      </c>
      <c r="L94" s="154">
        <f>_xlfn.IFERROR(VLOOKUP(A94,'[1]Sheet1'!$A$362:$U$446,11,FALSE)/100,0)</f>
        <v>0.00022640403798260684</v>
      </c>
      <c r="M94" s="155">
        <f>_xlfn.IFERROR(VLOOKUP(A94,'[1]Sheet1'!$A$362:$U$446,12,FALSE)/100,0)</f>
        <v>0.0004536381781890764</v>
      </c>
      <c r="N94" s="152">
        <f>_xlfn.IFERROR(VLOOKUP(A94,'[1]Sheet1'!$A$362:$U$446,13,FALSE)/100,0)</f>
        <v>0.000517063081695967</v>
      </c>
      <c r="O94" s="152">
        <f>_xlfn.IFERROR(VLOOKUP(A94,'[1]Sheet1'!$A$362:$U$446,14,FALSE)/100,0)</f>
        <v>0.0008382229673093043</v>
      </c>
      <c r="P94" s="153">
        <f>_xlfn.IFERROR(VLOOKUP(A94,'[1]Sheet1'!$A$362:$U$446,15,FALSE)/100,0)</f>
        <v>0</v>
      </c>
      <c r="Q94" s="154">
        <f>_xlfn.IFERROR(VLOOKUP(A94,'[1]Sheet1'!$A$362:$U$446,16,FALSE)/100,0)</f>
        <v>0.0005338213986120643</v>
      </c>
      <c r="R94" s="154">
        <f>_xlfn.IFERROR(VLOOKUP(A94,'[1]Sheet1'!$A$362:$U$446,17,FALSE)/100,0)</f>
        <v>0.0002664934459268142</v>
      </c>
    </row>
    <row r="95" spans="1:18" ht="15.75" thickBot="1">
      <c r="A95" s="181" t="s">
        <v>191</v>
      </c>
      <c r="B95" s="182"/>
      <c r="C95" s="156">
        <f>_xlfn.IFERROR(VLOOKUP(A95,'[1]Sheet1'!$A$362:$U$446,2,FALSE)/100,0)</f>
        <v>0.04568811438784629</v>
      </c>
      <c r="D95" s="157">
        <f>_xlfn.IFERROR(VLOOKUP(A95,'[1]Sheet1'!$A$362:$U$446,3,FALSE)/100,0)</f>
        <v>0.004768392370572207</v>
      </c>
      <c r="E95" s="157">
        <f>_xlfn.IFERROR(VLOOKUP(A95,'[1]Sheet1'!$A$362:$U$446,4,FALSE)/100,0)</f>
        <v>0.008048289738430584</v>
      </c>
      <c r="F95" s="158">
        <f>_xlfn.IFERROR(VLOOKUP(A95,'[1]Sheet1'!$A$362:$U$446,5,FALSE)/100,0)</f>
        <v>0</v>
      </c>
      <c r="G95" s="159">
        <f>_xlfn.IFERROR(VLOOKUP(A95,'[1]Sheet1'!$A$362:$U$446,6,FALSE)/100,0)</f>
        <v>0.02446043165467626</v>
      </c>
      <c r="H95" s="160">
        <f>_xlfn.IFERROR(VLOOKUP(A95,'[1]Sheet1'!$A$362:$U$446,7,FALSE)/100,0)</f>
        <v>0.013420920291677144</v>
      </c>
      <c r="I95" s="157">
        <f>_xlfn.IFERROR(VLOOKUP(A95,'[1]Sheet1'!$A$362:$U$446,8,FALSE)/100,0)</f>
        <v>0.007565051126444424</v>
      </c>
      <c r="J95" s="157">
        <f>_xlfn.IFERROR(VLOOKUP(A95,'[1]Sheet1'!$A$362:$U$446,9,FALSE)/100,0)</f>
        <v>0.0072635842994831674</v>
      </c>
      <c r="K95" s="158">
        <f>_xlfn.IFERROR(VLOOKUP(A95,'[1]Sheet1'!$A$362:$U$446,10,FALSE)/100,0)</f>
        <v>0</v>
      </c>
      <c r="L95" s="159">
        <f>_xlfn.IFERROR(VLOOKUP(A95,'[1]Sheet1'!$A$362:$U$446,11,FALSE)/100,0)</f>
        <v>0.01001504920958355</v>
      </c>
      <c r="M95" s="160">
        <f>_xlfn.IFERROR(VLOOKUP(A95,'[1]Sheet1'!$A$362:$U$446,12,FALSE)/100,0)</f>
        <v>0.013699872981310108</v>
      </c>
      <c r="N95" s="157">
        <f>_xlfn.IFERROR(VLOOKUP(A95,'[1]Sheet1'!$A$362:$U$446,13,FALSE)/100,0)</f>
        <v>0.010599793174767322</v>
      </c>
      <c r="O95" s="157">
        <f>_xlfn.IFERROR(VLOOKUP(A95,'[1]Sheet1'!$A$362:$U$446,14,FALSE)/100,0)</f>
        <v>0.0072645990500139705</v>
      </c>
      <c r="P95" s="158">
        <f>_xlfn.IFERROR(VLOOKUP(A95,'[1]Sheet1'!$A$362:$U$446,15,FALSE)/100,0)</f>
        <v>0.047619047619047616</v>
      </c>
      <c r="Q95" s="159">
        <f>_xlfn.IFERROR(VLOOKUP(A95,'[1]Sheet1'!$A$362:$U$446,16,FALSE)/100,0)</f>
        <v>0.011477160070159385</v>
      </c>
      <c r="R95" s="159">
        <f>_xlfn.IFERROR(VLOOKUP(A95,'[1]Sheet1'!$A$362:$U$446,17,FALSE)/100,0)</f>
        <v>0.012591815320041973</v>
      </c>
    </row>
    <row r="96" spans="1:18" ht="15.75" thickBot="1">
      <c r="A96" s="183" t="s">
        <v>192</v>
      </c>
      <c r="B96" s="184"/>
      <c r="C96" s="161">
        <f>SUM(C7:C95)</f>
        <v>0.9999999999999998</v>
      </c>
      <c r="D96" s="162">
        <f aca="true" t="shared" si="0" ref="D96:R96">SUM(D7:D95)</f>
        <v>1</v>
      </c>
      <c r="E96" s="162">
        <f t="shared" si="0"/>
        <v>0.9999999999999998</v>
      </c>
      <c r="F96" s="163">
        <f t="shared" si="0"/>
        <v>1</v>
      </c>
      <c r="G96" s="164">
        <f t="shared" si="0"/>
        <v>1</v>
      </c>
      <c r="H96" s="165">
        <f t="shared" si="0"/>
        <v>0.9999999999999998</v>
      </c>
      <c r="I96" s="162">
        <f t="shared" si="0"/>
        <v>1</v>
      </c>
      <c r="J96" s="162">
        <f t="shared" si="0"/>
        <v>1.0000000000000002</v>
      </c>
      <c r="K96" s="163">
        <f t="shared" si="0"/>
        <v>1</v>
      </c>
      <c r="L96" s="164">
        <f t="shared" si="0"/>
        <v>1.0000000000000002</v>
      </c>
      <c r="M96" s="165">
        <f t="shared" si="0"/>
        <v>1</v>
      </c>
      <c r="N96" s="162">
        <f t="shared" si="0"/>
        <v>1</v>
      </c>
      <c r="O96" s="162">
        <f t="shared" si="0"/>
        <v>1</v>
      </c>
      <c r="P96" s="163">
        <f t="shared" si="0"/>
        <v>1</v>
      </c>
      <c r="Q96" s="164">
        <f t="shared" si="0"/>
        <v>1.0000000000000004</v>
      </c>
      <c r="R96" s="164">
        <f t="shared" si="0"/>
        <v>0.9999999999999999</v>
      </c>
    </row>
    <row r="97" spans="1:18" ht="15">
      <c r="A97" s="50"/>
      <c r="B97" s="50"/>
      <c r="C97" s="7"/>
      <c r="D97" s="7"/>
      <c r="E97" s="7"/>
      <c r="F97" s="7"/>
      <c r="G97" s="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">
      <c r="A98" s="232" t="s">
        <v>204</v>
      </c>
      <c r="B98" s="233"/>
      <c r="C98" s="7"/>
      <c r="D98" s="7"/>
      <c r="E98" s="7"/>
      <c r="F98" s="7"/>
      <c r="G98" s="5"/>
      <c r="H98" s="7"/>
      <c r="I98" s="7"/>
      <c r="J98" s="7"/>
      <c r="K98" s="7"/>
      <c r="L98" s="7"/>
      <c r="M98" s="7"/>
      <c r="N98" s="7"/>
      <c r="O98" s="7"/>
      <c r="P98" s="7"/>
      <c r="Q98" s="53"/>
      <c r="R98" s="7"/>
    </row>
    <row r="99" spans="1:18" ht="15">
      <c r="A99" s="47" t="s">
        <v>205</v>
      </c>
      <c r="B99" s="48"/>
      <c r="C99" s="7"/>
      <c r="D99" s="7"/>
      <c r="E99" s="7"/>
      <c r="F99" s="7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49"/>
      <c r="B100" s="5"/>
      <c r="C100" s="7"/>
      <c r="D100" s="7"/>
      <c r="E100" s="7"/>
      <c r="F100" s="7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B2:B6"/>
    <mergeCell ref="A2:A6"/>
    <mergeCell ref="A1:R1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57421875" style="98" customWidth="1"/>
    <col min="2" max="2" width="93.7109375" style="98" bestFit="1" customWidth="1"/>
    <col min="3" max="11" width="12.28125" style="98" customWidth="1"/>
    <col min="12" max="12" width="10.7109375" style="98" customWidth="1"/>
    <col min="13" max="16384" width="9.140625" style="98" customWidth="1"/>
  </cols>
  <sheetData>
    <row r="1" spans="1:12" ht="24.75" customHeight="1" thickBot="1" thickTop="1">
      <c r="A1" s="185" t="s">
        <v>228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8"/>
    </row>
    <row r="2" spans="1:12" ht="24.75" customHeight="1" thickTop="1">
      <c r="A2" s="213" t="s">
        <v>199</v>
      </c>
      <c r="B2" s="215" t="s">
        <v>12</v>
      </c>
      <c r="C2" s="242" t="s">
        <v>193</v>
      </c>
      <c r="D2" s="242"/>
      <c r="E2" s="242"/>
      <c r="F2" s="242"/>
      <c r="G2" s="242"/>
      <c r="H2" s="242"/>
      <c r="I2" s="242"/>
      <c r="J2" s="242"/>
      <c r="K2" s="243" t="s">
        <v>194</v>
      </c>
      <c r="L2" s="244"/>
    </row>
    <row r="3" spans="1:12" ht="24.75" customHeight="1">
      <c r="A3" s="213"/>
      <c r="B3" s="215"/>
      <c r="C3" s="237" t="s">
        <v>195</v>
      </c>
      <c r="D3" s="177"/>
      <c r="E3" s="178" t="s">
        <v>196</v>
      </c>
      <c r="F3" s="177"/>
      <c r="G3" s="178" t="s">
        <v>197</v>
      </c>
      <c r="H3" s="177"/>
      <c r="I3" s="178" t="s">
        <v>198</v>
      </c>
      <c r="J3" s="237"/>
      <c r="K3" s="223"/>
      <c r="L3" s="224"/>
    </row>
    <row r="4" spans="1:12" ht="24.75" customHeight="1" thickBot="1">
      <c r="A4" s="214"/>
      <c r="B4" s="235"/>
      <c r="C4" s="63" t="s">
        <v>14</v>
      </c>
      <c r="D4" s="64" t="s">
        <v>15</v>
      </c>
      <c r="E4" s="65" t="s">
        <v>14</v>
      </c>
      <c r="F4" s="64" t="s">
        <v>15</v>
      </c>
      <c r="G4" s="65" t="s">
        <v>14</v>
      </c>
      <c r="H4" s="64" t="s">
        <v>15</v>
      </c>
      <c r="I4" s="65" t="s">
        <v>14</v>
      </c>
      <c r="J4" s="66" t="s">
        <v>15</v>
      </c>
      <c r="K4" s="67" t="s">
        <v>14</v>
      </c>
      <c r="L4" s="68" t="s">
        <v>15</v>
      </c>
    </row>
    <row r="5" spans="1:12" ht="15">
      <c r="A5" s="69" t="s">
        <v>16</v>
      </c>
      <c r="B5" s="70" t="s">
        <v>17</v>
      </c>
      <c r="C5" s="82">
        <f>VLOOKUP(A5,'[1]Sheet1'!$A$452:$AK$536,20,FALSE)</f>
        <v>261</v>
      </c>
      <c r="D5" s="135">
        <f>VLOOKUP(A5,'[1]Sheet1'!$A$452:$AK$536,21,FALSE)/100</f>
        <v>0.00839795360211075</v>
      </c>
      <c r="E5" s="83">
        <f>VLOOKUP(A5,'[1]Sheet1'!$A$452:$AK$536,22,FALSE)</f>
        <v>262</v>
      </c>
      <c r="F5" s="135">
        <f>VLOOKUP(A5,'[1]Sheet1'!$A$452:$AK$536,23,FALSE)/100</f>
        <v>0.005916758880784083</v>
      </c>
      <c r="G5" s="83">
        <f>VLOOKUP(A5,'[1]Sheet1'!$A$452:$AK$536,24,FALSE)</f>
        <v>100</v>
      </c>
      <c r="H5" s="135">
        <f>VLOOKUP(A5,'[1]Sheet1'!$A$452:$AK$536,25,FALSE)/100</f>
        <v>0.010945709281961471</v>
      </c>
      <c r="I5" s="83">
        <f>VLOOKUP(A5,'[1]Sheet1'!$A$452:$AK$536,26,FALSE)</f>
        <v>1</v>
      </c>
      <c r="J5" s="100">
        <f>VLOOKUP(A5,'[1]Sheet1'!$A$452:$AK$536,27,FALSE)/100</f>
        <v>0.018867924528301886</v>
      </c>
      <c r="K5" s="143">
        <f>VLOOKUP(A5,'[1]Sheet1'!$A$452:$AK$536,28,FALSE)</f>
        <v>624</v>
      </c>
      <c r="L5" s="100">
        <f>VLOOKUP(A5,'[1]Sheet1'!$A$452:$AK$536,29,FALSE)/100</f>
        <v>0.00738033566334315</v>
      </c>
    </row>
    <row r="6" spans="1:12" ht="15">
      <c r="A6" s="22" t="s">
        <v>18</v>
      </c>
      <c r="B6" s="60" t="s">
        <v>19</v>
      </c>
      <c r="C6" s="86">
        <f>VLOOKUP(A6,'[1]Sheet1'!$A$452:$AK$536,20,FALSE)</f>
        <v>12</v>
      </c>
      <c r="D6" s="136">
        <f>VLOOKUP(A6,'[1]Sheet1'!$A$452:$AK$536,21,FALSE)/100</f>
        <v>0.0003861128092924483</v>
      </c>
      <c r="E6" s="87">
        <f>VLOOKUP(A6,'[1]Sheet1'!$A$452:$AK$536,22,FALSE)</f>
        <v>26</v>
      </c>
      <c r="F6" s="136">
        <f>VLOOKUP(A6,'[1]Sheet1'!$A$452:$AK$536,23,FALSE)/100</f>
        <v>0.0005871592782457488</v>
      </c>
      <c r="G6" s="87">
        <f>VLOOKUP(A6,'[1]Sheet1'!$A$452:$AK$536,24,FALSE)</f>
        <v>10</v>
      </c>
      <c r="H6" s="136">
        <f>VLOOKUP(A6,'[1]Sheet1'!$A$452:$AK$536,25,FALSE)/100</f>
        <v>0.0010945709281961471</v>
      </c>
      <c r="I6" s="87">
        <f>VLOOKUP(A6,'[1]Sheet1'!$A$452:$AK$536,26,FALSE)</f>
        <v>0</v>
      </c>
      <c r="J6" s="105">
        <f>VLOOKUP(A6,'[1]Sheet1'!$A$452:$AK$536,27,FALSE)/100</f>
        <v>0</v>
      </c>
      <c r="K6" s="144">
        <f>VLOOKUP(A6,'[1]Sheet1'!$A$452:$AK$536,28,FALSE)</f>
        <v>48</v>
      </c>
      <c r="L6" s="105">
        <f>VLOOKUP(A6,'[1]Sheet1'!$A$452:$AK$536,29,FALSE)/100</f>
        <v>0.0005677181279494731</v>
      </c>
    </row>
    <row r="7" spans="1:12" ht="15">
      <c r="A7" s="22" t="s">
        <v>20</v>
      </c>
      <c r="B7" s="60" t="s">
        <v>21</v>
      </c>
      <c r="C7" s="86">
        <f>VLOOKUP(A7,'[1]Sheet1'!$A$452:$AK$536,20,FALSE)</f>
        <v>15</v>
      </c>
      <c r="D7" s="136">
        <f>VLOOKUP(A7,'[1]Sheet1'!$A$452:$AK$536,21,FALSE)/100</f>
        <v>0.00048264101161556036</v>
      </c>
      <c r="E7" s="87">
        <f>VLOOKUP(A7,'[1]Sheet1'!$A$452:$AK$536,22,FALSE)</f>
        <v>3</v>
      </c>
      <c r="F7" s="136">
        <f>VLOOKUP(A7,'[1]Sheet1'!$A$452:$AK$536,23,FALSE)/100</f>
        <v>6.774914748989408E-05</v>
      </c>
      <c r="G7" s="87">
        <f>VLOOKUP(A7,'[1]Sheet1'!$A$452:$AK$536,24,FALSE)</f>
        <v>0</v>
      </c>
      <c r="H7" s="136">
        <f>VLOOKUP(A7,'[1]Sheet1'!$A$452:$AK$536,25,FALSE)/100</f>
        <v>0</v>
      </c>
      <c r="I7" s="87">
        <f>VLOOKUP(A7,'[1]Sheet1'!$A$452:$AK$536,26,FALSE)</f>
        <v>0</v>
      </c>
      <c r="J7" s="105">
        <f>VLOOKUP(A7,'[1]Sheet1'!$A$452:$AK$536,27,FALSE)/100</f>
        <v>0</v>
      </c>
      <c r="K7" s="144">
        <f>VLOOKUP(A7,'[1]Sheet1'!$A$452:$AK$536,28,FALSE)</f>
        <v>18</v>
      </c>
      <c r="L7" s="105">
        <f>VLOOKUP(A7,'[1]Sheet1'!$A$452:$AK$536,29,FALSE)/100</f>
        <v>0.00021289429798105242</v>
      </c>
    </row>
    <row r="8" spans="1:12" ht="15">
      <c r="A8" s="22" t="s">
        <v>22</v>
      </c>
      <c r="B8" s="60" t="s">
        <v>23</v>
      </c>
      <c r="C8" s="86">
        <v>0</v>
      </c>
      <c r="D8" s="136">
        <v>0</v>
      </c>
      <c r="E8" s="87">
        <v>0</v>
      </c>
      <c r="F8" s="136">
        <v>0</v>
      </c>
      <c r="G8" s="87">
        <v>0</v>
      </c>
      <c r="H8" s="136">
        <v>0</v>
      </c>
      <c r="I8" s="87">
        <v>0</v>
      </c>
      <c r="J8" s="105">
        <v>0</v>
      </c>
      <c r="K8" s="144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36">
        <v>0</v>
      </c>
      <c r="E9" s="87">
        <v>0</v>
      </c>
      <c r="F9" s="136">
        <v>0</v>
      </c>
      <c r="G9" s="87">
        <v>0</v>
      </c>
      <c r="H9" s="136">
        <v>0</v>
      </c>
      <c r="I9" s="87">
        <v>0</v>
      </c>
      <c r="J9" s="105">
        <v>0</v>
      </c>
      <c r="K9" s="144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36">
        <v>0</v>
      </c>
      <c r="E10" s="87">
        <v>0</v>
      </c>
      <c r="F10" s="136">
        <v>0</v>
      </c>
      <c r="G10" s="87">
        <v>0</v>
      </c>
      <c r="H10" s="136">
        <v>0</v>
      </c>
      <c r="I10" s="87">
        <v>0</v>
      </c>
      <c r="J10" s="105">
        <v>0</v>
      </c>
      <c r="K10" s="144">
        <v>0</v>
      </c>
      <c r="L10" s="105">
        <v>0</v>
      </c>
    </row>
    <row r="11" spans="1:12" ht="15">
      <c r="A11" s="22" t="s">
        <v>28</v>
      </c>
      <c r="B11" s="60" t="s">
        <v>29</v>
      </c>
      <c r="C11" s="86">
        <f>VLOOKUP(A11,'[1]Sheet1'!$A$452:$AK$536,20,FALSE)</f>
        <v>37</v>
      </c>
      <c r="D11" s="136">
        <f>VLOOKUP(A11,'[1]Sheet1'!$A$452:$AK$536,21,FALSE)/100</f>
        <v>0.0011905144953183822</v>
      </c>
      <c r="E11" s="87">
        <f>VLOOKUP(A11,'[1]Sheet1'!$A$452:$AK$536,22,FALSE)</f>
        <v>71</v>
      </c>
      <c r="F11" s="136">
        <f>VLOOKUP(A11,'[1]Sheet1'!$A$452:$AK$536,23,FALSE)/100</f>
        <v>0.0016033964905941603</v>
      </c>
      <c r="G11" s="87">
        <f>VLOOKUP(A11,'[1]Sheet1'!$A$452:$AK$536,24,FALSE)</f>
        <v>18</v>
      </c>
      <c r="H11" s="136">
        <f>VLOOKUP(A11,'[1]Sheet1'!$A$452:$AK$536,25,FALSE)/100</f>
        <v>0.001970227670753065</v>
      </c>
      <c r="I11" s="87">
        <f>VLOOKUP(A11,'[1]Sheet1'!$A$452:$AK$536,26,FALSE)</f>
        <v>0</v>
      </c>
      <c r="J11" s="105">
        <f>VLOOKUP(A11,'[1]Sheet1'!$A$452:$AK$536,27,FALSE)/100</f>
        <v>0</v>
      </c>
      <c r="K11" s="144">
        <f>VLOOKUP(A11,'[1]Sheet1'!$A$452:$AK$536,28,FALSE)</f>
        <v>126</v>
      </c>
      <c r="L11" s="105">
        <f>VLOOKUP(A11,'[1]Sheet1'!$A$452:$AK$536,29,FALSE)/100</f>
        <v>0.0014902600858673668</v>
      </c>
    </row>
    <row r="12" spans="1:12" ht="15">
      <c r="A12" s="22" t="s">
        <v>30</v>
      </c>
      <c r="B12" s="60" t="s">
        <v>31</v>
      </c>
      <c r="C12" s="86">
        <f>VLOOKUP(A12,'[1]Sheet1'!$A$452:$AK$536,20,FALSE)</f>
        <v>1</v>
      </c>
      <c r="D12" s="136">
        <f>VLOOKUP(A12,'[1]Sheet1'!$A$452:$AK$536,21,FALSE)/100</f>
        <v>3.217606744103736E-05</v>
      </c>
      <c r="E12" s="87">
        <f>VLOOKUP(A12,'[1]Sheet1'!$A$452:$AK$536,22,FALSE)</f>
        <v>1</v>
      </c>
      <c r="F12" s="136">
        <f>VLOOKUP(A12,'[1]Sheet1'!$A$452:$AK$536,23,FALSE)/100</f>
        <v>2.258304916329803E-05</v>
      </c>
      <c r="G12" s="87">
        <f>VLOOKUP(A12,'[1]Sheet1'!$A$452:$AK$536,24,FALSE)</f>
        <v>2</v>
      </c>
      <c r="H12" s="136">
        <f>VLOOKUP(A12,'[1]Sheet1'!$A$452:$AK$536,25,FALSE)/100</f>
        <v>0.00021891418563922942</v>
      </c>
      <c r="I12" s="87">
        <f>VLOOKUP(A12,'[1]Sheet1'!$A$452:$AK$536,26,FALSE)</f>
        <v>0</v>
      </c>
      <c r="J12" s="105">
        <f>VLOOKUP(A12,'[1]Sheet1'!$A$452:$AK$536,27,FALSE)/100</f>
        <v>0</v>
      </c>
      <c r="K12" s="144">
        <f>VLOOKUP(A12,'[1]Sheet1'!$A$452:$AK$536,28,FALSE)</f>
        <v>4</v>
      </c>
      <c r="L12" s="105">
        <f>VLOOKUP(A12,'[1]Sheet1'!$A$452:$AK$536,29,FALSE)/100</f>
        <v>4.7309843995789426E-05</v>
      </c>
    </row>
    <row r="13" spans="1:12" ht="15">
      <c r="A13" s="22" t="s">
        <v>32</v>
      </c>
      <c r="B13" s="61" t="s">
        <v>33</v>
      </c>
      <c r="C13" s="86">
        <f>VLOOKUP(A13,'[1]Sheet1'!$A$452:$AK$536,20,FALSE)</f>
        <v>1436</v>
      </c>
      <c r="D13" s="136">
        <f>VLOOKUP(A13,'[1]Sheet1'!$A$452:$AK$536,21,FALSE)/100</f>
        <v>0.04620483284532964</v>
      </c>
      <c r="E13" s="87">
        <f>VLOOKUP(A13,'[1]Sheet1'!$A$452:$AK$536,22,FALSE)</f>
        <v>2137</v>
      </c>
      <c r="F13" s="136">
        <f>VLOOKUP(A13,'[1]Sheet1'!$A$452:$AK$536,23,FALSE)/100</f>
        <v>0.048259976061967885</v>
      </c>
      <c r="G13" s="87">
        <f>VLOOKUP(A13,'[1]Sheet1'!$A$452:$AK$536,24,FALSE)</f>
        <v>369</v>
      </c>
      <c r="H13" s="136">
        <f>VLOOKUP(A13,'[1]Sheet1'!$A$452:$AK$536,25,FALSE)/100</f>
        <v>0.04038966725043783</v>
      </c>
      <c r="I13" s="87">
        <f>VLOOKUP(A13,'[1]Sheet1'!$A$452:$AK$536,26,FALSE)</f>
        <v>0</v>
      </c>
      <c r="J13" s="105">
        <f>VLOOKUP(A13,'[1]Sheet1'!$A$452:$AK$536,27,FALSE)/100</f>
        <v>0</v>
      </c>
      <c r="K13" s="144">
        <f>VLOOKUP(A13,'[1]Sheet1'!$A$452:$AK$536,28,FALSE)</f>
        <v>3942</v>
      </c>
      <c r="L13" s="105">
        <f>VLOOKUP(A13,'[1]Sheet1'!$A$452:$AK$536,29,FALSE)/100</f>
        <v>0.04662385125785048</v>
      </c>
    </row>
    <row r="14" spans="1:12" ht="15">
      <c r="A14" s="22" t="s">
        <v>34</v>
      </c>
      <c r="B14" s="60" t="s">
        <v>35</v>
      </c>
      <c r="C14" s="86">
        <f>VLOOKUP(A14,'[1]Sheet1'!$A$452:$AK$536,20,FALSE)</f>
        <v>178</v>
      </c>
      <c r="D14" s="136">
        <f>VLOOKUP(A14,'[1]Sheet1'!$A$452:$AK$536,21,FALSE)/100</f>
        <v>0.005727340004504649</v>
      </c>
      <c r="E14" s="87">
        <f>VLOOKUP(A14,'[1]Sheet1'!$A$452:$AK$536,22,FALSE)</f>
        <v>159</v>
      </c>
      <c r="F14" s="136">
        <f>VLOOKUP(A14,'[1]Sheet1'!$A$452:$AK$536,23,FALSE)/100</f>
        <v>0.0035907048169643864</v>
      </c>
      <c r="G14" s="87">
        <f>VLOOKUP(A14,'[1]Sheet1'!$A$452:$AK$536,24,FALSE)</f>
        <v>39</v>
      </c>
      <c r="H14" s="136">
        <f>VLOOKUP(A14,'[1]Sheet1'!$A$452:$AK$536,25,FALSE)/100</f>
        <v>0.004268826619964973</v>
      </c>
      <c r="I14" s="87">
        <f>VLOOKUP(A14,'[1]Sheet1'!$A$452:$AK$536,26,FALSE)</f>
        <v>0</v>
      </c>
      <c r="J14" s="105">
        <f>VLOOKUP(A14,'[1]Sheet1'!$A$452:$AK$536,27,FALSE)/100</f>
        <v>0</v>
      </c>
      <c r="K14" s="144">
        <f>VLOOKUP(A14,'[1]Sheet1'!$A$452:$AK$536,28,FALSE)</f>
        <v>376</v>
      </c>
      <c r="L14" s="105">
        <f>VLOOKUP(A14,'[1]Sheet1'!$A$452:$AK$536,29,FALSE)/100</f>
        <v>0.004447125335604206</v>
      </c>
    </row>
    <row r="15" spans="1:12" ht="15">
      <c r="A15" s="22" t="s">
        <v>36</v>
      </c>
      <c r="B15" s="60" t="s">
        <v>37</v>
      </c>
      <c r="C15" s="86">
        <f>VLOOKUP(A15,'[1]Sheet1'!$A$452:$AK$536,20,FALSE)</f>
        <v>12</v>
      </c>
      <c r="D15" s="136">
        <f>VLOOKUP(A15,'[1]Sheet1'!$A$452:$AK$536,21,FALSE)/100</f>
        <v>0.0003861128092924483</v>
      </c>
      <c r="E15" s="87">
        <f>VLOOKUP(A15,'[1]Sheet1'!$A$452:$AK$536,22,FALSE)</f>
        <v>10</v>
      </c>
      <c r="F15" s="136">
        <f>VLOOKUP(A15,'[1]Sheet1'!$A$452:$AK$536,23,FALSE)/100</f>
        <v>0.00022583049163298028</v>
      </c>
      <c r="G15" s="87">
        <f>VLOOKUP(A15,'[1]Sheet1'!$A$452:$AK$536,24,FALSE)</f>
        <v>3</v>
      </c>
      <c r="H15" s="136">
        <f>VLOOKUP(A15,'[1]Sheet1'!$A$452:$AK$536,25,FALSE)/100</f>
        <v>0.00032837127845884414</v>
      </c>
      <c r="I15" s="87">
        <f>VLOOKUP(A15,'[1]Sheet1'!$A$452:$AK$536,26,FALSE)</f>
        <v>0</v>
      </c>
      <c r="J15" s="105">
        <f>VLOOKUP(A15,'[1]Sheet1'!$A$452:$AK$536,27,FALSE)/100</f>
        <v>0</v>
      </c>
      <c r="K15" s="144">
        <f>VLOOKUP(A15,'[1]Sheet1'!$A$452:$AK$536,28,FALSE)</f>
        <v>25</v>
      </c>
      <c r="L15" s="105">
        <f>VLOOKUP(A15,'[1]Sheet1'!$A$452:$AK$536,29,FALSE)/100</f>
        <v>0.00029568652497368386</v>
      </c>
    </row>
    <row r="16" spans="1:12" ht="15">
      <c r="A16" s="22" t="s">
        <v>38</v>
      </c>
      <c r="B16" s="60" t="s">
        <v>39</v>
      </c>
      <c r="C16" s="86">
        <f>VLOOKUP(A16,'[1]Sheet1'!$A$452:$AK$536,20,FALSE)</f>
        <v>306</v>
      </c>
      <c r="D16" s="136">
        <f>VLOOKUP(A16,'[1]Sheet1'!$A$452:$AK$536,21,FALSE)/100</f>
        <v>0.00984587663695743</v>
      </c>
      <c r="E16" s="87">
        <f>VLOOKUP(A16,'[1]Sheet1'!$A$452:$AK$536,22,FALSE)</f>
        <v>431</v>
      </c>
      <c r="F16" s="136">
        <f>VLOOKUP(A16,'[1]Sheet1'!$A$452:$AK$536,23,FALSE)/100</f>
        <v>0.00973329418938145</v>
      </c>
      <c r="G16" s="87">
        <f>VLOOKUP(A16,'[1]Sheet1'!$A$452:$AK$536,24,FALSE)</f>
        <v>96</v>
      </c>
      <c r="H16" s="136">
        <f>VLOOKUP(A16,'[1]Sheet1'!$A$452:$AK$536,25,FALSE)/100</f>
        <v>0.010507880910683012</v>
      </c>
      <c r="I16" s="87">
        <f>VLOOKUP(A16,'[1]Sheet1'!$A$452:$AK$536,26,FALSE)</f>
        <v>1</v>
      </c>
      <c r="J16" s="105">
        <f>VLOOKUP(A16,'[1]Sheet1'!$A$452:$AK$536,27,FALSE)/100</f>
        <v>0.018867924528301886</v>
      </c>
      <c r="K16" s="144">
        <f>VLOOKUP(A16,'[1]Sheet1'!$A$452:$AK$536,28,FALSE)</f>
        <v>834</v>
      </c>
      <c r="L16" s="105">
        <f>VLOOKUP(A16,'[1]Sheet1'!$A$452:$AK$536,29,FALSE)/100</f>
        <v>0.009864102473122095</v>
      </c>
    </row>
    <row r="17" spans="1:12" ht="15">
      <c r="A17" s="22" t="s">
        <v>40</v>
      </c>
      <c r="B17" s="60" t="s">
        <v>41</v>
      </c>
      <c r="C17" s="86">
        <f>VLOOKUP(A17,'[1]Sheet1'!$A$452:$AK$536,20,FALSE)</f>
        <v>17</v>
      </c>
      <c r="D17" s="136">
        <f>VLOOKUP(A17,'[1]Sheet1'!$A$452:$AK$536,21,FALSE)/100</f>
        <v>0.000546993146497635</v>
      </c>
      <c r="E17" s="87">
        <f>VLOOKUP(A17,'[1]Sheet1'!$A$452:$AK$536,22,FALSE)</f>
        <v>19</v>
      </c>
      <c r="F17" s="136">
        <f>VLOOKUP(A17,'[1]Sheet1'!$A$452:$AK$536,23,FALSE)/100</f>
        <v>0.00042907793410266266</v>
      </c>
      <c r="G17" s="87">
        <f>VLOOKUP(A17,'[1]Sheet1'!$A$452:$AK$536,24,FALSE)</f>
        <v>5</v>
      </c>
      <c r="H17" s="136">
        <f>VLOOKUP(A17,'[1]Sheet1'!$A$452:$AK$536,25,FALSE)/100</f>
        <v>0.0005472854640980736</v>
      </c>
      <c r="I17" s="87">
        <f>VLOOKUP(A17,'[1]Sheet1'!$A$452:$AK$536,26,FALSE)</f>
        <v>0</v>
      </c>
      <c r="J17" s="105">
        <f>VLOOKUP(A17,'[1]Sheet1'!$A$452:$AK$536,27,FALSE)/100</f>
        <v>0</v>
      </c>
      <c r="K17" s="144">
        <f>VLOOKUP(A17,'[1]Sheet1'!$A$452:$AK$536,28,FALSE)</f>
        <v>41</v>
      </c>
      <c r="L17" s="105">
        <f>VLOOKUP(A17,'[1]Sheet1'!$A$452:$AK$536,29,FALSE)/100</f>
        <v>0.00048492590095684167</v>
      </c>
    </row>
    <row r="18" spans="1:12" ht="15">
      <c r="A18" s="22" t="s">
        <v>42</v>
      </c>
      <c r="B18" s="60" t="s">
        <v>43</v>
      </c>
      <c r="C18" s="86">
        <f>VLOOKUP(A18,'[1]Sheet1'!$A$452:$AK$536,20,FALSE)</f>
        <v>19</v>
      </c>
      <c r="D18" s="136">
        <f>VLOOKUP(A18,'[1]Sheet1'!$A$452:$AK$536,21,FALSE)/100</f>
        <v>0.0006113452813797098</v>
      </c>
      <c r="E18" s="87">
        <f>VLOOKUP(A18,'[1]Sheet1'!$A$452:$AK$536,22,FALSE)</f>
        <v>24</v>
      </c>
      <c r="F18" s="136">
        <f>VLOOKUP(A18,'[1]Sheet1'!$A$452:$AK$536,23,FALSE)/100</f>
        <v>0.0005419931799191527</v>
      </c>
      <c r="G18" s="87">
        <f>VLOOKUP(A18,'[1]Sheet1'!$A$452:$AK$536,24,FALSE)</f>
        <v>4</v>
      </c>
      <c r="H18" s="136">
        <f>VLOOKUP(A18,'[1]Sheet1'!$A$452:$AK$536,25,FALSE)/100</f>
        <v>0.00043782837127845885</v>
      </c>
      <c r="I18" s="87">
        <f>VLOOKUP(A18,'[1]Sheet1'!$A$452:$AK$536,26,FALSE)</f>
        <v>0</v>
      </c>
      <c r="J18" s="105">
        <f>VLOOKUP(A18,'[1]Sheet1'!$A$452:$AK$536,27,FALSE)/100</f>
        <v>0</v>
      </c>
      <c r="K18" s="144">
        <f>VLOOKUP(A18,'[1]Sheet1'!$A$452:$AK$536,28,FALSE)</f>
        <v>47</v>
      </c>
      <c r="L18" s="105">
        <f>VLOOKUP(A18,'[1]Sheet1'!$A$452:$AK$536,29,FALSE)/100</f>
        <v>0.0005558906669505257</v>
      </c>
    </row>
    <row r="19" spans="1:12" ht="28.5">
      <c r="A19" s="22" t="s">
        <v>44</v>
      </c>
      <c r="B19" s="60" t="s">
        <v>45</v>
      </c>
      <c r="C19" s="86">
        <f>VLOOKUP(A19,'[1]Sheet1'!$A$452:$AK$536,20,FALSE)</f>
        <v>201</v>
      </c>
      <c r="D19" s="136">
        <f>VLOOKUP(A19,'[1]Sheet1'!$A$452:$AK$536,21,FALSE)/100</f>
        <v>0.006467389555648509</v>
      </c>
      <c r="E19" s="87">
        <f>VLOOKUP(A19,'[1]Sheet1'!$A$452:$AK$536,22,FALSE)</f>
        <v>328</v>
      </c>
      <c r="F19" s="136">
        <f>VLOOKUP(A19,'[1]Sheet1'!$A$452:$AK$536,23,FALSE)/100</f>
        <v>0.0074072401255617535</v>
      </c>
      <c r="G19" s="87">
        <f>VLOOKUP(A19,'[1]Sheet1'!$A$452:$AK$536,24,FALSE)</f>
        <v>68</v>
      </c>
      <c r="H19" s="136">
        <f>VLOOKUP(A19,'[1]Sheet1'!$A$452:$AK$536,25,FALSE)/100</f>
        <v>0.0074430823117338</v>
      </c>
      <c r="I19" s="87">
        <f>VLOOKUP(A19,'[1]Sheet1'!$A$452:$AK$536,26,FALSE)</f>
        <v>1</v>
      </c>
      <c r="J19" s="105">
        <f>VLOOKUP(A19,'[1]Sheet1'!$A$452:$AK$536,27,FALSE)/100</f>
        <v>0.018867924528301886</v>
      </c>
      <c r="K19" s="144">
        <f>VLOOKUP(A19,'[1]Sheet1'!$A$452:$AK$536,28,FALSE)</f>
        <v>598</v>
      </c>
      <c r="L19" s="105">
        <f>VLOOKUP(A19,'[1]Sheet1'!$A$452:$AK$536,29,FALSE)/100</f>
        <v>0.007072821677370519</v>
      </c>
    </row>
    <row r="20" spans="1:12" ht="15">
      <c r="A20" s="22" t="s">
        <v>46</v>
      </c>
      <c r="B20" s="61" t="s">
        <v>47</v>
      </c>
      <c r="C20" s="86">
        <f>VLOOKUP(A20,'[1]Sheet1'!$A$452:$AK$536,20,FALSE)</f>
        <v>201</v>
      </c>
      <c r="D20" s="136">
        <f>VLOOKUP(A20,'[1]Sheet1'!$A$452:$AK$536,21,FALSE)/100</f>
        <v>0.006467389555648509</v>
      </c>
      <c r="E20" s="87">
        <f>VLOOKUP(A20,'[1]Sheet1'!$A$452:$AK$536,22,FALSE)</f>
        <v>184</v>
      </c>
      <c r="F20" s="136">
        <f>VLOOKUP(A20,'[1]Sheet1'!$A$452:$AK$536,23,FALSE)/100</f>
        <v>0.0041552810460468385</v>
      </c>
      <c r="G20" s="87">
        <f>VLOOKUP(A20,'[1]Sheet1'!$A$452:$AK$536,24,FALSE)</f>
        <v>47</v>
      </c>
      <c r="H20" s="136">
        <f>VLOOKUP(A20,'[1]Sheet1'!$A$452:$AK$536,25,FALSE)/100</f>
        <v>0.005144483362521891</v>
      </c>
      <c r="I20" s="87">
        <f>VLOOKUP(A20,'[1]Sheet1'!$A$452:$AK$536,26,FALSE)</f>
        <v>0</v>
      </c>
      <c r="J20" s="105">
        <f>VLOOKUP(A20,'[1]Sheet1'!$A$452:$AK$536,27,FALSE)/100</f>
        <v>0</v>
      </c>
      <c r="K20" s="144">
        <f>VLOOKUP(A20,'[1]Sheet1'!$A$452:$AK$536,28,FALSE)</f>
        <v>432</v>
      </c>
      <c r="L20" s="105">
        <f>VLOOKUP(A20,'[1]Sheet1'!$A$452:$AK$536,29,FALSE)/100</f>
        <v>0.005109463151545258</v>
      </c>
    </row>
    <row r="21" spans="1:12" ht="15">
      <c r="A21" s="22" t="s">
        <v>48</v>
      </c>
      <c r="B21" s="60" t="s">
        <v>49</v>
      </c>
      <c r="C21" s="86">
        <f>VLOOKUP(A21,'[1]Sheet1'!$A$452:$AK$536,20,FALSE)</f>
        <v>93</v>
      </c>
      <c r="D21" s="136">
        <f>VLOOKUP(A21,'[1]Sheet1'!$A$452:$AK$536,21,FALSE)/100</f>
        <v>0.0029923742720164744</v>
      </c>
      <c r="E21" s="87">
        <f>VLOOKUP(A21,'[1]Sheet1'!$A$452:$AK$536,22,FALSE)</f>
        <v>174</v>
      </c>
      <c r="F21" s="136">
        <f>VLOOKUP(A21,'[1]Sheet1'!$A$452:$AK$536,23,FALSE)/100</f>
        <v>0.003929450554413856</v>
      </c>
      <c r="G21" s="87">
        <f>VLOOKUP(A21,'[1]Sheet1'!$A$452:$AK$536,24,FALSE)</f>
        <v>27</v>
      </c>
      <c r="H21" s="136">
        <f>VLOOKUP(A21,'[1]Sheet1'!$A$452:$AK$536,25,FALSE)/100</f>
        <v>0.0029553415061295972</v>
      </c>
      <c r="I21" s="87">
        <f>VLOOKUP(A21,'[1]Sheet1'!$A$452:$AK$536,26,FALSE)</f>
        <v>0</v>
      </c>
      <c r="J21" s="105">
        <f>VLOOKUP(A21,'[1]Sheet1'!$A$452:$AK$536,27,FALSE)/100</f>
        <v>0</v>
      </c>
      <c r="K21" s="144">
        <f>VLOOKUP(A21,'[1]Sheet1'!$A$452:$AK$536,28,FALSE)</f>
        <v>294</v>
      </c>
      <c r="L21" s="105">
        <f>VLOOKUP(A21,'[1]Sheet1'!$A$452:$AK$536,29,FALSE)/100</f>
        <v>0.003477273533690523</v>
      </c>
    </row>
    <row r="22" spans="1:12" ht="15">
      <c r="A22" s="22" t="s">
        <v>50</v>
      </c>
      <c r="B22" s="60" t="s">
        <v>51</v>
      </c>
      <c r="C22" s="86">
        <f>VLOOKUP(A22,'[1]Sheet1'!$A$452:$AK$536,20,FALSE)</f>
        <v>19</v>
      </c>
      <c r="D22" s="136">
        <f>VLOOKUP(A22,'[1]Sheet1'!$A$452:$AK$536,21,FALSE)/100</f>
        <v>0.0006113452813797098</v>
      </c>
      <c r="E22" s="87">
        <f>VLOOKUP(A22,'[1]Sheet1'!$A$452:$AK$536,22,FALSE)</f>
        <v>9</v>
      </c>
      <c r="F22" s="136">
        <f>VLOOKUP(A22,'[1]Sheet1'!$A$452:$AK$536,23,FALSE)/100</f>
        <v>0.00020324744246968225</v>
      </c>
      <c r="G22" s="87">
        <f>VLOOKUP(A22,'[1]Sheet1'!$A$452:$AK$536,24,FALSE)</f>
        <v>2</v>
      </c>
      <c r="H22" s="136">
        <f>VLOOKUP(A22,'[1]Sheet1'!$A$452:$AK$536,25,FALSE)/100</f>
        <v>0.00021891418563922942</v>
      </c>
      <c r="I22" s="87">
        <f>VLOOKUP(A22,'[1]Sheet1'!$A$452:$AK$536,26,FALSE)</f>
        <v>0</v>
      </c>
      <c r="J22" s="105">
        <f>VLOOKUP(A22,'[1]Sheet1'!$A$452:$AK$536,27,FALSE)/100</f>
        <v>0</v>
      </c>
      <c r="K22" s="144">
        <f>VLOOKUP(A22,'[1]Sheet1'!$A$452:$AK$536,28,FALSE)</f>
        <v>30</v>
      </c>
      <c r="L22" s="105">
        <f>VLOOKUP(A22,'[1]Sheet1'!$A$452:$AK$536,29,FALSE)/100</f>
        <v>0.0003548238299684207</v>
      </c>
    </row>
    <row r="23" spans="1:12" ht="15">
      <c r="A23" s="22" t="s">
        <v>52</v>
      </c>
      <c r="B23" s="61" t="s">
        <v>53</v>
      </c>
      <c r="C23" s="86">
        <f>VLOOKUP(A23,'[1]Sheet1'!$A$452:$AK$536,20,FALSE)</f>
        <v>398</v>
      </c>
      <c r="D23" s="136">
        <f>VLOOKUP(A23,'[1]Sheet1'!$A$452:$AK$536,21,FALSE)/100</f>
        <v>0.012806074841532868</v>
      </c>
      <c r="E23" s="87">
        <f>VLOOKUP(A23,'[1]Sheet1'!$A$452:$AK$536,22,FALSE)</f>
        <v>375</v>
      </c>
      <c r="F23" s="136">
        <f>VLOOKUP(A23,'[1]Sheet1'!$A$452:$AK$536,23,FALSE)/100</f>
        <v>0.00846864343623676</v>
      </c>
      <c r="G23" s="87">
        <f>VLOOKUP(A23,'[1]Sheet1'!$A$452:$AK$536,24,FALSE)</f>
        <v>89</v>
      </c>
      <c r="H23" s="136">
        <f>VLOOKUP(A23,'[1]Sheet1'!$A$452:$AK$536,25,FALSE)/100</f>
        <v>0.00974168126094571</v>
      </c>
      <c r="I23" s="87">
        <f>VLOOKUP(A23,'[1]Sheet1'!$A$452:$AK$536,26,FALSE)</f>
        <v>1</v>
      </c>
      <c r="J23" s="105">
        <f>VLOOKUP(A23,'[1]Sheet1'!$A$452:$AK$536,27,FALSE)/100</f>
        <v>0.018867924528301886</v>
      </c>
      <c r="K23" s="144">
        <f>VLOOKUP(A23,'[1]Sheet1'!$A$452:$AK$536,28,FALSE)</f>
        <v>863</v>
      </c>
      <c r="L23" s="105">
        <f>VLOOKUP(A23,'[1]Sheet1'!$A$452:$AK$536,29,FALSE)/100</f>
        <v>0.010207098842091568</v>
      </c>
    </row>
    <row r="24" spans="1:12" ht="15">
      <c r="A24" s="22" t="s">
        <v>54</v>
      </c>
      <c r="B24" s="60" t="s">
        <v>55</v>
      </c>
      <c r="C24" s="86">
        <f>VLOOKUP(A24,'[1]Sheet1'!$A$452:$AK$536,20,FALSE)</f>
        <v>103</v>
      </c>
      <c r="D24" s="136">
        <f>VLOOKUP(A24,'[1]Sheet1'!$A$452:$AK$536,21,FALSE)/100</f>
        <v>0.0033141349464268477</v>
      </c>
      <c r="E24" s="87">
        <f>VLOOKUP(A24,'[1]Sheet1'!$A$452:$AK$536,22,FALSE)</f>
        <v>118</v>
      </c>
      <c r="F24" s="136">
        <f>VLOOKUP(A24,'[1]Sheet1'!$A$452:$AK$536,23,FALSE)/100</f>
        <v>0.002664799801269167</v>
      </c>
      <c r="G24" s="87">
        <f>VLOOKUP(A24,'[1]Sheet1'!$A$452:$AK$536,24,FALSE)</f>
        <v>16</v>
      </c>
      <c r="H24" s="136">
        <f>VLOOKUP(A24,'[1]Sheet1'!$A$452:$AK$536,25,FALSE)/100</f>
        <v>0.0017513134851138354</v>
      </c>
      <c r="I24" s="87">
        <f>VLOOKUP(A24,'[1]Sheet1'!$A$452:$AK$536,26,FALSE)</f>
        <v>0</v>
      </c>
      <c r="J24" s="105">
        <f>VLOOKUP(A24,'[1]Sheet1'!$A$452:$AK$536,27,FALSE)/100</f>
        <v>0</v>
      </c>
      <c r="K24" s="144">
        <f>VLOOKUP(A24,'[1]Sheet1'!$A$452:$AK$536,28,FALSE)</f>
        <v>237</v>
      </c>
      <c r="L24" s="105">
        <f>VLOOKUP(A24,'[1]Sheet1'!$A$452:$AK$536,29,FALSE)/100</f>
        <v>0.0028031082567505235</v>
      </c>
    </row>
    <row r="25" spans="1:12" ht="15">
      <c r="A25" s="22" t="s">
        <v>56</v>
      </c>
      <c r="B25" s="60" t="s">
        <v>57</v>
      </c>
      <c r="C25" s="86">
        <f>VLOOKUP(A25,'[1]Sheet1'!$A$452:$AK$536,20,FALSE)</f>
        <v>287</v>
      </c>
      <c r="D25" s="136">
        <f>VLOOKUP(A25,'[1]Sheet1'!$A$452:$AK$536,21,FALSE)/100</f>
        <v>0.00923453135557772</v>
      </c>
      <c r="E25" s="87">
        <f>VLOOKUP(A25,'[1]Sheet1'!$A$452:$AK$536,22,FALSE)</f>
        <v>516</v>
      </c>
      <c r="F25" s="136">
        <f>VLOOKUP(A25,'[1]Sheet1'!$A$452:$AK$536,23,FALSE)/100</f>
        <v>0.011652853368261783</v>
      </c>
      <c r="G25" s="87">
        <f>VLOOKUP(A25,'[1]Sheet1'!$A$452:$AK$536,24,FALSE)</f>
        <v>79</v>
      </c>
      <c r="H25" s="136">
        <f>VLOOKUP(A25,'[1]Sheet1'!$A$452:$AK$536,25,FALSE)/100</f>
        <v>0.008647110332749562</v>
      </c>
      <c r="I25" s="87">
        <f>VLOOKUP(A25,'[1]Sheet1'!$A$452:$AK$536,26,FALSE)</f>
        <v>0</v>
      </c>
      <c r="J25" s="105">
        <f>VLOOKUP(A25,'[1]Sheet1'!$A$452:$AK$536,27,FALSE)/100</f>
        <v>0</v>
      </c>
      <c r="K25" s="144">
        <f>VLOOKUP(A25,'[1]Sheet1'!$A$452:$AK$536,28,FALSE)</f>
        <v>882</v>
      </c>
      <c r="L25" s="105">
        <f>VLOOKUP(A25,'[1]Sheet1'!$A$452:$AK$536,29,FALSE)/100</f>
        <v>0.010431820601071567</v>
      </c>
    </row>
    <row r="26" spans="1:12" ht="15">
      <c r="A26" s="22" t="s">
        <v>58</v>
      </c>
      <c r="B26" s="60" t="s">
        <v>59</v>
      </c>
      <c r="C26" s="86">
        <f>VLOOKUP(A26,'[1]Sheet1'!$A$452:$AK$536,20,FALSE)</f>
        <v>583</v>
      </c>
      <c r="D26" s="136">
        <f>VLOOKUP(A26,'[1]Sheet1'!$A$452:$AK$536,21,FALSE)/100</f>
        <v>0.01875864731812478</v>
      </c>
      <c r="E26" s="87">
        <f>VLOOKUP(A26,'[1]Sheet1'!$A$452:$AK$536,22,FALSE)</f>
        <v>718</v>
      </c>
      <c r="F26" s="136">
        <f>VLOOKUP(A26,'[1]Sheet1'!$A$452:$AK$536,23,FALSE)/100</f>
        <v>0.016214629299247985</v>
      </c>
      <c r="G26" s="87">
        <f>VLOOKUP(A26,'[1]Sheet1'!$A$452:$AK$536,24,FALSE)</f>
        <v>172</v>
      </c>
      <c r="H26" s="136">
        <f>VLOOKUP(A26,'[1]Sheet1'!$A$452:$AK$536,25,FALSE)/100</f>
        <v>0.01882661996497373</v>
      </c>
      <c r="I26" s="87">
        <f>VLOOKUP(A26,'[1]Sheet1'!$A$452:$AK$536,26,FALSE)</f>
        <v>1</v>
      </c>
      <c r="J26" s="105">
        <f>VLOOKUP(A26,'[1]Sheet1'!$A$452:$AK$536,27,FALSE)/100</f>
        <v>0.018867924528301886</v>
      </c>
      <c r="K26" s="144">
        <f>VLOOKUP(A26,'[1]Sheet1'!$A$452:$AK$536,28,FALSE)</f>
        <v>1474</v>
      </c>
      <c r="L26" s="105">
        <f>VLOOKUP(A26,'[1]Sheet1'!$A$452:$AK$536,29,FALSE)/100</f>
        <v>0.017433677512448405</v>
      </c>
    </row>
    <row r="27" spans="1:12" ht="15">
      <c r="A27" s="22" t="s">
        <v>60</v>
      </c>
      <c r="B27" s="60" t="s">
        <v>61</v>
      </c>
      <c r="C27" s="86">
        <f>VLOOKUP(A27,'[1]Sheet1'!$A$452:$AK$536,20,FALSE)</f>
        <v>585</v>
      </c>
      <c r="D27" s="136">
        <f>VLOOKUP(A27,'[1]Sheet1'!$A$452:$AK$536,21,FALSE)/100</f>
        <v>0.018822999453006854</v>
      </c>
      <c r="E27" s="87">
        <f>VLOOKUP(A27,'[1]Sheet1'!$A$452:$AK$536,22,FALSE)</f>
        <v>303</v>
      </c>
      <c r="F27" s="136">
        <f>VLOOKUP(A27,'[1]Sheet1'!$A$452:$AK$536,23,FALSE)/100</f>
        <v>0.006842663896479303</v>
      </c>
      <c r="G27" s="87">
        <f>VLOOKUP(A27,'[1]Sheet1'!$A$452:$AK$536,24,FALSE)</f>
        <v>96</v>
      </c>
      <c r="H27" s="136">
        <f>VLOOKUP(A27,'[1]Sheet1'!$A$452:$AK$536,25,FALSE)/100</f>
        <v>0.010507880910683012</v>
      </c>
      <c r="I27" s="87">
        <f>VLOOKUP(A27,'[1]Sheet1'!$A$452:$AK$536,26,FALSE)</f>
        <v>0</v>
      </c>
      <c r="J27" s="105">
        <f>VLOOKUP(A27,'[1]Sheet1'!$A$452:$AK$536,27,FALSE)/100</f>
        <v>0</v>
      </c>
      <c r="K27" s="144">
        <f>VLOOKUP(A27,'[1]Sheet1'!$A$452:$AK$536,28,FALSE)</f>
        <v>984</v>
      </c>
      <c r="L27" s="105">
        <f>VLOOKUP(A27,'[1]Sheet1'!$A$452:$AK$536,29,FALSE)/100</f>
        <v>0.011638221622964198</v>
      </c>
    </row>
    <row r="28" spans="1:12" ht="28.5">
      <c r="A28" s="22" t="s">
        <v>62</v>
      </c>
      <c r="B28" s="60" t="s">
        <v>63</v>
      </c>
      <c r="C28" s="86">
        <f>VLOOKUP(A28,'[1]Sheet1'!$A$452:$AK$536,20,FALSE)</f>
        <v>1417</v>
      </c>
      <c r="D28" s="136">
        <f>VLOOKUP(A28,'[1]Sheet1'!$A$452:$AK$536,21,FALSE)/100</f>
        <v>0.04559348756394994</v>
      </c>
      <c r="E28" s="87">
        <f>VLOOKUP(A28,'[1]Sheet1'!$A$452:$AK$536,22,FALSE)</f>
        <v>1649</v>
      </c>
      <c r="F28" s="136">
        <f>VLOOKUP(A28,'[1]Sheet1'!$A$452:$AK$536,23,FALSE)/100</f>
        <v>0.03723944807027845</v>
      </c>
      <c r="G28" s="87">
        <f>VLOOKUP(A28,'[1]Sheet1'!$A$452:$AK$536,24,FALSE)</f>
        <v>356</v>
      </c>
      <c r="H28" s="136">
        <f>VLOOKUP(A28,'[1]Sheet1'!$A$452:$AK$536,25,FALSE)/100</f>
        <v>0.03896672504378284</v>
      </c>
      <c r="I28" s="87">
        <f>VLOOKUP(A28,'[1]Sheet1'!$A$452:$AK$536,26,FALSE)</f>
        <v>3</v>
      </c>
      <c r="J28" s="105">
        <f>VLOOKUP(A28,'[1]Sheet1'!$A$452:$AK$536,27,FALSE)/100</f>
        <v>0.05660377358490567</v>
      </c>
      <c r="K28" s="144">
        <f>VLOOKUP(A28,'[1]Sheet1'!$A$452:$AK$536,28,FALSE)</f>
        <v>3425</v>
      </c>
      <c r="L28" s="105">
        <f>VLOOKUP(A28,'[1]Sheet1'!$A$452:$AK$536,29,FALSE)/100</f>
        <v>0.04050905392139469</v>
      </c>
    </row>
    <row r="29" spans="1:12" ht="15">
      <c r="A29" s="22" t="s">
        <v>64</v>
      </c>
      <c r="B29" s="60" t="s">
        <v>65</v>
      </c>
      <c r="C29" s="86">
        <f>VLOOKUP(A29,'[1]Sheet1'!$A$452:$AK$536,20,FALSE)</f>
        <v>30</v>
      </c>
      <c r="D29" s="136">
        <f>VLOOKUP(A29,'[1]Sheet1'!$A$452:$AK$536,21,FALSE)/100</f>
        <v>0.0009652820232311207</v>
      </c>
      <c r="E29" s="87">
        <f>VLOOKUP(A29,'[1]Sheet1'!$A$452:$AK$536,22,FALSE)</f>
        <v>34</v>
      </c>
      <c r="F29" s="136">
        <f>VLOOKUP(A29,'[1]Sheet1'!$A$452:$AK$536,23,FALSE)/100</f>
        <v>0.0007678236715521329</v>
      </c>
      <c r="G29" s="87">
        <f>VLOOKUP(A29,'[1]Sheet1'!$A$452:$AK$536,24,FALSE)</f>
        <v>5</v>
      </c>
      <c r="H29" s="136">
        <f>VLOOKUP(A29,'[1]Sheet1'!$A$452:$AK$536,25,FALSE)/100</f>
        <v>0.0005472854640980736</v>
      </c>
      <c r="I29" s="87">
        <f>VLOOKUP(A29,'[1]Sheet1'!$A$452:$AK$536,26,FALSE)</f>
        <v>0</v>
      </c>
      <c r="J29" s="105">
        <f>VLOOKUP(A29,'[1]Sheet1'!$A$452:$AK$536,27,FALSE)/100</f>
        <v>0</v>
      </c>
      <c r="K29" s="144">
        <f>VLOOKUP(A29,'[1]Sheet1'!$A$452:$AK$536,28,FALSE)</f>
        <v>69</v>
      </c>
      <c r="L29" s="105">
        <f>VLOOKUP(A29,'[1]Sheet1'!$A$452:$AK$536,29,FALSE)/100</f>
        <v>0.0008160948089273675</v>
      </c>
    </row>
    <row r="30" spans="1:12" ht="15">
      <c r="A30" s="22" t="s">
        <v>66</v>
      </c>
      <c r="B30" s="60" t="s">
        <v>67</v>
      </c>
      <c r="C30" s="86">
        <f>VLOOKUP(A30,'[1]Sheet1'!$A$452:$AK$536,20,FALSE)</f>
        <v>150</v>
      </c>
      <c r="D30" s="136">
        <f>VLOOKUP(A30,'[1]Sheet1'!$A$452:$AK$536,21,FALSE)/100</f>
        <v>0.004826410116155603</v>
      </c>
      <c r="E30" s="87">
        <f>VLOOKUP(A30,'[1]Sheet1'!$A$452:$AK$536,22,FALSE)</f>
        <v>201</v>
      </c>
      <c r="F30" s="136">
        <f>VLOOKUP(A30,'[1]Sheet1'!$A$452:$AK$536,23,FALSE)/100</f>
        <v>0.004539192881822904</v>
      </c>
      <c r="G30" s="87">
        <f>VLOOKUP(A30,'[1]Sheet1'!$A$452:$AK$536,24,FALSE)</f>
        <v>47</v>
      </c>
      <c r="H30" s="136">
        <f>VLOOKUP(A30,'[1]Sheet1'!$A$452:$AK$536,25,FALSE)/100</f>
        <v>0.005144483362521891</v>
      </c>
      <c r="I30" s="87">
        <f>VLOOKUP(A30,'[1]Sheet1'!$A$452:$AK$536,26,FALSE)</f>
        <v>0</v>
      </c>
      <c r="J30" s="105">
        <f>VLOOKUP(A30,'[1]Sheet1'!$A$452:$AK$536,27,FALSE)/100</f>
        <v>0</v>
      </c>
      <c r="K30" s="144">
        <f>VLOOKUP(A30,'[1]Sheet1'!$A$452:$AK$536,28,FALSE)</f>
        <v>398</v>
      </c>
      <c r="L30" s="105">
        <f>VLOOKUP(A30,'[1]Sheet1'!$A$452:$AK$536,29,FALSE)/100</f>
        <v>0.0047073294775810464</v>
      </c>
    </row>
    <row r="31" spans="1:12" ht="15">
      <c r="A31" s="22" t="s">
        <v>68</v>
      </c>
      <c r="B31" s="61" t="s">
        <v>69</v>
      </c>
      <c r="C31" s="86">
        <f>VLOOKUP(A31,'[1]Sheet1'!$A$452:$AK$536,20,FALSE)</f>
        <v>559</v>
      </c>
      <c r="D31" s="136">
        <f>VLOOKUP(A31,'[1]Sheet1'!$A$452:$AK$536,21,FALSE)/100</f>
        <v>0.017986421699539883</v>
      </c>
      <c r="E31" s="87">
        <f>VLOOKUP(A31,'[1]Sheet1'!$A$452:$AK$536,22,FALSE)</f>
        <v>760</v>
      </c>
      <c r="F31" s="136">
        <f>VLOOKUP(A31,'[1]Sheet1'!$A$452:$AK$536,23,FALSE)/100</f>
        <v>0.0171631173641065</v>
      </c>
      <c r="G31" s="87">
        <f>VLOOKUP(A31,'[1]Sheet1'!$A$452:$AK$536,24,FALSE)</f>
        <v>126</v>
      </c>
      <c r="H31" s="136">
        <f>VLOOKUP(A31,'[1]Sheet1'!$A$452:$AK$536,25,FALSE)/100</f>
        <v>0.013791593695271453</v>
      </c>
      <c r="I31" s="87">
        <f>VLOOKUP(A31,'[1]Sheet1'!$A$452:$AK$536,26,FALSE)</f>
        <v>0</v>
      </c>
      <c r="J31" s="105">
        <f>VLOOKUP(A31,'[1]Sheet1'!$A$452:$AK$536,27,FALSE)/100</f>
        <v>0</v>
      </c>
      <c r="K31" s="144">
        <f>VLOOKUP(A31,'[1]Sheet1'!$A$452:$AK$536,28,FALSE)</f>
        <v>1445</v>
      </c>
      <c r="L31" s="105">
        <f>VLOOKUP(A31,'[1]Sheet1'!$A$452:$AK$536,29,FALSE)/100</f>
        <v>0.01709068114347893</v>
      </c>
    </row>
    <row r="32" spans="1:12" ht="28.5">
      <c r="A32" s="22" t="s">
        <v>70</v>
      </c>
      <c r="B32" s="62" t="s">
        <v>71</v>
      </c>
      <c r="C32" s="86">
        <f>VLOOKUP(A32,'[1]Sheet1'!$A$452:$AK$536,20,FALSE)</f>
        <v>739</v>
      </c>
      <c r="D32" s="136">
        <f>VLOOKUP(A32,'[1]Sheet1'!$A$452:$AK$536,21,FALSE)/100</f>
        <v>0.023778113838926605</v>
      </c>
      <c r="E32" s="87">
        <f>VLOOKUP(A32,'[1]Sheet1'!$A$452:$AK$536,22,FALSE)</f>
        <v>578</v>
      </c>
      <c r="F32" s="136">
        <f>VLOOKUP(A32,'[1]Sheet1'!$A$452:$AK$536,23,FALSE)/100</f>
        <v>0.013053002416386256</v>
      </c>
      <c r="G32" s="87">
        <f>VLOOKUP(A32,'[1]Sheet1'!$A$452:$AK$536,24,FALSE)</f>
        <v>109</v>
      </c>
      <c r="H32" s="136">
        <f>VLOOKUP(A32,'[1]Sheet1'!$A$452:$AK$536,25,FALSE)/100</f>
        <v>0.011930823117338002</v>
      </c>
      <c r="I32" s="87">
        <f>VLOOKUP(A32,'[1]Sheet1'!$A$452:$AK$536,26,FALSE)</f>
        <v>0</v>
      </c>
      <c r="J32" s="105">
        <f>VLOOKUP(A32,'[1]Sheet1'!$A$452:$AK$536,27,FALSE)/100</f>
        <v>0</v>
      </c>
      <c r="K32" s="144">
        <f>VLOOKUP(A32,'[1]Sheet1'!$A$452:$AK$536,28,FALSE)</f>
        <v>1426</v>
      </c>
      <c r="L32" s="105">
        <f>VLOOKUP(A32,'[1]Sheet1'!$A$452:$AK$536,29,FALSE)/100</f>
        <v>0.01686595938449893</v>
      </c>
    </row>
    <row r="33" spans="1:12" ht="15">
      <c r="A33" s="22" t="s">
        <v>72</v>
      </c>
      <c r="B33" s="60" t="s">
        <v>73</v>
      </c>
      <c r="C33" s="86">
        <f>VLOOKUP(A33,'[1]Sheet1'!$A$452:$AK$536,20,FALSE)</f>
        <v>85</v>
      </c>
      <c r="D33" s="136">
        <f>VLOOKUP(A33,'[1]Sheet1'!$A$452:$AK$536,21,FALSE)/100</f>
        <v>0.0027349657324881754</v>
      </c>
      <c r="E33" s="87">
        <f>VLOOKUP(A33,'[1]Sheet1'!$A$452:$AK$536,22,FALSE)</f>
        <v>110</v>
      </c>
      <c r="F33" s="136">
        <f>VLOOKUP(A33,'[1]Sheet1'!$A$452:$AK$536,23,FALSE)/100</f>
        <v>0.002484135407962783</v>
      </c>
      <c r="G33" s="87">
        <f>VLOOKUP(A33,'[1]Sheet1'!$A$452:$AK$536,24,FALSE)</f>
        <v>23</v>
      </c>
      <c r="H33" s="136">
        <f>VLOOKUP(A33,'[1]Sheet1'!$A$452:$AK$536,25,FALSE)/100</f>
        <v>0.002517513134851138</v>
      </c>
      <c r="I33" s="87">
        <f>VLOOKUP(A33,'[1]Sheet1'!$A$452:$AK$536,26,FALSE)</f>
        <v>0</v>
      </c>
      <c r="J33" s="105">
        <f>VLOOKUP(A33,'[1]Sheet1'!$A$452:$AK$536,27,FALSE)/100</f>
        <v>0</v>
      </c>
      <c r="K33" s="144">
        <f>VLOOKUP(A33,'[1]Sheet1'!$A$452:$AK$536,28,FALSE)</f>
        <v>218</v>
      </c>
      <c r="L33" s="105">
        <f>VLOOKUP(A33,'[1]Sheet1'!$A$452:$AK$536,29,FALSE)/100</f>
        <v>0.002578386497770524</v>
      </c>
    </row>
    <row r="34" spans="1:12" ht="15">
      <c r="A34" s="22" t="s">
        <v>74</v>
      </c>
      <c r="B34" s="60" t="s">
        <v>75</v>
      </c>
      <c r="C34" s="86">
        <f>VLOOKUP(A34,'[1]Sheet1'!$A$452:$AK$536,20,FALSE)</f>
        <v>186</v>
      </c>
      <c r="D34" s="136">
        <f>VLOOKUP(A34,'[1]Sheet1'!$A$452:$AK$536,21,FALSE)/100</f>
        <v>0.005984748544032949</v>
      </c>
      <c r="E34" s="87">
        <f>VLOOKUP(A34,'[1]Sheet1'!$A$452:$AK$536,22,FALSE)</f>
        <v>313</v>
      </c>
      <c r="F34" s="136">
        <f>VLOOKUP(A34,'[1]Sheet1'!$A$452:$AK$536,23,FALSE)/100</f>
        <v>0.0070684943881122834</v>
      </c>
      <c r="G34" s="87">
        <f>VLOOKUP(A34,'[1]Sheet1'!$A$452:$AK$536,24,FALSE)</f>
        <v>56</v>
      </c>
      <c r="H34" s="136">
        <f>VLOOKUP(A34,'[1]Sheet1'!$A$452:$AK$536,25,FALSE)/100</f>
        <v>0.006129597197898424</v>
      </c>
      <c r="I34" s="87">
        <f>VLOOKUP(A34,'[1]Sheet1'!$A$452:$AK$536,26,FALSE)</f>
        <v>0</v>
      </c>
      <c r="J34" s="105">
        <f>VLOOKUP(A34,'[1]Sheet1'!$A$452:$AK$536,27,FALSE)/100</f>
        <v>0</v>
      </c>
      <c r="K34" s="144">
        <f>VLOOKUP(A34,'[1]Sheet1'!$A$452:$AK$536,28,FALSE)</f>
        <v>555</v>
      </c>
      <c r="L34" s="105">
        <f>VLOOKUP(A34,'[1]Sheet1'!$A$452:$AK$536,29,FALSE)/100</f>
        <v>0.006564240854415783</v>
      </c>
    </row>
    <row r="35" spans="1:12" ht="15">
      <c r="A35" s="22" t="s">
        <v>76</v>
      </c>
      <c r="B35" s="60" t="s">
        <v>77</v>
      </c>
      <c r="C35" s="86">
        <f>VLOOKUP(A35,'[1]Sheet1'!$A$452:$AK$536,20,FALSE)</f>
        <v>56</v>
      </c>
      <c r="D35" s="136">
        <f>VLOOKUP(A35,'[1]Sheet1'!$A$452:$AK$536,21,FALSE)/100</f>
        <v>0.001801859776698092</v>
      </c>
      <c r="E35" s="87">
        <f>VLOOKUP(A35,'[1]Sheet1'!$A$452:$AK$536,22,FALSE)</f>
        <v>67</v>
      </c>
      <c r="F35" s="136">
        <f>VLOOKUP(A35,'[1]Sheet1'!$A$452:$AK$536,23,FALSE)/100</f>
        <v>0.0015130642939409676</v>
      </c>
      <c r="G35" s="87">
        <f>VLOOKUP(A35,'[1]Sheet1'!$A$452:$AK$536,24,FALSE)</f>
        <v>10</v>
      </c>
      <c r="H35" s="136">
        <f>VLOOKUP(A35,'[1]Sheet1'!$A$452:$AK$536,25,FALSE)/100</f>
        <v>0.0010945709281961471</v>
      </c>
      <c r="I35" s="87">
        <f>VLOOKUP(A35,'[1]Sheet1'!$A$452:$AK$536,26,FALSE)</f>
        <v>0</v>
      </c>
      <c r="J35" s="105">
        <f>VLOOKUP(A35,'[1]Sheet1'!$A$452:$AK$536,27,FALSE)/100</f>
        <v>0</v>
      </c>
      <c r="K35" s="144">
        <f>VLOOKUP(A35,'[1]Sheet1'!$A$452:$AK$536,28,FALSE)</f>
        <v>133</v>
      </c>
      <c r="L35" s="105">
        <f>VLOOKUP(A35,'[1]Sheet1'!$A$452:$AK$536,29,FALSE)/100</f>
        <v>0.0015730523128599982</v>
      </c>
    </row>
    <row r="36" spans="1:12" ht="15">
      <c r="A36" s="22" t="s">
        <v>78</v>
      </c>
      <c r="B36" s="60" t="s">
        <v>79</v>
      </c>
      <c r="C36" s="86">
        <f>VLOOKUP(A36,'[1]Sheet1'!$A$452:$AK$536,20,FALSE)</f>
        <v>315</v>
      </c>
      <c r="D36" s="136">
        <f>VLOOKUP(A36,'[1]Sheet1'!$A$452:$AK$536,21,FALSE)/100</f>
        <v>0.01013546124392677</v>
      </c>
      <c r="E36" s="87">
        <f>VLOOKUP(A36,'[1]Sheet1'!$A$452:$AK$536,22,FALSE)</f>
        <v>292</v>
      </c>
      <c r="F36" s="136">
        <f>VLOOKUP(A36,'[1]Sheet1'!$A$452:$AK$536,23,FALSE)/100</f>
        <v>0.006594250355683024</v>
      </c>
      <c r="G36" s="87">
        <f>VLOOKUP(A36,'[1]Sheet1'!$A$452:$AK$536,24,FALSE)</f>
        <v>63</v>
      </c>
      <c r="H36" s="136">
        <f>VLOOKUP(A36,'[1]Sheet1'!$A$452:$AK$536,25,FALSE)/100</f>
        <v>0.006895796847635726</v>
      </c>
      <c r="I36" s="87">
        <f>VLOOKUP(A36,'[1]Sheet1'!$A$452:$AK$536,26,FALSE)</f>
        <v>2</v>
      </c>
      <c r="J36" s="105">
        <f>VLOOKUP(A36,'[1]Sheet1'!$A$452:$AK$536,27,FALSE)/100</f>
        <v>0.03773584905660377</v>
      </c>
      <c r="K36" s="144">
        <f>VLOOKUP(A36,'[1]Sheet1'!$A$452:$AK$536,28,FALSE)</f>
        <v>672</v>
      </c>
      <c r="L36" s="105">
        <f>VLOOKUP(A36,'[1]Sheet1'!$A$452:$AK$536,29,FALSE)/100</f>
        <v>0.007948053791292622</v>
      </c>
    </row>
    <row r="37" spans="1:12" ht="15">
      <c r="A37" s="22" t="s">
        <v>80</v>
      </c>
      <c r="B37" s="60" t="s">
        <v>81</v>
      </c>
      <c r="C37" s="86">
        <f>VLOOKUP(A37,'[1]Sheet1'!$A$452:$AK$536,20,FALSE)</f>
        <v>7</v>
      </c>
      <c r="D37" s="136">
        <f>VLOOKUP(A37,'[1]Sheet1'!$A$452:$AK$536,21,FALSE)/100</f>
        <v>0.0002252324720872615</v>
      </c>
      <c r="E37" s="87">
        <f>VLOOKUP(A37,'[1]Sheet1'!$A$452:$AK$536,22,FALSE)</f>
        <v>3</v>
      </c>
      <c r="F37" s="136">
        <f>VLOOKUP(A37,'[1]Sheet1'!$A$452:$AK$536,23,FALSE)/100</f>
        <v>6.774914748989408E-05</v>
      </c>
      <c r="G37" s="87">
        <f>VLOOKUP(A37,'[1]Sheet1'!$A$452:$AK$536,24,FALSE)</f>
        <v>2</v>
      </c>
      <c r="H37" s="136">
        <f>VLOOKUP(A37,'[1]Sheet1'!$A$452:$AK$536,25,FALSE)/100</f>
        <v>0.00021891418563922942</v>
      </c>
      <c r="I37" s="87">
        <f>VLOOKUP(A37,'[1]Sheet1'!$A$452:$AK$536,26,FALSE)</f>
        <v>0</v>
      </c>
      <c r="J37" s="105">
        <f>VLOOKUP(A37,'[1]Sheet1'!$A$452:$AK$536,27,FALSE)/100</f>
        <v>0</v>
      </c>
      <c r="K37" s="144">
        <f>VLOOKUP(A37,'[1]Sheet1'!$A$452:$AK$536,28,FALSE)</f>
        <v>12</v>
      </c>
      <c r="L37" s="105">
        <f>VLOOKUP(A37,'[1]Sheet1'!$A$452:$AK$536,29,FALSE)/100</f>
        <v>0.00014192953198736828</v>
      </c>
    </row>
    <row r="38" spans="1:12" ht="15">
      <c r="A38" s="22" t="s">
        <v>82</v>
      </c>
      <c r="B38" s="60" t="s">
        <v>83</v>
      </c>
      <c r="C38" s="86">
        <v>0</v>
      </c>
      <c r="D38" s="136">
        <v>0</v>
      </c>
      <c r="E38" s="87">
        <v>0</v>
      </c>
      <c r="F38" s="136">
        <v>0</v>
      </c>
      <c r="G38" s="87">
        <v>0</v>
      </c>
      <c r="H38" s="136">
        <v>0</v>
      </c>
      <c r="I38" s="87">
        <v>0</v>
      </c>
      <c r="J38" s="105">
        <v>0</v>
      </c>
      <c r="K38" s="144">
        <v>0</v>
      </c>
      <c r="L38" s="105">
        <v>0</v>
      </c>
    </row>
    <row r="39" spans="1:12" ht="15">
      <c r="A39" s="22" t="s">
        <v>84</v>
      </c>
      <c r="B39" s="60" t="s">
        <v>85</v>
      </c>
      <c r="C39" s="86">
        <f>VLOOKUP(A39,'[1]Sheet1'!$A$452:$AK$536,20,FALSE)</f>
        <v>24</v>
      </c>
      <c r="D39" s="136">
        <f>VLOOKUP(A39,'[1]Sheet1'!$A$452:$AK$536,21,FALSE)/100</f>
        <v>0.0007722256185848966</v>
      </c>
      <c r="E39" s="87">
        <f>VLOOKUP(A39,'[1]Sheet1'!$A$452:$AK$536,22,FALSE)</f>
        <v>31</v>
      </c>
      <c r="F39" s="136">
        <f>VLOOKUP(A39,'[1]Sheet1'!$A$452:$AK$536,23,FALSE)/100</f>
        <v>0.0007000745240622389</v>
      </c>
      <c r="G39" s="87">
        <f>VLOOKUP(A39,'[1]Sheet1'!$A$452:$AK$536,24,FALSE)</f>
        <v>5</v>
      </c>
      <c r="H39" s="136">
        <f>VLOOKUP(A39,'[1]Sheet1'!$A$452:$AK$536,25,FALSE)/100</f>
        <v>0.0005472854640980736</v>
      </c>
      <c r="I39" s="87">
        <f>VLOOKUP(A39,'[1]Sheet1'!$A$452:$AK$536,26,FALSE)</f>
        <v>0</v>
      </c>
      <c r="J39" s="105">
        <f>VLOOKUP(A39,'[1]Sheet1'!$A$452:$AK$536,27,FALSE)/100</f>
        <v>0</v>
      </c>
      <c r="K39" s="144">
        <f>VLOOKUP(A39,'[1]Sheet1'!$A$452:$AK$536,28,FALSE)</f>
        <v>60</v>
      </c>
      <c r="L39" s="105">
        <f>VLOOKUP(A39,'[1]Sheet1'!$A$452:$AK$536,29,FALSE)/100</f>
        <v>0.0007096476599368414</v>
      </c>
    </row>
    <row r="40" spans="1:12" ht="15">
      <c r="A40" s="22" t="s">
        <v>86</v>
      </c>
      <c r="B40" s="60" t="s">
        <v>87</v>
      </c>
      <c r="C40" s="86">
        <f>VLOOKUP(A40,'[1]Sheet1'!$A$452:$AK$536,20,FALSE)</f>
        <v>270</v>
      </c>
      <c r="D40" s="136">
        <f>VLOOKUP(A40,'[1]Sheet1'!$A$452:$AK$536,21,FALSE)/100</f>
        <v>0.008687538209080086</v>
      </c>
      <c r="E40" s="87">
        <f>VLOOKUP(A40,'[1]Sheet1'!$A$452:$AK$536,22,FALSE)</f>
        <v>309</v>
      </c>
      <c r="F40" s="136">
        <f>VLOOKUP(A40,'[1]Sheet1'!$A$452:$AK$536,23,FALSE)/100</f>
        <v>0.006978162191459092</v>
      </c>
      <c r="G40" s="87">
        <f>VLOOKUP(A40,'[1]Sheet1'!$A$452:$AK$536,24,FALSE)</f>
        <v>85</v>
      </c>
      <c r="H40" s="136">
        <f>VLOOKUP(A40,'[1]Sheet1'!$A$452:$AK$536,25,FALSE)/100</f>
        <v>0.009303852889667251</v>
      </c>
      <c r="I40" s="87">
        <f>VLOOKUP(A40,'[1]Sheet1'!$A$452:$AK$536,26,FALSE)</f>
        <v>0</v>
      </c>
      <c r="J40" s="105">
        <f>VLOOKUP(A40,'[1]Sheet1'!$A$452:$AK$536,27,FALSE)/100</f>
        <v>0</v>
      </c>
      <c r="K40" s="144">
        <f>VLOOKUP(A40,'[1]Sheet1'!$A$452:$AK$536,28,FALSE)</f>
        <v>664</v>
      </c>
      <c r="L40" s="105">
        <f>VLOOKUP(A40,'[1]Sheet1'!$A$452:$AK$536,29,FALSE)/100</f>
        <v>0.007853434103301044</v>
      </c>
    </row>
    <row r="41" spans="1:12" ht="15">
      <c r="A41" s="22" t="s">
        <v>88</v>
      </c>
      <c r="B41" s="60" t="s">
        <v>89</v>
      </c>
      <c r="C41" s="86">
        <f>VLOOKUP(A41,'[1]Sheet1'!$A$452:$AK$536,20,FALSE)</f>
        <v>42</v>
      </c>
      <c r="D41" s="136">
        <f>VLOOKUP(A41,'[1]Sheet1'!$A$452:$AK$536,21,FALSE)/100</f>
        <v>0.0013513948325235689</v>
      </c>
      <c r="E41" s="87">
        <f>VLOOKUP(A41,'[1]Sheet1'!$A$452:$AK$536,22,FALSE)</f>
        <v>28</v>
      </c>
      <c r="F41" s="136">
        <f>VLOOKUP(A41,'[1]Sheet1'!$A$452:$AK$536,23,FALSE)/100</f>
        <v>0.0006323253765723448</v>
      </c>
      <c r="G41" s="87">
        <f>VLOOKUP(A41,'[1]Sheet1'!$A$452:$AK$536,24,FALSE)</f>
        <v>8</v>
      </c>
      <c r="H41" s="136">
        <f>VLOOKUP(A41,'[1]Sheet1'!$A$452:$AK$536,25,FALSE)/100</f>
        <v>0.0008756567425569177</v>
      </c>
      <c r="I41" s="87">
        <f>VLOOKUP(A41,'[1]Sheet1'!$A$452:$AK$536,26,FALSE)</f>
        <v>0</v>
      </c>
      <c r="J41" s="105">
        <f>VLOOKUP(A41,'[1]Sheet1'!$A$452:$AK$536,27,FALSE)/100</f>
        <v>0</v>
      </c>
      <c r="K41" s="144">
        <f>VLOOKUP(A41,'[1]Sheet1'!$A$452:$AK$536,28,FALSE)</f>
        <v>78</v>
      </c>
      <c r="L41" s="105">
        <f>VLOOKUP(A41,'[1]Sheet1'!$A$452:$AK$536,29,FALSE)/100</f>
        <v>0.0009225419579178938</v>
      </c>
    </row>
    <row r="42" spans="1:12" ht="15">
      <c r="A42" s="22" t="s">
        <v>90</v>
      </c>
      <c r="B42" s="61" t="s">
        <v>91</v>
      </c>
      <c r="C42" s="86">
        <f>VLOOKUP(A42,'[1]Sheet1'!$A$452:$AK$536,20,FALSE)</f>
        <v>996</v>
      </c>
      <c r="D42" s="136">
        <f>VLOOKUP(A42,'[1]Sheet1'!$A$452:$AK$536,21,FALSE)/100</f>
        <v>0.032047363171273206</v>
      </c>
      <c r="E42" s="87">
        <f>VLOOKUP(A42,'[1]Sheet1'!$A$452:$AK$536,22,FALSE)</f>
        <v>1783</v>
      </c>
      <c r="F42" s="136">
        <f>VLOOKUP(A42,'[1]Sheet1'!$A$452:$AK$536,23,FALSE)/100</f>
        <v>0.040265576658160385</v>
      </c>
      <c r="G42" s="87">
        <f>VLOOKUP(A42,'[1]Sheet1'!$A$452:$AK$536,24,FALSE)</f>
        <v>490</v>
      </c>
      <c r="H42" s="136">
        <f>VLOOKUP(A42,'[1]Sheet1'!$A$452:$AK$536,25,FALSE)/100</f>
        <v>0.05363397548161121</v>
      </c>
      <c r="I42" s="87">
        <f>VLOOKUP(A42,'[1]Sheet1'!$A$452:$AK$536,26,FALSE)</f>
        <v>5</v>
      </c>
      <c r="J42" s="105">
        <f>VLOOKUP(A42,'[1]Sheet1'!$A$452:$AK$536,27,FALSE)/100</f>
        <v>0.09433962264150944</v>
      </c>
      <c r="K42" s="144">
        <f>VLOOKUP(A42,'[1]Sheet1'!$A$452:$AK$536,28,FALSE)</f>
        <v>3274</v>
      </c>
      <c r="L42" s="105">
        <f>VLOOKUP(A42,'[1]Sheet1'!$A$452:$AK$536,29,FALSE)/100</f>
        <v>0.038723107310553645</v>
      </c>
    </row>
    <row r="43" spans="1:12" ht="15">
      <c r="A43" s="22" t="s">
        <v>92</v>
      </c>
      <c r="B43" s="60" t="s">
        <v>93</v>
      </c>
      <c r="C43" s="86">
        <f>VLOOKUP(A43,'[1]Sheet1'!$A$452:$AK$536,20,FALSE)</f>
        <v>664</v>
      </c>
      <c r="D43" s="136">
        <f>VLOOKUP(A43,'[1]Sheet1'!$A$452:$AK$536,21,FALSE)/100</f>
        <v>0.021364908780848804</v>
      </c>
      <c r="E43" s="87">
        <f>VLOOKUP(A43,'[1]Sheet1'!$A$452:$AK$536,22,FALSE)</f>
        <v>870</v>
      </c>
      <c r="F43" s="136">
        <f>VLOOKUP(A43,'[1]Sheet1'!$A$452:$AK$536,23,FALSE)/100</f>
        <v>0.01964725277206928</v>
      </c>
      <c r="G43" s="87">
        <f>VLOOKUP(A43,'[1]Sheet1'!$A$452:$AK$536,24,FALSE)</f>
        <v>250</v>
      </c>
      <c r="H43" s="136">
        <f>VLOOKUP(A43,'[1]Sheet1'!$A$452:$AK$536,25,FALSE)/100</f>
        <v>0.02736427320490368</v>
      </c>
      <c r="I43" s="87">
        <f>VLOOKUP(A43,'[1]Sheet1'!$A$452:$AK$536,26,FALSE)</f>
        <v>2</v>
      </c>
      <c r="J43" s="105">
        <f>VLOOKUP(A43,'[1]Sheet1'!$A$452:$AK$536,27,FALSE)/100</f>
        <v>0.03773584905660377</v>
      </c>
      <c r="K43" s="144">
        <f>VLOOKUP(A43,'[1]Sheet1'!$A$452:$AK$536,28,FALSE)</f>
        <v>1786</v>
      </c>
      <c r="L43" s="105">
        <f>VLOOKUP(A43,'[1]Sheet1'!$A$452:$AK$536,29,FALSE)/100</f>
        <v>0.021123845344119978</v>
      </c>
    </row>
    <row r="44" spans="1:12" ht="15">
      <c r="A44" s="22" t="s">
        <v>94</v>
      </c>
      <c r="B44" s="60" t="s">
        <v>95</v>
      </c>
      <c r="C44" s="86">
        <f>VLOOKUP(A44,'[1]Sheet1'!$A$452:$AK$536,20,FALSE)</f>
        <v>2547</v>
      </c>
      <c r="D44" s="136">
        <f>VLOOKUP(A44,'[1]Sheet1'!$A$452:$AK$536,21,FALSE)/100</f>
        <v>0.08195244377232216</v>
      </c>
      <c r="E44" s="87">
        <f>VLOOKUP(A44,'[1]Sheet1'!$A$452:$AK$536,22,FALSE)</f>
        <v>4135</v>
      </c>
      <c r="F44" s="136">
        <f>VLOOKUP(A44,'[1]Sheet1'!$A$452:$AK$536,23,FALSE)/100</f>
        <v>0.09338090829023735</v>
      </c>
      <c r="G44" s="87">
        <f>VLOOKUP(A44,'[1]Sheet1'!$A$452:$AK$536,24,FALSE)</f>
        <v>1159</v>
      </c>
      <c r="H44" s="136">
        <f>VLOOKUP(A44,'[1]Sheet1'!$A$452:$AK$536,25,FALSE)/100</f>
        <v>0.12686077057793346</v>
      </c>
      <c r="I44" s="87">
        <f>VLOOKUP(A44,'[1]Sheet1'!$A$452:$AK$536,26,FALSE)</f>
        <v>2</v>
      </c>
      <c r="J44" s="105">
        <f>VLOOKUP(A44,'[1]Sheet1'!$A$452:$AK$536,27,FALSE)/100</f>
        <v>0.03773584905660377</v>
      </c>
      <c r="K44" s="144">
        <f>VLOOKUP(A44,'[1]Sheet1'!$A$452:$AK$536,28,FALSE)</f>
        <v>7843</v>
      </c>
      <c r="L44" s="105">
        <f>VLOOKUP(A44,'[1]Sheet1'!$A$452:$AK$536,29,FALSE)/100</f>
        <v>0.09276277661474412</v>
      </c>
    </row>
    <row r="45" spans="1:12" ht="28.5">
      <c r="A45" s="22" t="s">
        <v>96</v>
      </c>
      <c r="B45" s="61" t="s">
        <v>97</v>
      </c>
      <c r="C45" s="86">
        <f>VLOOKUP(A45,'[1]Sheet1'!$A$452:$AK$536,20,FALSE)</f>
        <v>731</v>
      </c>
      <c r="D45" s="136">
        <f>VLOOKUP(A45,'[1]Sheet1'!$A$452:$AK$536,21,FALSE)/100</f>
        <v>0.023520705299398304</v>
      </c>
      <c r="E45" s="87">
        <f>VLOOKUP(A45,'[1]Sheet1'!$A$452:$AK$536,22,FALSE)</f>
        <v>969</v>
      </c>
      <c r="F45" s="136">
        <f>VLOOKUP(A45,'[1]Sheet1'!$A$452:$AK$536,23,FALSE)/100</f>
        <v>0.02188297463923579</v>
      </c>
      <c r="G45" s="87">
        <f>VLOOKUP(A45,'[1]Sheet1'!$A$452:$AK$536,24,FALSE)</f>
        <v>180</v>
      </c>
      <c r="H45" s="136">
        <f>VLOOKUP(A45,'[1]Sheet1'!$A$452:$AK$536,25,FALSE)/100</f>
        <v>0.019702276707530646</v>
      </c>
      <c r="I45" s="87">
        <f>VLOOKUP(A45,'[1]Sheet1'!$A$452:$AK$536,26,FALSE)</f>
        <v>2</v>
      </c>
      <c r="J45" s="105">
        <f>VLOOKUP(A45,'[1]Sheet1'!$A$452:$AK$536,27,FALSE)/100</f>
        <v>0.03773584905660377</v>
      </c>
      <c r="K45" s="144">
        <f>VLOOKUP(A45,'[1]Sheet1'!$A$452:$AK$536,28,FALSE)</f>
        <v>1882</v>
      </c>
      <c r="L45" s="105">
        <f>VLOOKUP(A45,'[1]Sheet1'!$A$452:$AK$536,29,FALSE)/100</f>
        <v>0.022259281600018922</v>
      </c>
    </row>
    <row r="46" spans="1:12" ht="15">
      <c r="A46" s="22" t="s">
        <v>98</v>
      </c>
      <c r="B46" s="61" t="s">
        <v>99</v>
      </c>
      <c r="C46" s="86">
        <f>VLOOKUP(A46,'[1]Sheet1'!$A$452:$AK$536,20,FALSE)</f>
        <v>1254</v>
      </c>
      <c r="D46" s="136">
        <f>VLOOKUP(A46,'[1]Sheet1'!$A$452:$AK$536,21,FALSE)/100</f>
        <v>0.04034878857106085</v>
      </c>
      <c r="E46" s="87">
        <f>VLOOKUP(A46,'[1]Sheet1'!$A$452:$AK$536,22,FALSE)</f>
        <v>1922</v>
      </c>
      <c r="F46" s="136">
        <f>VLOOKUP(A46,'[1]Sheet1'!$A$452:$AK$536,23,FALSE)/100</f>
        <v>0.04340462049185881</v>
      </c>
      <c r="G46" s="87">
        <f>VLOOKUP(A46,'[1]Sheet1'!$A$452:$AK$536,24,FALSE)</f>
        <v>432</v>
      </c>
      <c r="H46" s="136">
        <f>VLOOKUP(A46,'[1]Sheet1'!$A$452:$AK$536,25,FALSE)/100</f>
        <v>0.047285464098073555</v>
      </c>
      <c r="I46" s="87">
        <f>VLOOKUP(A46,'[1]Sheet1'!$A$452:$AK$536,26,FALSE)</f>
        <v>4</v>
      </c>
      <c r="J46" s="105">
        <f>VLOOKUP(A46,'[1]Sheet1'!$A$452:$AK$536,27,FALSE)/100</f>
        <v>0.07547169811320754</v>
      </c>
      <c r="K46" s="144">
        <f>VLOOKUP(A46,'[1]Sheet1'!$A$452:$AK$536,28,FALSE)</f>
        <v>3612</v>
      </c>
      <c r="L46" s="105">
        <f>VLOOKUP(A46,'[1]Sheet1'!$A$452:$AK$536,29,FALSE)/100</f>
        <v>0.04272078912819785</v>
      </c>
    </row>
    <row r="47" spans="1:12" ht="15">
      <c r="A47" s="22" t="s">
        <v>100</v>
      </c>
      <c r="B47" s="61" t="s">
        <v>101</v>
      </c>
      <c r="C47" s="86">
        <f>VLOOKUP(A47,'[1]Sheet1'!$A$452:$AK$536,20,FALSE)</f>
        <v>1144</v>
      </c>
      <c r="D47" s="136">
        <f>VLOOKUP(A47,'[1]Sheet1'!$A$452:$AK$536,21,FALSE)/100</f>
        <v>0.036809421152546734</v>
      </c>
      <c r="E47" s="87">
        <f>VLOOKUP(A47,'[1]Sheet1'!$A$452:$AK$536,22,FALSE)</f>
        <v>1554</v>
      </c>
      <c r="F47" s="136">
        <f>VLOOKUP(A47,'[1]Sheet1'!$A$452:$AK$536,23,FALSE)/100</f>
        <v>0.035094058399765135</v>
      </c>
      <c r="G47" s="87">
        <f>VLOOKUP(A47,'[1]Sheet1'!$A$452:$AK$536,24,FALSE)</f>
        <v>300</v>
      </c>
      <c r="H47" s="136">
        <f>VLOOKUP(A47,'[1]Sheet1'!$A$452:$AK$536,25,FALSE)/100</f>
        <v>0.03283712784588441</v>
      </c>
      <c r="I47" s="87">
        <f>VLOOKUP(A47,'[1]Sheet1'!$A$452:$AK$536,26,FALSE)</f>
        <v>1</v>
      </c>
      <c r="J47" s="105">
        <f>VLOOKUP(A47,'[1]Sheet1'!$A$452:$AK$536,27,FALSE)/100</f>
        <v>0.018867924528301886</v>
      </c>
      <c r="K47" s="144">
        <f>VLOOKUP(A47,'[1]Sheet1'!$A$452:$AK$536,28,FALSE)</f>
        <v>2999</v>
      </c>
      <c r="L47" s="105">
        <f>VLOOKUP(A47,'[1]Sheet1'!$A$452:$AK$536,29,FALSE)/100</f>
        <v>0.03547055553584312</v>
      </c>
    </row>
    <row r="48" spans="1:12" ht="15">
      <c r="A48" s="22" t="s">
        <v>102</v>
      </c>
      <c r="B48" s="60" t="s">
        <v>103</v>
      </c>
      <c r="C48" s="86">
        <f>VLOOKUP(A48,'[1]Sheet1'!$A$452:$AK$536,20,FALSE)</f>
        <v>1412</v>
      </c>
      <c r="D48" s="136">
        <f>VLOOKUP(A48,'[1]Sheet1'!$A$452:$AK$536,21,FALSE)/100</f>
        <v>0.04543260722674475</v>
      </c>
      <c r="E48" s="87">
        <f>VLOOKUP(A48,'[1]Sheet1'!$A$452:$AK$536,22,FALSE)</f>
        <v>2546</v>
      </c>
      <c r="F48" s="136">
        <f>VLOOKUP(A48,'[1]Sheet1'!$A$452:$AK$536,23,FALSE)/100</f>
        <v>0.05749644316975678</v>
      </c>
      <c r="G48" s="87">
        <f>VLOOKUP(A48,'[1]Sheet1'!$A$452:$AK$536,24,FALSE)</f>
        <v>815</v>
      </c>
      <c r="H48" s="136">
        <f>VLOOKUP(A48,'[1]Sheet1'!$A$452:$AK$536,25,FALSE)/100</f>
        <v>0.08920753064798599</v>
      </c>
      <c r="I48" s="87">
        <f>VLOOKUP(A48,'[1]Sheet1'!$A$452:$AK$536,26,FALSE)</f>
        <v>7</v>
      </c>
      <c r="J48" s="105">
        <f>VLOOKUP(A48,'[1]Sheet1'!$A$452:$AK$536,27,FALSE)/100</f>
        <v>0.1320754716981132</v>
      </c>
      <c r="K48" s="144">
        <f>VLOOKUP(A48,'[1]Sheet1'!$A$452:$AK$536,28,FALSE)</f>
        <v>4780</v>
      </c>
      <c r="L48" s="105">
        <f>VLOOKUP(A48,'[1]Sheet1'!$A$452:$AK$536,29,FALSE)/100</f>
        <v>0.05653526357496836</v>
      </c>
    </row>
    <row r="49" spans="1:12" ht="15">
      <c r="A49" s="22" t="s">
        <v>104</v>
      </c>
      <c r="B49" s="60" t="s">
        <v>105</v>
      </c>
      <c r="C49" s="86">
        <f>VLOOKUP(A49,'[1]Sheet1'!$A$452:$AK$536,20,FALSE)</f>
        <v>15</v>
      </c>
      <c r="D49" s="136">
        <f>VLOOKUP(A49,'[1]Sheet1'!$A$452:$AK$536,21,FALSE)/100</f>
        <v>0.00048264101161556036</v>
      </c>
      <c r="E49" s="87">
        <f>VLOOKUP(A49,'[1]Sheet1'!$A$452:$AK$536,22,FALSE)</f>
        <v>32</v>
      </c>
      <c r="F49" s="136">
        <f>VLOOKUP(A49,'[1]Sheet1'!$A$452:$AK$536,23,FALSE)/100</f>
        <v>0.000722657573225537</v>
      </c>
      <c r="G49" s="87">
        <f>VLOOKUP(A49,'[1]Sheet1'!$A$452:$AK$536,24,FALSE)</f>
        <v>9</v>
      </c>
      <c r="H49" s="136">
        <f>VLOOKUP(A49,'[1]Sheet1'!$A$452:$AK$536,25,FALSE)/100</f>
        <v>0.0009851138353765324</v>
      </c>
      <c r="I49" s="87">
        <f>VLOOKUP(A49,'[1]Sheet1'!$A$452:$AK$536,26,FALSE)</f>
        <v>0</v>
      </c>
      <c r="J49" s="105">
        <f>VLOOKUP(A49,'[1]Sheet1'!$A$452:$AK$536,27,FALSE)/100</f>
        <v>0</v>
      </c>
      <c r="K49" s="144">
        <f>VLOOKUP(A49,'[1]Sheet1'!$A$452:$AK$536,28,FALSE)</f>
        <v>56</v>
      </c>
      <c r="L49" s="105">
        <f>VLOOKUP(A49,'[1]Sheet1'!$A$452:$AK$536,29,FALSE)/100</f>
        <v>0.000662337815941052</v>
      </c>
    </row>
    <row r="50" spans="1:12" ht="15">
      <c r="A50" s="22" t="s">
        <v>106</v>
      </c>
      <c r="B50" s="60" t="s">
        <v>107</v>
      </c>
      <c r="C50" s="86">
        <f>VLOOKUP(A50,'[1]Sheet1'!$A$452:$AK$536,20,FALSE)</f>
        <v>8</v>
      </c>
      <c r="D50" s="136">
        <f>VLOOKUP(A50,'[1]Sheet1'!$A$452:$AK$536,21,FALSE)/100</f>
        <v>0.00025740853952829887</v>
      </c>
      <c r="E50" s="87">
        <f>VLOOKUP(A50,'[1]Sheet1'!$A$452:$AK$536,22,FALSE)</f>
        <v>12</v>
      </c>
      <c r="F50" s="136">
        <f>VLOOKUP(A50,'[1]Sheet1'!$A$452:$AK$536,23,FALSE)/100</f>
        <v>0.00027099658995957633</v>
      </c>
      <c r="G50" s="87">
        <f>VLOOKUP(A50,'[1]Sheet1'!$A$452:$AK$536,24,FALSE)</f>
        <v>2</v>
      </c>
      <c r="H50" s="136">
        <f>VLOOKUP(A50,'[1]Sheet1'!$A$452:$AK$536,25,FALSE)/100</f>
        <v>0.00021891418563922942</v>
      </c>
      <c r="I50" s="87">
        <f>VLOOKUP(A50,'[1]Sheet1'!$A$452:$AK$536,26,FALSE)</f>
        <v>0</v>
      </c>
      <c r="J50" s="105">
        <f>VLOOKUP(A50,'[1]Sheet1'!$A$452:$AK$536,27,FALSE)/100</f>
        <v>0</v>
      </c>
      <c r="K50" s="144">
        <f>VLOOKUP(A50,'[1]Sheet1'!$A$452:$AK$536,28,FALSE)</f>
        <v>22</v>
      </c>
      <c r="L50" s="105">
        <f>VLOOKUP(A50,'[1]Sheet1'!$A$452:$AK$536,29,FALSE)/100</f>
        <v>0.00026020414197684184</v>
      </c>
    </row>
    <row r="51" spans="1:12" ht="15">
      <c r="A51" s="22" t="s">
        <v>108</v>
      </c>
      <c r="B51" s="60" t="s">
        <v>109</v>
      </c>
      <c r="C51" s="86">
        <f>VLOOKUP(A51,'[1]Sheet1'!$A$452:$AK$536,20,FALSE)</f>
        <v>1390</v>
      </c>
      <c r="D51" s="136">
        <f>VLOOKUP(A51,'[1]Sheet1'!$A$452:$AK$536,21,FALSE)/100</f>
        <v>0.04472473374304192</v>
      </c>
      <c r="E51" s="87">
        <f>VLOOKUP(A51,'[1]Sheet1'!$A$452:$AK$536,22,FALSE)</f>
        <v>2270</v>
      </c>
      <c r="F51" s="136">
        <f>VLOOKUP(A51,'[1]Sheet1'!$A$452:$AK$536,23,FALSE)/100</f>
        <v>0.05126352160068652</v>
      </c>
      <c r="G51" s="87">
        <f>VLOOKUP(A51,'[1]Sheet1'!$A$452:$AK$536,24,FALSE)</f>
        <v>468</v>
      </c>
      <c r="H51" s="136">
        <f>VLOOKUP(A51,'[1]Sheet1'!$A$452:$AK$536,25,FALSE)/100</f>
        <v>0.05122591943957969</v>
      </c>
      <c r="I51" s="87">
        <f>VLOOKUP(A51,'[1]Sheet1'!$A$452:$AK$536,26,FALSE)</f>
        <v>2</v>
      </c>
      <c r="J51" s="105">
        <f>VLOOKUP(A51,'[1]Sheet1'!$A$452:$AK$536,27,FALSE)/100</f>
        <v>0.03773584905660377</v>
      </c>
      <c r="K51" s="144">
        <f>VLOOKUP(A51,'[1]Sheet1'!$A$452:$AK$536,28,FALSE)</f>
        <v>4130</v>
      </c>
      <c r="L51" s="105">
        <f>VLOOKUP(A51,'[1]Sheet1'!$A$452:$AK$536,29,FALSE)/100</f>
        <v>0.04884741392565259</v>
      </c>
    </row>
    <row r="52" spans="1:12" ht="15">
      <c r="A52" s="22" t="s">
        <v>110</v>
      </c>
      <c r="B52" s="60" t="s">
        <v>111</v>
      </c>
      <c r="C52" s="86">
        <f>VLOOKUP(A52,'[1]Sheet1'!$A$452:$AK$536,20,FALSE)</f>
        <v>70</v>
      </c>
      <c r="D52" s="136">
        <f>VLOOKUP(A52,'[1]Sheet1'!$A$452:$AK$536,21,FALSE)/100</f>
        <v>0.002252324720872615</v>
      </c>
      <c r="E52" s="87">
        <f>VLOOKUP(A52,'[1]Sheet1'!$A$452:$AK$536,22,FALSE)</f>
        <v>119</v>
      </c>
      <c r="F52" s="136">
        <f>VLOOKUP(A52,'[1]Sheet1'!$A$452:$AK$536,23,FALSE)/100</f>
        <v>0.002687382850432465</v>
      </c>
      <c r="G52" s="87">
        <f>VLOOKUP(A52,'[1]Sheet1'!$A$452:$AK$536,24,FALSE)</f>
        <v>36</v>
      </c>
      <c r="H52" s="136">
        <f>VLOOKUP(A52,'[1]Sheet1'!$A$452:$AK$536,25,FALSE)/100</f>
        <v>0.00394045534150613</v>
      </c>
      <c r="I52" s="87">
        <f>VLOOKUP(A52,'[1]Sheet1'!$A$452:$AK$536,26,FALSE)</f>
        <v>1</v>
      </c>
      <c r="J52" s="105">
        <f>VLOOKUP(A52,'[1]Sheet1'!$A$452:$AK$536,27,FALSE)/100</f>
        <v>0.018867924528301886</v>
      </c>
      <c r="K52" s="144">
        <f>VLOOKUP(A52,'[1]Sheet1'!$A$452:$AK$536,28,FALSE)</f>
        <v>226</v>
      </c>
      <c r="L52" s="105">
        <f>VLOOKUP(A52,'[1]Sheet1'!$A$452:$AK$536,29,FALSE)/100</f>
        <v>0.002673006185762103</v>
      </c>
    </row>
    <row r="53" spans="1:12" ht="15">
      <c r="A53" s="22" t="s">
        <v>112</v>
      </c>
      <c r="B53" s="60" t="s">
        <v>113</v>
      </c>
      <c r="C53" s="86">
        <f>VLOOKUP(A53,'[1]Sheet1'!$A$452:$AK$536,20,FALSE)</f>
        <v>299</v>
      </c>
      <c r="D53" s="136">
        <f>VLOOKUP(A53,'[1]Sheet1'!$A$452:$AK$536,21,FALSE)/100</f>
        <v>0.009620644164870167</v>
      </c>
      <c r="E53" s="87">
        <f>VLOOKUP(A53,'[1]Sheet1'!$A$452:$AK$536,22,FALSE)</f>
        <v>332</v>
      </c>
      <c r="F53" s="136">
        <f>VLOOKUP(A53,'[1]Sheet1'!$A$452:$AK$536,23,FALSE)/100</f>
        <v>0.007497572322214946</v>
      </c>
      <c r="G53" s="87">
        <f>VLOOKUP(A53,'[1]Sheet1'!$A$452:$AK$536,24,FALSE)</f>
        <v>67</v>
      </c>
      <c r="H53" s="136">
        <f>VLOOKUP(A53,'[1]Sheet1'!$A$452:$AK$536,25,FALSE)/100</f>
        <v>0.007333625218914185</v>
      </c>
      <c r="I53" s="87">
        <f>VLOOKUP(A53,'[1]Sheet1'!$A$452:$AK$536,26,FALSE)</f>
        <v>0</v>
      </c>
      <c r="J53" s="105">
        <f>VLOOKUP(A53,'[1]Sheet1'!$A$452:$AK$536,27,FALSE)/100</f>
        <v>0</v>
      </c>
      <c r="K53" s="144">
        <f>VLOOKUP(A53,'[1]Sheet1'!$A$452:$AK$536,28,FALSE)</f>
        <v>698</v>
      </c>
      <c r="L53" s="105">
        <f>VLOOKUP(A53,'[1]Sheet1'!$A$452:$AK$536,29,FALSE)/100</f>
        <v>0.008255567777265252</v>
      </c>
    </row>
    <row r="54" spans="1:12" ht="15">
      <c r="A54" s="22" t="s">
        <v>114</v>
      </c>
      <c r="B54" s="60" t="s">
        <v>115</v>
      </c>
      <c r="C54" s="86">
        <f>VLOOKUP(A54,'[1]Sheet1'!$A$452:$AK$536,20,FALSE)</f>
        <v>1116</v>
      </c>
      <c r="D54" s="136">
        <f>VLOOKUP(A54,'[1]Sheet1'!$A$452:$AK$536,21,FALSE)/100</f>
        <v>0.03590849126419769</v>
      </c>
      <c r="E54" s="87">
        <f>VLOOKUP(A54,'[1]Sheet1'!$A$452:$AK$536,22,FALSE)</f>
        <v>1062</v>
      </c>
      <c r="F54" s="136">
        <f>VLOOKUP(A54,'[1]Sheet1'!$A$452:$AK$536,23,FALSE)/100</f>
        <v>0.023983198211422505</v>
      </c>
      <c r="G54" s="87">
        <f>VLOOKUP(A54,'[1]Sheet1'!$A$452:$AK$536,24,FALSE)</f>
        <v>240</v>
      </c>
      <c r="H54" s="136">
        <f>VLOOKUP(A54,'[1]Sheet1'!$A$452:$AK$536,25,FALSE)/100</f>
        <v>0.02626970227670753</v>
      </c>
      <c r="I54" s="87">
        <f>VLOOKUP(A54,'[1]Sheet1'!$A$452:$AK$536,26,FALSE)</f>
        <v>1</v>
      </c>
      <c r="J54" s="105">
        <f>VLOOKUP(A54,'[1]Sheet1'!$A$452:$AK$536,27,FALSE)/100</f>
        <v>0.018867924528301886</v>
      </c>
      <c r="K54" s="144">
        <f>VLOOKUP(A54,'[1]Sheet1'!$A$452:$AK$536,28,FALSE)</f>
        <v>2419</v>
      </c>
      <c r="L54" s="105">
        <f>VLOOKUP(A54,'[1]Sheet1'!$A$452:$AK$536,29,FALSE)/100</f>
        <v>0.028610628156453658</v>
      </c>
    </row>
    <row r="55" spans="1:12" ht="15">
      <c r="A55" s="22" t="s">
        <v>116</v>
      </c>
      <c r="B55" s="60" t="s">
        <v>117</v>
      </c>
      <c r="C55" s="86">
        <f>VLOOKUP(A55,'[1]Sheet1'!$A$452:$AK$536,20,FALSE)</f>
        <v>6</v>
      </c>
      <c r="D55" s="136">
        <f>VLOOKUP(A55,'[1]Sheet1'!$A$452:$AK$536,21,FALSE)/100</f>
        <v>0.00019305640464622415</v>
      </c>
      <c r="E55" s="87">
        <f>VLOOKUP(A55,'[1]Sheet1'!$A$452:$AK$536,22,FALSE)</f>
        <v>13</v>
      </c>
      <c r="F55" s="136">
        <f>VLOOKUP(A55,'[1]Sheet1'!$A$452:$AK$536,23,FALSE)/100</f>
        <v>0.0002935796391228744</v>
      </c>
      <c r="G55" s="87">
        <f>VLOOKUP(A55,'[1]Sheet1'!$A$452:$AK$536,24,FALSE)</f>
        <v>1</v>
      </c>
      <c r="H55" s="136">
        <f>VLOOKUP(A55,'[1]Sheet1'!$A$452:$AK$536,25,FALSE)/100</f>
        <v>0.00010945709281961471</v>
      </c>
      <c r="I55" s="87">
        <f>VLOOKUP(A55,'[1]Sheet1'!$A$452:$AK$536,26,FALSE)</f>
        <v>0</v>
      </c>
      <c r="J55" s="105">
        <f>VLOOKUP(A55,'[1]Sheet1'!$A$452:$AK$536,27,FALSE)/100</f>
        <v>0</v>
      </c>
      <c r="K55" s="144">
        <f>VLOOKUP(A55,'[1]Sheet1'!$A$452:$AK$536,28,FALSE)</f>
        <v>20</v>
      </c>
      <c r="L55" s="105">
        <f>VLOOKUP(A55,'[1]Sheet1'!$A$452:$AK$536,29,FALSE)/100</f>
        <v>0.00023654921997894713</v>
      </c>
    </row>
    <row r="56" spans="1:12" ht="28.5">
      <c r="A56" s="22" t="s">
        <v>118</v>
      </c>
      <c r="B56" s="60" t="s">
        <v>119</v>
      </c>
      <c r="C56" s="86">
        <f>VLOOKUP(A56,'[1]Sheet1'!$A$452:$AK$536,20,FALSE)</f>
        <v>14</v>
      </c>
      <c r="D56" s="136">
        <f>VLOOKUP(A56,'[1]Sheet1'!$A$452:$AK$536,21,FALSE)/100</f>
        <v>0.000450464944174523</v>
      </c>
      <c r="E56" s="87">
        <f>VLOOKUP(A56,'[1]Sheet1'!$A$452:$AK$536,22,FALSE)</f>
        <v>13</v>
      </c>
      <c r="F56" s="136">
        <f>VLOOKUP(A56,'[1]Sheet1'!$A$452:$AK$536,23,FALSE)/100</f>
        <v>0.0002935796391228744</v>
      </c>
      <c r="G56" s="87">
        <f>VLOOKUP(A56,'[1]Sheet1'!$A$452:$AK$536,24,FALSE)</f>
        <v>2</v>
      </c>
      <c r="H56" s="136">
        <f>VLOOKUP(A56,'[1]Sheet1'!$A$452:$AK$536,25,FALSE)/100</f>
        <v>0.00021891418563922942</v>
      </c>
      <c r="I56" s="87">
        <f>VLOOKUP(A56,'[1]Sheet1'!$A$452:$AK$536,26,FALSE)</f>
        <v>0</v>
      </c>
      <c r="J56" s="105">
        <f>VLOOKUP(A56,'[1]Sheet1'!$A$452:$AK$536,27,FALSE)/100</f>
        <v>0</v>
      </c>
      <c r="K56" s="144">
        <f>VLOOKUP(A56,'[1]Sheet1'!$A$452:$AK$536,28,FALSE)</f>
        <v>29</v>
      </c>
      <c r="L56" s="105">
        <f>VLOOKUP(A56,'[1]Sheet1'!$A$452:$AK$536,29,FALSE)/100</f>
        <v>0.0003429963689694733</v>
      </c>
    </row>
    <row r="57" spans="1:12" ht="15">
      <c r="A57" s="22" t="s">
        <v>120</v>
      </c>
      <c r="B57" s="61" t="s">
        <v>121</v>
      </c>
      <c r="C57" s="86">
        <f>VLOOKUP(A57,'[1]Sheet1'!$A$452:$AK$536,20,FALSE)</f>
        <v>2</v>
      </c>
      <c r="D57" s="136">
        <f>VLOOKUP(A57,'[1]Sheet1'!$A$452:$AK$536,21,FALSE)/100</f>
        <v>6.435213488207472E-05</v>
      </c>
      <c r="E57" s="87">
        <f>VLOOKUP(A57,'[1]Sheet1'!$A$452:$AK$536,22,FALSE)</f>
        <v>0</v>
      </c>
      <c r="F57" s="136">
        <f>VLOOKUP(A57,'[1]Sheet1'!$A$452:$AK$536,23,FALSE)/100</f>
        <v>0</v>
      </c>
      <c r="G57" s="87">
        <f>VLOOKUP(A57,'[1]Sheet1'!$A$452:$AK$536,24,FALSE)</f>
        <v>0</v>
      </c>
      <c r="H57" s="136">
        <f>VLOOKUP(A57,'[1]Sheet1'!$A$452:$AK$536,25,FALSE)/100</f>
        <v>0</v>
      </c>
      <c r="I57" s="87">
        <f>VLOOKUP(A57,'[1]Sheet1'!$A$452:$AK$536,26,FALSE)</f>
        <v>0</v>
      </c>
      <c r="J57" s="105">
        <f>VLOOKUP(A57,'[1]Sheet1'!$A$452:$AK$536,27,FALSE)/100</f>
        <v>0</v>
      </c>
      <c r="K57" s="144">
        <f>VLOOKUP(A57,'[1]Sheet1'!$A$452:$AK$536,28,FALSE)</f>
        <v>2</v>
      </c>
      <c r="L57" s="105">
        <f>VLOOKUP(A57,'[1]Sheet1'!$A$452:$AK$536,29,FALSE)/100</f>
        <v>2.3654921997894713E-05</v>
      </c>
    </row>
    <row r="58" spans="1:12" ht="15">
      <c r="A58" s="22" t="s">
        <v>122</v>
      </c>
      <c r="B58" s="60" t="s">
        <v>123</v>
      </c>
      <c r="C58" s="86">
        <f>VLOOKUP(A58,'[1]Sheet1'!$A$452:$AK$536,20,FALSE)</f>
        <v>16</v>
      </c>
      <c r="D58" s="136">
        <f>VLOOKUP(A58,'[1]Sheet1'!$A$452:$AK$536,21,FALSE)/100</f>
        <v>0.0005148170790565977</v>
      </c>
      <c r="E58" s="87">
        <f>VLOOKUP(A58,'[1]Sheet1'!$A$452:$AK$536,22,FALSE)</f>
        <v>33</v>
      </c>
      <c r="F58" s="136">
        <f>VLOOKUP(A58,'[1]Sheet1'!$A$452:$AK$536,23,FALSE)/100</f>
        <v>0.0007452406223888348</v>
      </c>
      <c r="G58" s="87">
        <f>VLOOKUP(A58,'[1]Sheet1'!$A$452:$AK$536,24,FALSE)</f>
        <v>5</v>
      </c>
      <c r="H58" s="136">
        <f>VLOOKUP(A58,'[1]Sheet1'!$A$452:$AK$536,25,FALSE)/100</f>
        <v>0.0005472854640980736</v>
      </c>
      <c r="I58" s="87">
        <f>VLOOKUP(A58,'[1]Sheet1'!$A$452:$AK$536,26,FALSE)</f>
        <v>0</v>
      </c>
      <c r="J58" s="105">
        <f>VLOOKUP(A58,'[1]Sheet1'!$A$452:$AK$536,27,FALSE)/100</f>
        <v>0</v>
      </c>
      <c r="K58" s="144">
        <f>VLOOKUP(A58,'[1]Sheet1'!$A$452:$AK$536,28,FALSE)</f>
        <v>54</v>
      </c>
      <c r="L58" s="105">
        <f>VLOOKUP(A58,'[1]Sheet1'!$A$452:$AK$536,29,FALSE)/100</f>
        <v>0.0006386828939431572</v>
      </c>
    </row>
    <row r="59" spans="1:12" ht="15">
      <c r="A59" s="22" t="s">
        <v>124</v>
      </c>
      <c r="B59" s="60" t="s">
        <v>125</v>
      </c>
      <c r="C59" s="86">
        <f>VLOOKUP(A59,'[1]Sheet1'!$A$452:$AK$536,20,FALSE)</f>
        <v>22</v>
      </c>
      <c r="D59" s="136">
        <f>VLOOKUP(A59,'[1]Sheet1'!$A$452:$AK$536,21,FALSE)/100</f>
        <v>0.0007078734837028218</v>
      </c>
      <c r="E59" s="87">
        <f>VLOOKUP(A59,'[1]Sheet1'!$A$452:$AK$536,22,FALSE)</f>
        <v>20</v>
      </c>
      <c r="F59" s="136">
        <f>VLOOKUP(A59,'[1]Sheet1'!$A$452:$AK$536,23,FALSE)/100</f>
        <v>0.00045166098326596056</v>
      </c>
      <c r="G59" s="87">
        <f>VLOOKUP(A59,'[1]Sheet1'!$A$452:$AK$536,24,FALSE)</f>
        <v>5</v>
      </c>
      <c r="H59" s="136">
        <f>VLOOKUP(A59,'[1]Sheet1'!$A$452:$AK$536,25,FALSE)/100</f>
        <v>0.0005472854640980736</v>
      </c>
      <c r="I59" s="87">
        <f>VLOOKUP(A59,'[1]Sheet1'!$A$452:$AK$536,26,FALSE)</f>
        <v>0</v>
      </c>
      <c r="J59" s="105">
        <f>VLOOKUP(A59,'[1]Sheet1'!$A$452:$AK$536,27,FALSE)/100</f>
        <v>0</v>
      </c>
      <c r="K59" s="144">
        <f>VLOOKUP(A59,'[1]Sheet1'!$A$452:$AK$536,28,FALSE)</f>
        <v>47</v>
      </c>
      <c r="L59" s="105">
        <f>VLOOKUP(A59,'[1]Sheet1'!$A$452:$AK$536,29,FALSE)/100</f>
        <v>0.0005558906669505257</v>
      </c>
    </row>
    <row r="60" spans="1:12" ht="15">
      <c r="A60" s="22" t="s">
        <v>126</v>
      </c>
      <c r="B60" s="60" t="s">
        <v>127</v>
      </c>
      <c r="C60" s="86">
        <f>VLOOKUP(A60,'[1]Sheet1'!$A$452:$AK$536,20,FALSE)</f>
        <v>3</v>
      </c>
      <c r="D60" s="136">
        <f>VLOOKUP(A60,'[1]Sheet1'!$A$452:$AK$536,21,FALSE)/100</f>
        <v>9.652820232311208E-05</v>
      </c>
      <c r="E60" s="87">
        <f>VLOOKUP(A60,'[1]Sheet1'!$A$452:$AK$536,22,FALSE)</f>
        <v>4</v>
      </c>
      <c r="F60" s="136">
        <f>VLOOKUP(A60,'[1]Sheet1'!$A$452:$AK$536,23,FALSE)/100</f>
        <v>9.033219665319212E-05</v>
      </c>
      <c r="G60" s="87">
        <f>VLOOKUP(A60,'[1]Sheet1'!$A$452:$AK$536,24,FALSE)</f>
        <v>1</v>
      </c>
      <c r="H60" s="136">
        <f>VLOOKUP(A60,'[1]Sheet1'!$A$452:$AK$536,25,FALSE)/100</f>
        <v>0.00010945709281961471</v>
      </c>
      <c r="I60" s="87">
        <f>VLOOKUP(A60,'[1]Sheet1'!$A$452:$AK$536,26,FALSE)</f>
        <v>0</v>
      </c>
      <c r="J60" s="105">
        <f>VLOOKUP(A60,'[1]Sheet1'!$A$452:$AK$536,27,FALSE)/100</f>
        <v>0</v>
      </c>
      <c r="K60" s="144">
        <f>VLOOKUP(A60,'[1]Sheet1'!$A$452:$AK$536,28,FALSE)</f>
        <v>8</v>
      </c>
      <c r="L60" s="105">
        <f>VLOOKUP(A60,'[1]Sheet1'!$A$452:$AK$536,29,FALSE)/100</f>
        <v>9.461968799157885E-05</v>
      </c>
    </row>
    <row r="61" spans="1:12" ht="15">
      <c r="A61" s="22" t="s">
        <v>128</v>
      </c>
      <c r="B61" s="61" t="s">
        <v>129</v>
      </c>
      <c r="C61" s="86">
        <f>VLOOKUP(A61,'[1]Sheet1'!$A$452:$AK$536,20,FALSE)</f>
        <v>22</v>
      </c>
      <c r="D61" s="136">
        <f>VLOOKUP(A61,'[1]Sheet1'!$A$452:$AK$536,21,FALSE)/100</f>
        <v>0.0007078734837028218</v>
      </c>
      <c r="E61" s="87">
        <f>VLOOKUP(A61,'[1]Sheet1'!$A$452:$AK$536,22,FALSE)</f>
        <v>15</v>
      </c>
      <c r="F61" s="136">
        <f>VLOOKUP(A61,'[1]Sheet1'!$A$452:$AK$536,23,FALSE)/100</f>
        <v>0.0003387457374494704</v>
      </c>
      <c r="G61" s="87">
        <f>VLOOKUP(A61,'[1]Sheet1'!$A$452:$AK$536,24,FALSE)</f>
        <v>6</v>
      </c>
      <c r="H61" s="136">
        <f>VLOOKUP(A61,'[1]Sheet1'!$A$452:$AK$536,25,FALSE)/100</f>
        <v>0.0006567425569176883</v>
      </c>
      <c r="I61" s="87">
        <f>VLOOKUP(A61,'[1]Sheet1'!$A$452:$AK$536,26,FALSE)</f>
        <v>0</v>
      </c>
      <c r="J61" s="105">
        <f>VLOOKUP(A61,'[1]Sheet1'!$A$452:$AK$536,27,FALSE)/100</f>
        <v>0</v>
      </c>
      <c r="K61" s="144">
        <f>VLOOKUP(A61,'[1]Sheet1'!$A$452:$AK$536,28,FALSE)</f>
        <v>43</v>
      </c>
      <c r="L61" s="105">
        <f>VLOOKUP(A61,'[1]Sheet1'!$A$452:$AK$536,29,FALSE)/100</f>
        <v>0.0005085808229547364</v>
      </c>
    </row>
    <row r="62" spans="1:12" ht="28.5">
      <c r="A62" s="22" t="s">
        <v>130</v>
      </c>
      <c r="B62" s="61" t="s">
        <v>131</v>
      </c>
      <c r="C62" s="86">
        <f>VLOOKUP(A62,'[1]Sheet1'!$A$452:$AK$536,20,FALSE)</f>
        <v>3</v>
      </c>
      <c r="D62" s="136">
        <f>VLOOKUP(A62,'[1]Sheet1'!$A$452:$AK$536,21,FALSE)/100</f>
        <v>9.652820232311208E-05</v>
      </c>
      <c r="E62" s="87">
        <f>VLOOKUP(A62,'[1]Sheet1'!$A$452:$AK$536,22,FALSE)</f>
        <v>3</v>
      </c>
      <c r="F62" s="136">
        <f>VLOOKUP(A62,'[1]Sheet1'!$A$452:$AK$536,23,FALSE)/100</f>
        <v>6.774914748989408E-05</v>
      </c>
      <c r="G62" s="87">
        <f>VLOOKUP(A62,'[1]Sheet1'!$A$452:$AK$536,24,FALSE)</f>
        <v>0</v>
      </c>
      <c r="H62" s="136">
        <f>VLOOKUP(A62,'[1]Sheet1'!$A$452:$AK$536,25,FALSE)/100</f>
        <v>0</v>
      </c>
      <c r="I62" s="87">
        <f>VLOOKUP(A62,'[1]Sheet1'!$A$452:$AK$536,26,FALSE)</f>
        <v>0</v>
      </c>
      <c r="J62" s="105">
        <f>VLOOKUP(A62,'[1]Sheet1'!$A$452:$AK$536,27,FALSE)/100</f>
        <v>0</v>
      </c>
      <c r="K62" s="144">
        <f>VLOOKUP(A62,'[1]Sheet1'!$A$452:$AK$536,28,FALSE)</f>
        <v>6</v>
      </c>
      <c r="L62" s="105">
        <f>VLOOKUP(A62,'[1]Sheet1'!$A$452:$AK$536,29,FALSE)/100</f>
        <v>7.096476599368414E-05</v>
      </c>
    </row>
    <row r="63" spans="1:12" ht="15">
      <c r="A63" s="22" t="s">
        <v>132</v>
      </c>
      <c r="B63" s="61" t="s">
        <v>133</v>
      </c>
      <c r="C63" s="86">
        <f>VLOOKUP(A63,'[1]Sheet1'!$A$452:$AK$536,20,FALSE)</f>
        <v>14</v>
      </c>
      <c r="D63" s="136">
        <f>VLOOKUP(A63,'[1]Sheet1'!$A$452:$AK$536,21,FALSE)/100</f>
        <v>0.000450464944174523</v>
      </c>
      <c r="E63" s="87">
        <f>VLOOKUP(A63,'[1]Sheet1'!$A$452:$AK$536,22,FALSE)</f>
        <v>10</v>
      </c>
      <c r="F63" s="136">
        <f>VLOOKUP(A63,'[1]Sheet1'!$A$452:$AK$536,23,FALSE)/100</f>
        <v>0.00022583049163298028</v>
      </c>
      <c r="G63" s="87">
        <f>VLOOKUP(A63,'[1]Sheet1'!$A$452:$AK$536,24,FALSE)</f>
        <v>4</v>
      </c>
      <c r="H63" s="136">
        <f>VLOOKUP(A63,'[1]Sheet1'!$A$452:$AK$536,25,FALSE)/100</f>
        <v>0.00043782837127845885</v>
      </c>
      <c r="I63" s="87">
        <f>VLOOKUP(A63,'[1]Sheet1'!$A$452:$AK$536,26,FALSE)</f>
        <v>0</v>
      </c>
      <c r="J63" s="105">
        <f>VLOOKUP(A63,'[1]Sheet1'!$A$452:$AK$536,27,FALSE)/100</f>
        <v>0</v>
      </c>
      <c r="K63" s="144">
        <f>VLOOKUP(A63,'[1]Sheet1'!$A$452:$AK$536,28,FALSE)</f>
        <v>28</v>
      </c>
      <c r="L63" s="105">
        <f>VLOOKUP(A63,'[1]Sheet1'!$A$452:$AK$536,29,FALSE)/100</f>
        <v>0.000331168907970526</v>
      </c>
    </row>
    <row r="64" spans="1:12" ht="15">
      <c r="A64" s="22" t="s">
        <v>134</v>
      </c>
      <c r="B64" s="61" t="s">
        <v>135</v>
      </c>
      <c r="C64" s="86">
        <f>VLOOKUP(A64,'[1]Sheet1'!$A$452:$AK$536,20,FALSE)</f>
        <v>120</v>
      </c>
      <c r="D64" s="136">
        <f>VLOOKUP(A64,'[1]Sheet1'!$A$452:$AK$536,21,FALSE)/100</f>
        <v>0.003861128092924483</v>
      </c>
      <c r="E64" s="87">
        <f>VLOOKUP(A64,'[1]Sheet1'!$A$452:$AK$536,22,FALSE)</f>
        <v>180</v>
      </c>
      <c r="F64" s="136">
        <f>VLOOKUP(A64,'[1]Sheet1'!$A$452:$AK$536,23,FALSE)/100</f>
        <v>0.004064948849393645</v>
      </c>
      <c r="G64" s="87">
        <f>VLOOKUP(A64,'[1]Sheet1'!$A$452:$AK$536,24,FALSE)</f>
        <v>45</v>
      </c>
      <c r="H64" s="136">
        <f>VLOOKUP(A64,'[1]Sheet1'!$A$452:$AK$536,25,FALSE)/100</f>
        <v>0.004925569176882662</v>
      </c>
      <c r="I64" s="87">
        <f>VLOOKUP(A64,'[1]Sheet1'!$A$452:$AK$536,26,FALSE)</f>
        <v>0</v>
      </c>
      <c r="J64" s="105">
        <f>VLOOKUP(A64,'[1]Sheet1'!$A$452:$AK$536,27,FALSE)/100</f>
        <v>0</v>
      </c>
      <c r="K64" s="144">
        <f>VLOOKUP(A64,'[1]Sheet1'!$A$452:$AK$536,28,FALSE)</f>
        <v>345</v>
      </c>
      <c r="L64" s="105">
        <f>VLOOKUP(A64,'[1]Sheet1'!$A$452:$AK$536,29,FALSE)/100</f>
        <v>0.004080474044636839</v>
      </c>
    </row>
    <row r="65" spans="1:12" ht="15">
      <c r="A65" s="22" t="s">
        <v>136</v>
      </c>
      <c r="B65" s="61" t="s">
        <v>137</v>
      </c>
      <c r="C65" s="86">
        <f>VLOOKUP(A65,'[1]Sheet1'!$A$452:$AK$536,20,FALSE)</f>
        <v>11</v>
      </c>
      <c r="D65" s="136">
        <f>VLOOKUP(A65,'[1]Sheet1'!$A$452:$AK$536,21,FALSE)/100</f>
        <v>0.0003539367418514109</v>
      </c>
      <c r="E65" s="87">
        <f>VLOOKUP(A65,'[1]Sheet1'!$A$452:$AK$536,22,FALSE)</f>
        <v>10</v>
      </c>
      <c r="F65" s="136">
        <f>VLOOKUP(A65,'[1]Sheet1'!$A$452:$AK$536,23,FALSE)/100</f>
        <v>0.00022583049163298028</v>
      </c>
      <c r="G65" s="87">
        <f>VLOOKUP(A65,'[1]Sheet1'!$A$452:$AK$536,24,FALSE)</f>
        <v>3</v>
      </c>
      <c r="H65" s="136">
        <f>VLOOKUP(A65,'[1]Sheet1'!$A$452:$AK$536,25,FALSE)/100</f>
        <v>0.00032837127845884414</v>
      </c>
      <c r="I65" s="87">
        <f>VLOOKUP(A65,'[1]Sheet1'!$A$452:$AK$536,26,FALSE)</f>
        <v>0</v>
      </c>
      <c r="J65" s="105">
        <f>VLOOKUP(A65,'[1]Sheet1'!$A$452:$AK$536,27,FALSE)/100</f>
        <v>0</v>
      </c>
      <c r="K65" s="144">
        <f>VLOOKUP(A65,'[1]Sheet1'!$A$452:$AK$536,28,FALSE)</f>
        <v>24</v>
      </c>
      <c r="L65" s="105">
        <f>VLOOKUP(A65,'[1]Sheet1'!$A$452:$AK$536,29,FALSE)/100</f>
        <v>0.00028385906397473655</v>
      </c>
    </row>
    <row r="66" spans="1:12" ht="15">
      <c r="A66" s="22" t="s">
        <v>138</v>
      </c>
      <c r="B66" s="60" t="s">
        <v>139</v>
      </c>
      <c r="C66" s="86">
        <f>VLOOKUP(A66,'[1]Sheet1'!$A$452:$AK$536,20,FALSE)</f>
        <v>27</v>
      </c>
      <c r="D66" s="136">
        <f>VLOOKUP(A66,'[1]Sheet1'!$A$452:$AK$536,21,FALSE)/100</f>
        <v>0.0008687538209080087</v>
      </c>
      <c r="E66" s="87">
        <f>VLOOKUP(A66,'[1]Sheet1'!$A$452:$AK$536,22,FALSE)</f>
        <v>27</v>
      </c>
      <c r="F66" s="136">
        <f>VLOOKUP(A66,'[1]Sheet1'!$A$452:$AK$536,23,FALSE)/100</f>
        <v>0.0006097423274090467</v>
      </c>
      <c r="G66" s="87">
        <f>VLOOKUP(A66,'[1]Sheet1'!$A$452:$AK$536,24,FALSE)</f>
        <v>4</v>
      </c>
      <c r="H66" s="136">
        <f>VLOOKUP(A66,'[1]Sheet1'!$A$452:$AK$536,25,FALSE)/100</f>
        <v>0.00043782837127845885</v>
      </c>
      <c r="I66" s="87">
        <f>VLOOKUP(A66,'[1]Sheet1'!$A$452:$AK$536,26,FALSE)</f>
        <v>0</v>
      </c>
      <c r="J66" s="105">
        <f>VLOOKUP(A66,'[1]Sheet1'!$A$452:$AK$536,27,FALSE)/100</f>
        <v>0</v>
      </c>
      <c r="K66" s="144">
        <f>VLOOKUP(A66,'[1]Sheet1'!$A$452:$AK$536,28,FALSE)</f>
        <v>58</v>
      </c>
      <c r="L66" s="105">
        <f>VLOOKUP(A66,'[1]Sheet1'!$A$452:$AK$536,29,FALSE)/100</f>
        <v>0.0006859927379389466</v>
      </c>
    </row>
    <row r="67" spans="1:12" ht="15">
      <c r="A67" s="22" t="s">
        <v>140</v>
      </c>
      <c r="B67" s="61" t="s">
        <v>141</v>
      </c>
      <c r="C67" s="86">
        <f>VLOOKUP(A67,'[1]Sheet1'!$A$452:$AK$536,20,FALSE)</f>
        <v>77</v>
      </c>
      <c r="D67" s="136">
        <f>VLOOKUP(A67,'[1]Sheet1'!$A$452:$AK$536,21,FALSE)/100</f>
        <v>0.002477557192959877</v>
      </c>
      <c r="E67" s="87">
        <f>VLOOKUP(A67,'[1]Sheet1'!$A$452:$AK$536,22,FALSE)</f>
        <v>89</v>
      </c>
      <c r="F67" s="136">
        <f>VLOOKUP(A67,'[1]Sheet1'!$A$452:$AK$536,23,FALSE)/100</f>
        <v>0.0020098913755335246</v>
      </c>
      <c r="G67" s="87">
        <f>VLOOKUP(A67,'[1]Sheet1'!$A$452:$AK$536,24,FALSE)</f>
        <v>15</v>
      </c>
      <c r="H67" s="136">
        <f>VLOOKUP(A67,'[1]Sheet1'!$A$452:$AK$536,25,FALSE)/100</f>
        <v>0.0016418563922942207</v>
      </c>
      <c r="I67" s="87">
        <f>VLOOKUP(A67,'[1]Sheet1'!$A$452:$AK$536,26,FALSE)</f>
        <v>0</v>
      </c>
      <c r="J67" s="105">
        <f>VLOOKUP(A67,'[1]Sheet1'!$A$452:$AK$536,27,FALSE)/100</f>
        <v>0</v>
      </c>
      <c r="K67" s="144">
        <f>VLOOKUP(A67,'[1]Sheet1'!$A$452:$AK$536,28,FALSE)</f>
        <v>181</v>
      </c>
      <c r="L67" s="105">
        <f>VLOOKUP(A67,'[1]Sheet1'!$A$452:$AK$536,29,FALSE)/100</f>
        <v>0.0021407704408094716</v>
      </c>
    </row>
    <row r="68" spans="1:12" ht="15">
      <c r="A68" s="22" t="s">
        <v>142</v>
      </c>
      <c r="B68" s="60" t="s">
        <v>143</v>
      </c>
      <c r="C68" s="86">
        <f>VLOOKUP(A68,'[1]Sheet1'!$A$452:$AK$536,20,FALSE)</f>
        <v>42</v>
      </c>
      <c r="D68" s="136">
        <f>VLOOKUP(A68,'[1]Sheet1'!$A$452:$AK$536,21,FALSE)/100</f>
        <v>0.0013513948325235689</v>
      </c>
      <c r="E68" s="87">
        <f>VLOOKUP(A68,'[1]Sheet1'!$A$452:$AK$536,22,FALSE)</f>
        <v>21</v>
      </c>
      <c r="F68" s="136">
        <f>VLOOKUP(A68,'[1]Sheet1'!$A$452:$AK$536,23,FALSE)/100</f>
        <v>0.0004742440324292586</v>
      </c>
      <c r="G68" s="87">
        <f>VLOOKUP(A68,'[1]Sheet1'!$A$452:$AK$536,24,FALSE)</f>
        <v>1</v>
      </c>
      <c r="H68" s="136">
        <f>VLOOKUP(A68,'[1]Sheet1'!$A$452:$AK$536,25,FALSE)/100</f>
        <v>0.00010945709281961471</v>
      </c>
      <c r="I68" s="87">
        <f>VLOOKUP(A68,'[1]Sheet1'!$A$452:$AK$536,26,FALSE)</f>
        <v>0</v>
      </c>
      <c r="J68" s="105">
        <f>VLOOKUP(A68,'[1]Sheet1'!$A$452:$AK$536,27,FALSE)/100</f>
        <v>0</v>
      </c>
      <c r="K68" s="144">
        <f>VLOOKUP(A68,'[1]Sheet1'!$A$452:$AK$536,28,FALSE)</f>
        <v>64</v>
      </c>
      <c r="L68" s="105">
        <f>VLOOKUP(A68,'[1]Sheet1'!$A$452:$AK$536,29,FALSE)/100</f>
        <v>0.0007569575039326308</v>
      </c>
    </row>
    <row r="69" spans="1:12" ht="15">
      <c r="A69" s="22" t="s">
        <v>144</v>
      </c>
      <c r="B69" s="60" t="s">
        <v>145</v>
      </c>
      <c r="C69" s="86">
        <f>VLOOKUP(A69,'[1]Sheet1'!$A$452:$AK$536,20,FALSE)</f>
        <v>45</v>
      </c>
      <c r="D69" s="136">
        <f>VLOOKUP(A69,'[1]Sheet1'!$A$452:$AK$536,21,FALSE)/100</f>
        <v>0.0014479230348466811</v>
      </c>
      <c r="E69" s="87">
        <f>VLOOKUP(A69,'[1]Sheet1'!$A$452:$AK$536,22,FALSE)</f>
        <v>38</v>
      </c>
      <c r="F69" s="136">
        <f>VLOOKUP(A69,'[1]Sheet1'!$A$452:$AK$536,23,FALSE)/100</f>
        <v>0.0008581558682053253</v>
      </c>
      <c r="G69" s="87">
        <f>VLOOKUP(A69,'[1]Sheet1'!$A$452:$AK$536,24,FALSE)</f>
        <v>10</v>
      </c>
      <c r="H69" s="136">
        <f>VLOOKUP(A69,'[1]Sheet1'!$A$452:$AK$536,25,FALSE)/100</f>
        <v>0.0010945709281961471</v>
      </c>
      <c r="I69" s="87">
        <f>VLOOKUP(A69,'[1]Sheet1'!$A$452:$AK$536,26,FALSE)</f>
        <v>0</v>
      </c>
      <c r="J69" s="105">
        <f>VLOOKUP(A69,'[1]Sheet1'!$A$452:$AK$536,27,FALSE)/100</f>
        <v>0</v>
      </c>
      <c r="K69" s="144">
        <f>VLOOKUP(A69,'[1]Sheet1'!$A$452:$AK$536,28,FALSE)</f>
        <v>93</v>
      </c>
      <c r="L69" s="105">
        <f>VLOOKUP(A69,'[1]Sheet1'!$A$452:$AK$536,29,FALSE)/100</f>
        <v>0.0010999538729021042</v>
      </c>
    </row>
    <row r="70" spans="1:12" ht="15">
      <c r="A70" s="22" t="s">
        <v>146</v>
      </c>
      <c r="B70" s="61" t="s">
        <v>147</v>
      </c>
      <c r="C70" s="86">
        <f>VLOOKUP(A70,'[1]Sheet1'!$A$452:$AK$536,20,FALSE)</f>
        <v>15</v>
      </c>
      <c r="D70" s="136">
        <f>VLOOKUP(A70,'[1]Sheet1'!$A$452:$AK$536,21,FALSE)/100</f>
        <v>0.00048264101161556036</v>
      </c>
      <c r="E70" s="87">
        <f>VLOOKUP(A70,'[1]Sheet1'!$A$452:$AK$536,22,FALSE)</f>
        <v>16</v>
      </c>
      <c r="F70" s="136">
        <f>VLOOKUP(A70,'[1]Sheet1'!$A$452:$AK$536,23,FALSE)/100</f>
        <v>0.0003613287866127685</v>
      </c>
      <c r="G70" s="87">
        <f>VLOOKUP(A70,'[1]Sheet1'!$A$452:$AK$536,24,FALSE)</f>
        <v>5</v>
      </c>
      <c r="H70" s="136">
        <f>VLOOKUP(A70,'[1]Sheet1'!$A$452:$AK$536,25,FALSE)/100</f>
        <v>0.0005472854640980736</v>
      </c>
      <c r="I70" s="87">
        <f>VLOOKUP(A70,'[1]Sheet1'!$A$452:$AK$536,26,FALSE)</f>
        <v>0</v>
      </c>
      <c r="J70" s="105">
        <f>VLOOKUP(A70,'[1]Sheet1'!$A$452:$AK$536,27,FALSE)/100</f>
        <v>0</v>
      </c>
      <c r="K70" s="144">
        <f>VLOOKUP(A70,'[1]Sheet1'!$A$452:$AK$536,28,FALSE)</f>
        <v>36</v>
      </c>
      <c r="L70" s="105">
        <f>VLOOKUP(A70,'[1]Sheet1'!$A$452:$AK$536,29,FALSE)/100</f>
        <v>0.00042578859596210483</v>
      </c>
    </row>
    <row r="71" spans="1:12" ht="15">
      <c r="A71" s="22" t="s">
        <v>148</v>
      </c>
      <c r="B71" s="60" t="s">
        <v>149</v>
      </c>
      <c r="C71" s="86">
        <f>VLOOKUP(A71,'[1]Sheet1'!$A$452:$AK$536,20,FALSE)</f>
        <v>3</v>
      </c>
      <c r="D71" s="136">
        <f>VLOOKUP(A71,'[1]Sheet1'!$A$452:$AK$536,21,FALSE)/100</f>
        <v>9.652820232311208E-05</v>
      </c>
      <c r="E71" s="87">
        <f>VLOOKUP(A71,'[1]Sheet1'!$A$452:$AK$536,22,FALSE)</f>
        <v>5</v>
      </c>
      <c r="F71" s="136">
        <f>VLOOKUP(A71,'[1]Sheet1'!$A$452:$AK$536,23,FALSE)/100</f>
        <v>0.00011291524581649014</v>
      </c>
      <c r="G71" s="87">
        <f>VLOOKUP(A71,'[1]Sheet1'!$A$452:$AK$536,24,FALSE)</f>
        <v>0</v>
      </c>
      <c r="H71" s="136">
        <f>VLOOKUP(A71,'[1]Sheet1'!$A$452:$AK$536,25,FALSE)/100</f>
        <v>0</v>
      </c>
      <c r="I71" s="87">
        <f>VLOOKUP(A71,'[1]Sheet1'!$A$452:$AK$536,26,FALSE)</f>
        <v>0</v>
      </c>
      <c r="J71" s="105">
        <f>VLOOKUP(A71,'[1]Sheet1'!$A$452:$AK$536,27,FALSE)/100</f>
        <v>0</v>
      </c>
      <c r="K71" s="144">
        <f>VLOOKUP(A71,'[1]Sheet1'!$A$452:$AK$536,28,FALSE)</f>
        <v>8</v>
      </c>
      <c r="L71" s="105">
        <f>VLOOKUP(A71,'[1]Sheet1'!$A$452:$AK$536,29,FALSE)/100</f>
        <v>9.461968799157885E-05</v>
      </c>
    </row>
    <row r="72" spans="1:12" ht="15">
      <c r="A72" s="22" t="s">
        <v>150</v>
      </c>
      <c r="B72" s="60" t="s">
        <v>206</v>
      </c>
      <c r="C72" s="86">
        <f>VLOOKUP(A72,'[1]Sheet1'!$A$452:$AK$536,20,FALSE)</f>
        <v>94</v>
      </c>
      <c r="D72" s="136">
        <f>VLOOKUP(A72,'[1]Sheet1'!$A$452:$AK$536,21,FALSE)/100</f>
        <v>0.003024550339457511</v>
      </c>
      <c r="E72" s="87">
        <f>VLOOKUP(A72,'[1]Sheet1'!$A$452:$AK$536,22,FALSE)</f>
        <v>190</v>
      </c>
      <c r="F72" s="136">
        <f>VLOOKUP(A72,'[1]Sheet1'!$A$452:$AK$536,23,FALSE)/100</f>
        <v>0.004290779341026625</v>
      </c>
      <c r="G72" s="87">
        <f>VLOOKUP(A72,'[1]Sheet1'!$A$452:$AK$536,24,FALSE)</f>
        <v>31</v>
      </c>
      <c r="H72" s="136">
        <f>VLOOKUP(A72,'[1]Sheet1'!$A$452:$AK$536,25,FALSE)/100</f>
        <v>0.003393169877408056</v>
      </c>
      <c r="I72" s="87">
        <f>VLOOKUP(A72,'[1]Sheet1'!$A$452:$AK$536,26,FALSE)</f>
        <v>0</v>
      </c>
      <c r="J72" s="105">
        <f>VLOOKUP(A72,'[1]Sheet1'!$A$452:$AK$536,27,FALSE)/100</f>
        <v>0</v>
      </c>
      <c r="K72" s="144">
        <f>VLOOKUP(A72,'[1]Sheet1'!$A$452:$AK$536,28,FALSE)</f>
        <v>315</v>
      </c>
      <c r="L72" s="105">
        <f>VLOOKUP(A72,'[1]Sheet1'!$A$452:$AK$536,29,FALSE)/100</f>
        <v>0.0037256502146684168</v>
      </c>
    </row>
    <row r="73" spans="1:12" ht="15">
      <c r="A73" s="22" t="s">
        <v>151</v>
      </c>
      <c r="B73" s="60" t="s">
        <v>152</v>
      </c>
      <c r="C73" s="86">
        <f>VLOOKUP(A73,'[1]Sheet1'!$A$452:$AK$536,20,FALSE)</f>
        <v>4015</v>
      </c>
      <c r="D73" s="136">
        <f>VLOOKUP(A73,'[1]Sheet1'!$A$452:$AK$536,21,FALSE)/100</f>
        <v>0.129186910775765</v>
      </c>
      <c r="E73" s="87">
        <f>VLOOKUP(A73,'[1]Sheet1'!$A$452:$AK$536,22,FALSE)</f>
        <v>6766</v>
      </c>
      <c r="F73" s="136">
        <f>VLOOKUP(A73,'[1]Sheet1'!$A$452:$AK$536,23,FALSE)/100</f>
        <v>0.15279691063887446</v>
      </c>
      <c r="G73" s="87">
        <f>VLOOKUP(A73,'[1]Sheet1'!$A$452:$AK$536,24,FALSE)</f>
        <v>899</v>
      </c>
      <c r="H73" s="136">
        <f>VLOOKUP(A73,'[1]Sheet1'!$A$452:$AK$536,25,FALSE)/100</f>
        <v>0.09840192644483363</v>
      </c>
      <c r="I73" s="87">
        <f>VLOOKUP(A73,'[1]Sheet1'!$A$452:$AK$536,26,FALSE)</f>
        <v>10</v>
      </c>
      <c r="J73" s="105">
        <f>VLOOKUP(A73,'[1]Sheet1'!$A$452:$AK$536,27,FALSE)/100</f>
        <v>0.18867924528301888</v>
      </c>
      <c r="K73" s="144">
        <f>VLOOKUP(A73,'[1]Sheet1'!$A$452:$AK$536,28,FALSE)</f>
        <v>11690</v>
      </c>
      <c r="L73" s="105">
        <f>VLOOKUP(A73,'[1]Sheet1'!$A$452:$AK$536,29,FALSE)/100</f>
        <v>0.1382630190776946</v>
      </c>
    </row>
    <row r="74" spans="1:12" ht="28.5">
      <c r="A74" s="22" t="s">
        <v>153</v>
      </c>
      <c r="B74" s="60" t="s">
        <v>154</v>
      </c>
      <c r="C74" s="86">
        <f>VLOOKUP(A74,'[1]Sheet1'!$A$452:$AK$536,20,FALSE)</f>
        <v>9</v>
      </c>
      <c r="D74" s="136">
        <f>VLOOKUP(A74,'[1]Sheet1'!$A$452:$AK$536,21,FALSE)/100</f>
        <v>0.0002895846069693362</v>
      </c>
      <c r="E74" s="87">
        <f>VLOOKUP(A74,'[1]Sheet1'!$A$452:$AK$536,22,FALSE)</f>
        <v>11</v>
      </c>
      <c r="F74" s="136">
        <f>VLOOKUP(A74,'[1]Sheet1'!$A$452:$AK$536,23,FALSE)/100</f>
        <v>0.0002484135407962783</v>
      </c>
      <c r="G74" s="87">
        <f>VLOOKUP(A74,'[1]Sheet1'!$A$452:$AK$536,24,FALSE)</f>
        <v>2</v>
      </c>
      <c r="H74" s="136">
        <f>VLOOKUP(A74,'[1]Sheet1'!$A$452:$AK$536,25,FALSE)/100</f>
        <v>0.00021891418563922942</v>
      </c>
      <c r="I74" s="87">
        <f>VLOOKUP(A74,'[1]Sheet1'!$A$452:$AK$536,26,FALSE)</f>
        <v>0</v>
      </c>
      <c r="J74" s="105">
        <f>VLOOKUP(A74,'[1]Sheet1'!$A$452:$AK$536,27,FALSE)/100</f>
        <v>0</v>
      </c>
      <c r="K74" s="144">
        <f>VLOOKUP(A74,'[1]Sheet1'!$A$452:$AK$536,28,FALSE)</f>
        <v>22</v>
      </c>
      <c r="L74" s="105">
        <f>VLOOKUP(A74,'[1]Sheet1'!$A$452:$AK$536,29,FALSE)/100</f>
        <v>0.00026020414197684184</v>
      </c>
    </row>
    <row r="75" spans="1:12" ht="15">
      <c r="A75" s="22" t="s">
        <v>155</v>
      </c>
      <c r="B75" s="61" t="s">
        <v>156</v>
      </c>
      <c r="C75" s="86">
        <f>VLOOKUP(A75,'[1]Sheet1'!$A$452:$AK$536,20,FALSE)</f>
        <v>224</v>
      </c>
      <c r="D75" s="136">
        <f>VLOOKUP(A75,'[1]Sheet1'!$A$452:$AK$536,21,FALSE)/100</f>
        <v>0.007207439106792368</v>
      </c>
      <c r="E75" s="87">
        <f>VLOOKUP(A75,'[1]Sheet1'!$A$452:$AK$536,22,FALSE)</f>
        <v>361</v>
      </c>
      <c r="F75" s="136">
        <f>VLOOKUP(A75,'[1]Sheet1'!$A$452:$AK$536,23,FALSE)/100</f>
        <v>0.00815248074795059</v>
      </c>
      <c r="G75" s="87">
        <f>VLOOKUP(A75,'[1]Sheet1'!$A$452:$AK$536,24,FALSE)</f>
        <v>100</v>
      </c>
      <c r="H75" s="136">
        <f>VLOOKUP(A75,'[1]Sheet1'!$A$452:$AK$536,25,FALSE)/100</f>
        <v>0.010945709281961471</v>
      </c>
      <c r="I75" s="87">
        <f>VLOOKUP(A75,'[1]Sheet1'!$A$452:$AK$536,26,FALSE)</f>
        <v>0</v>
      </c>
      <c r="J75" s="105">
        <f>VLOOKUP(A75,'[1]Sheet1'!$A$452:$AK$536,27,FALSE)/100</f>
        <v>0</v>
      </c>
      <c r="K75" s="144">
        <f>VLOOKUP(A75,'[1]Sheet1'!$A$452:$AK$536,28,FALSE)</f>
        <v>685</v>
      </c>
      <c r="L75" s="105">
        <f>VLOOKUP(A75,'[1]Sheet1'!$A$452:$AK$536,29,FALSE)/100</f>
        <v>0.00810181078427894</v>
      </c>
    </row>
    <row r="76" spans="1:12" ht="15">
      <c r="A76" s="22" t="s">
        <v>157</v>
      </c>
      <c r="B76" s="60" t="s">
        <v>158</v>
      </c>
      <c r="C76" s="86">
        <f>VLOOKUP(A76,'[1]Sheet1'!$A$452:$AK$536,20,FALSE)</f>
        <v>1636</v>
      </c>
      <c r="D76" s="136">
        <f>VLOOKUP(A76,'[1]Sheet1'!$A$452:$AK$536,21,FALSE)/100</f>
        <v>0.05264004633353711</v>
      </c>
      <c r="E76" s="87">
        <f>VLOOKUP(A76,'[1]Sheet1'!$A$452:$AK$536,22,FALSE)</f>
        <v>3077</v>
      </c>
      <c r="F76" s="136">
        <f>VLOOKUP(A76,'[1]Sheet1'!$A$452:$AK$536,23,FALSE)/100</f>
        <v>0.06948804227546804</v>
      </c>
      <c r="G76" s="87">
        <f>VLOOKUP(A76,'[1]Sheet1'!$A$452:$AK$536,24,FALSE)</f>
        <v>626</v>
      </c>
      <c r="H76" s="136">
        <f>VLOOKUP(A76,'[1]Sheet1'!$A$452:$AK$536,25,FALSE)/100</f>
        <v>0.06852014010507881</v>
      </c>
      <c r="I76" s="87">
        <f>VLOOKUP(A76,'[1]Sheet1'!$A$452:$AK$536,26,FALSE)</f>
        <v>5</v>
      </c>
      <c r="J76" s="105">
        <f>VLOOKUP(A76,'[1]Sheet1'!$A$452:$AK$536,27,FALSE)/100</f>
        <v>0.09433962264150944</v>
      </c>
      <c r="K76" s="144">
        <f>VLOOKUP(A76,'[1]Sheet1'!$A$452:$AK$536,28,FALSE)</f>
        <v>5344</v>
      </c>
      <c r="L76" s="105">
        <f>VLOOKUP(A76,'[1]Sheet1'!$A$452:$AK$536,29,FALSE)/100</f>
        <v>0.06320595157837466</v>
      </c>
    </row>
    <row r="77" spans="1:12" ht="15">
      <c r="A77" s="22" t="s">
        <v>159</v>
      </c>
      <c r="B77" s="61" t="s">
        <v>160</v>
      </c>
      <c r="C77" s="86">
        <f>VLOOKUP(A77,'[1]Sheet1'!$A$452:$AK$536,20,FALSE)</f>
        <v>66</v>
      </c>
      <c r="D77" s="136">
        <f>VLOOKUP(A77,'[1]Sheet1'!$A$452:$AK$536,21,FALSE)/100</f>
        <v>0.002123620451108465</v>
      </c>
      <c r="E77" s="87">
        <f>VLOOKUP(A77,'[1]Sheet1'!$A$452:$AK$536,22,FALSE)</f>
        <v>78</v>
      </c>
      <c r="F77" s="136">
        <f>VLOOKUP(A77,'[1]Sheet1'!$A$452:$AK$536,23,FALSE)/100</f>
        <v>0.0017614778347372461</v>
      </c>
      <c r="G77" s="87">
        <f>VLOOKUP(A77,'[1]Sheet1'!$A$452:$AK$536,24,FALSE)</f>
        <v>23</v>
      </c>
      <c r="H77" s="136">
        <f>VLOOKUP(A77,'[1]Sheet1'!$A$452:$AK$536,25,FALSE)/100</f>
        <v>0.002517513134851138</v>
      </c>
      <c r="I77" s="87">
        <f>VLOOKUP(A77,'[1]Sheet1'!$A$452:$AK$536,26,FALSE)</f>
        <v>0</v>
      </c>
      <c r="J77" s="105">
        <f>VLOOKUP(A77,'[1]Sheet1'!$A$452:$AK$536,27,FALSE)/100</f>
        <v>0</v>
      </c>
      <c r="K77" s="144">
        <f>VLOOKUP(A77,'[1]Sheet1'!$A$452:$AK$536,28,FALSE)</f>
        <v>167</v>
      </c>
      <c r="L77" s="105">
        <f>VLOOKUP(A77,'[1]Sheet1'!$A$452:$AK$536,29,FALSE)/100</f>
        <v>0.0019751859868242082</v>
      </c>
    </row>
    <row r="78" spans="1:12" ht="15">
      <c r="A78" s="22" t="s">
        <v>161</v>
      </c>
      <c r="B78" s="60" t="s">
        <v>162</v>
      </c>
      <c r="C78" s="86">
        <f>VLOOKUP(A78,'[1]Sheet1'!$A$452:$AK$536,20,FALSE)</f>
        <v>4</v>
      </c>
      <c r="D78" s="136">
        <f>VLOOKUP(A78,'[1]Sheet1'!$A$452:$AK$536,21,FALSE)/100</f>
        <v>0.00012870426976414943</v>
      </c>
      <c r="E78" s="87">
        <f>VLOOKUP(A78,'[1]Sheet1'!$A$452:$AK$536,22,FALSE)</f>
        <v>18</v>
      </c>
      <c r="F78" s="136">
        <f>VLOOKUP(A78,'[1]Sheet1'!$A$452:$AK$536,23,FALSE)/100</f>
        <v>0.0004064948849393645</v>
      </c>
      <c r="G78" s="87">
        <f>VLOOKUP(A78,'[1]Sheet1'!$A$452:$AK$536,24,FALSE)</f>
        <v>2</v>
      </c>
      <c r="H78" s="136">
        <f>VLOOKUP(A78,'[1]Sheet1'!$A$452:$AK$536,25,FALSE)/100</f>
        <v>0.00021891418563922942</v>
      </c>
      <c r="I78" s="87">
        <f>VLOOKUP(A78,'[1]Sheet1'!$A$452:$AK$536,26,FALSE)</f>
        <v>0</v>
      </c>
      <c r="J78" s="105">
        <f>VLOOKUP(A78,'[1]Sheet1'!$A$452:$AK$536,27,FALSE)/100</f>
        <v>0</v>
      </c>
      <c r="K78" s="144">
        <f>VLOOKUP(A78,'[1]Sheet1'!$A$452:$AK$536,28,FALSE)</f>
        <v>24</v>
      </c>
      <c r="L78" s="105">
        <f>VLOOKUP(A78,'[1]Sheet1'!$A$452:$AK$536,29,FALSE)/100</f>
        <v>0.00028385906397473655</v>
      </c>
    </row>
    <row r="79" spans="1:12" ht="15">
      <c r="A79" s="22" t="s">
        <v>163</v>
      </c>
      <c r="B79" s="60" t="s">
        <v>164</v>
      </c>
      <c r="C79" s="86">
        <f>VLOOKUP(A79,'[1]Sheet1'!$A$452:$AK$536,20,FALSE)</f>
        <v>468</v>
      </c>
      <c r="D79" s="136">
        <f>VLOOKUP(A79,'[1]Sheet1'!$A$452:$AK$536,21,FALSE)/100</f>
        <v>0.015058399562405485</v>
      </c>
      <c r="E79" s="87">
        <f>VLOOKUP(A79,'[1]Sheet1'!$A$452:$AK$536,22,FALSE)</f>
        <v>299</v>
      </c>
      <c r="F79" s="136">
        <f>VLOOKUP(A79,'[1]Sheet1'!$A$452:$AK$536,23,FALSE)/100</f>
        <v>0.0067523316998261106</v>
      </c>
      <c r="G79" s="87">
        <f>VLOOKUP(A79,'[1]Sheet1'!$A$452:$AK$536,24,FALSE)</f>
        <v>53</v>
      </c>
      <c r="H79" s="136">
        <f>VLOOKUP(A79,'[1]Sheet1'!$A$452:$AK$536,25,FALSE)/100</f>
        <v>0.005801225919439578</v>
      </c>
      <c r="I79" s="87">
        <f>VLOOKUP(A79,'[1]Sheet1'!$A$452:$AK$536,26,FALSE)</f>
        <v>0</v>
      </c>
      <c r="J79" s="105">
        <f>VLOOKUP(A79,'[1]Sheet1'!$A$452:$AK$536,27,FALSE)/100</f>
        <v>0</v>
      </c>
      <c r="K79" s="144">
        <f>VLOOKUP(A79,'[1]Sheet1'!$A$452:$AK$536,28,FALSE)</f>
        <v>820</v>
      </c>
      <c r="L79" s="105">
        <f>VLOOKUP(A79,'[1]Sheet1'!$A$452:$AK$536,29,FALSE)/100</f>
        <v>0.009698518019136832</v>
      </c>
    </row>
    <row r="80" spans="1:12" ht="15">
      <c r="A80" s="22" t="s">
        <v>165</v>
      </c>
      <c r="B80" s="60" t="s">
        <v>166</v>
      </c>
      <c r="C80" s="86">
        <f>VLOOKUP(A80,'[1]Sheet1'!$A$452:$AK$536,20,FALSE)</f>
        <v>849</v>
      </c>
      <c r="D80" s="136">
        <f>VLOOKUP(A80,'[1]Sheet1'!$A$452:$AK$536,21,FALSE)/100</f>
        <v>0.027317481257440716</v>
      </c>
      <c r="E80" s="87">
        <f>VLOOKUP(A80,'[1]Sheet1'!$A$452:$AK$536,22,FALSE)</f>
        <v>548</v>
      </c>
      <c r="F80" s="136">
        <f>VLOOKUP(A80,'[1]Sheet1'!$A$452:$AK$536,23,FALSE)/100</f>
        <v>0.01237551094148732</v>
      </c>
      <c r="G80" s="87">
        <f>VLOOKUP(A80,'[1]Sheet1'!$A$452:$AK$536,24,FALSE)</f>
        <v>74</v>
      </c>
      <c r="H80" s="136">
        <f>VLOOKUP(A80,'[1]Sheet1'!$A$452:$AK$536,25,FALSE)/100</f>
        <v>0.008099824868651488</v>
      </c>
      <c r="I80" s="87">
        <f>VLOOKUP(A80,'[1]Sheet1'!$A$452:$AK$536,26,FALSE)</f>
        <v>0</v>
      </c>
      <c r="J80" s="105">
        <f>VLOOKUP(A80,'[1]Sheet1'!$A$452:$AK$536,27,FALSE)/100</f>
        <v>0</v>
      </c>
      <c r="K80" s="144">
        <f>VLOOKUP(A80,'[1]Sheet1'!$A$452:$AK$536,28,FALSE)</f>
        <v>1471</v>
      </c>
      <c r="L80" s="105">
        <f>VLOOKUP(A80,'[1]Sheet1'!$A$452:$AK$536,29,FALSE)/100</f>
        <v>0.017398195129451562</v>
      </c>
    </row>
    <row r="81" spans="1:12" ht="15">
      <c r="A81" s="22" t="s">
        <v>167</v>
      </c>
      <c r="B81" s="61" t="s">
        <v>168</v>
      </c>
      <c r="C81" s="86">
        <f>VLOOKUP(A81,'[1]Sheet1'!$A$452:$AK$536,20,FALSE)</f>
        <v>588</v>
      </c>
      <c r="D81" s="136">
        <f>VLOOKUP(A81,'[1]Sheet1'!$A$452:$AK$536,21,FALSE)/100</f>
        <v>0.018919527655329966</v>
      </c>
      <c r="E81" s="87">
        <f>VLOOKUP(A81,'[1]Sheet1'!$A$452:$AK$536,22,FALSE)</f>
        <v>569</v>
      </c>
      <c r="F81" s="136">
        <f>VLOOKUP(A81,'[1]Sheet1'!$A$452:$AK$536,23,FALSE)/100</f>
        <v>0.012849754973916579</v>
      </c>
      <c r="G81" s="87">
        <f>VLOOKUP(A81,'[1]Sheet1'!$A$452:$AK$536,24,FALSE)</f>
        <v>87</v>
      </c>
      <c r="H81" s="136">
        <f>VLOOKUP(A81,'[1]Sheet1'!$A$452:$AK$536,25,FALSE)/100</f>
        <v>0.00952276707530648</v>
      </c>
      <c r="I81" s="87">
        <f>VLOOKUP(A81,'[1]Sheet1'!$A$452:$AK$536,26,FALSE)</f>
        <v>0</v>
      </c>
      <c r="J81" s="105">
        <f>VLOOKUP(A81,'[1]Sheet1'!$A$452:$AK$536,27,FALSE)/100</f>
        <v>0</v>
      </c>
      <c r="K81" s="144">
        <f>VLOOKUP(A81,'[1]Sheet1'!$A$452:$AK$536,28,FALSE)</f>
        <v>1244</v>
      </c>
      <c r="L81" s="105">
        <f>VLOOKUP(A81,'[1]Sheet1'!$A$452:$AK$536,29,FALSE)/100</f>
        <v>0.01471336148269051</v>
      </c>
    </row>
    <row r="82" spans="1:12" ht="15">
      <c r="A82" s="22" t="s">
        <v>169</v>
      </c>
      <c r="B82" s="60" t="s">
        <v>170</v>
      </c>
      <c r="C82" s="86">
        <f>VLOOKUP(A82,'[1]Sheet1'!$A$452:$AK$536,20,FALSE)</f>
        <v>1526</v>
      </c>
      <c r="D82" s="136">
        <f>VLOOKUP(A82,'[1]Sheet1'!$A$452:$AK$536,21,FALSE)/100</f>
        <v>0.049100678915023004</v>
      </c>
      <c r="E82" s="87">
        <f>VLOOKUP(A82,'[1]Sheet1'!$A$452:$AK$536,22,FALSE)</f>
        <v>3081</v>
      </c>
      <c r="F82" s="136">
        <f>VLOOKUP(A82,'[1]Sheet1'!$A$452:$AK$536,23,FALSE)/100</f>
        <v>0.06957837447212123</v>
      </c>
      <c r="G82" s="87">
        <f>VLOOKUP(A82,'[1]Sheet1'!$A$452:$AK$536,24,FALSE)</f>
        <v>331</v>
      </c>
      <c r="H82" s="136">
        <f>VLOOKUP(A82,'[1]Sheet1'!$A$452:$AK$536,25,FALSE)/100</f>
        <v>0.03623029772329247</v>
      </c>
      <c r="I82" s="87">
        <f>VLOOKUP(A82,'[1]Sheet1'!$A$452:$AK$536,26,FALSE)</f>
        <v>0</v>
      </c>
      <c r="J82" s="105">
        <f>VLOOKUP(A82,'[1]Sheet1'!$A$452:$AK$536,27,FALSE)/100</f>
        <v>0</v>
      </c>
      <c r="K82" s="144">
        <f>VLOOKUP(A82,'[1]Sheet1'!$A$452:$AK$536,28,FALSE)</f>
        <v>4938</v>
      </c>
      <c r="L82" s="105">
        <f>VLOOKUP(A82,'[1]Sheet1'!$A$452:$AK$536,29,FALSE)/100</f>
        <v>0.058404002412802046</v>
      </c>
    </row>
    <row r="83" spans="1:12" ht="15">
      <c r="A83" s="22" t="s">
        <v>171</v>
      </c>
      <c r="B83" s="60" t="s">
        <v>172</v>
      </c>
      <c r="C83" s="86">
        <f>VLOOKUP(A83,'[1]Sheet1'!$A$452:$AK$536,20,FALSE)</f>
        <v>42</v>
      </c>
      <c r="D83" s="136">
        <f>VLOOKUP(A83,'[1]Sheet1'!$A$452:$AK$536,21,FALSE)/100</f>
        <v>0.0013513948325235689</v>
      </c>
      <c r="E83" s="87">
        <f>VLOOKUP(A83,'[1]Sheet1'!$A$452:$AK$536,22,FALSE)</f>
        <v>41</v>
      </c>
      <c r="F83" s="136">
        <f>VLOOKUP(A83,'[1]Sheet1'!$A$452:$AK$536,23,FALSE)/100</f>
        <v>0.0009259050156952192</v>
      </c>
      <c r="G83" s="87">
        <f>VLOOKUP(A83,'[1]Sheet1'!$A$452:$AK$536,24,FALSE)</f>
        <v>11</v>
      </c>
      <c r="H83" s="136">
        <f>VLOOKUP(A83,'[1]Sheet1'!$A$452:$AK$536,25,FALSE)/100</f>
        <v>0.0012040280210157618</v>
      </c>
      <c r="I83" s="87">
        <f>VLOOKUP(A83,'[1]Sheet1'!$A$452:$AK$536,26,FALSE)</f>
        <v>0</v>
      </c>
      <c r="J83" s="105">
        <f>VLOOKUP(A83,'[1]Sheet1'!$A$452:$AK$536,27,FALSE)/100</f>
        <v>0</v>
      </c>
      <c r="K83" s="144">
        <f>VLOOKUP(A83,'[1]Sheet1'!$A$452:$AK$536,28,FALSE)</f>
        <v>94</v>
      </c>
      <c r="L83" s="105">
        <f>VLOOKUP(A83,'[1]Sheet1'!$A$452:$AK$536,29,FALSE)/100</f>
        <v>0.0011117813339010514</v>
      </c>
    </row>
    <row r="84" spans="1:12" ht="15">
      <c r="A84" s="22" t="s">
        <v>173</v>
      </c>
      <c r="B84" s="60" t="s">
        <v>174</v>
      </c>
      <c r="C84" s="86">
        <f>VLOOKUP(A84,'[1]Sheet1'!$A$452:$AK$536,20,FALSE)</f>
        <v>55</v>
      </c>
      <c r="D84" s="136">
        <f>VLOOKUP(A84,'[1]Sheet1'!$A$452:$AK$536,21,FALSE)/100</f>
        <v>0.0017696837092570543</v>
      </c>
      <c r="E84" s="87">
        <f>VLOOKUP(A84,'[1]Sheet1'!$A$452:$AK$536,22,FALSE)</f>
        <v>83</v>
      </c>
      <c r="F84" s="136">
        <f>VLOOKUP(A84,'[1]Sheet1'!$A$452:$AK$536,23,FALSE)/100</f>
        <v>0.0018743930805537364</v>
      </c>
      <c r="G84" s="87">
        <f>VLOOKUP(A84,'[1]Sheet1'!$A$452:$AK$536,24,FALSE)</f>
        <v>10</v>
      </c>
      <c r="H84" s="136">
        <f>VLOOKUP(A84,'[1]Sheet1'!$A$452:$AK$536,25,FALSE)/100</f>
        <v>0.0010945709281961471</v>
      </c>
      <c r="I84" s="87">
        <f>VLOOKUP(A84,'[1]Sheet1'!$A$452:$AK$536,26,FALSE)</f>
        <v>0</v>
      </c>
      <c r="J84" s="105">
        <f>VLOOKUP(A84,'[1]Sheet1'!$A$452:$AK$536,27,FALSE)/100</f>
        <v>0</v>
      </c>
      <c r="K84" s="144">
        <f>VLOOKUP(A84,'[1]Sheet1'!$A$452:$AK$536,28,FALSE)</f>
        <v>148</v>
      </c>
      <c r="L84" s="105">
        <f>VLOOKUP(A84,'[1]Sheet1'!$A$452:$AK$536,29,FALSE)/100</f>
        <v>0.0017504642278442087</v>
      </c>
    </row>
    <row r="85" spans="1:12" ht="15">
      <c r="A85" s="22" t="s">
        <v>175</v>
      </c>
      <c r="B85" s="61" t="s">
        <v>176</v>
      </c>
      <c r="C85" s="86">
        <f>VLOOKUP(A85,'[1]Sheet1'!$A$452:$AK$536,20,FALSE)</f>
        <v>4</v>
      </c>
      <c r="D85" s="136">
        <f>VLOOKUP(A85,'[1]Sheet1'!$A$452:$AK$536,21,FALSE)/100</f>
        <v>0.00012870426976414943</v>
      </c>
      <c r="E85" s="87">
        <f>VLOOKUP(A85,'[1]Sheet1'!$A$452:$AK$536,22,FALSE)</f>
        <v>8</v>
      </c>
      <c r="F85" s="136">
        <f>VLOOKUP(A85,'[1]Sheet1'!$A$452:$AK$536,23,FALSE)/100</f>
        <v>0.00018066439330638424</v>
      </c>
      <c r="G85" s="87">
        <f>VLOOKUP(A85,'[1]Sheet1'!$A$452:$AK$536,24,FALSE)</f>
        <v>3</v>
      </c>
      <c r="H85" s="136">
        <f>VLOOKUP(A85,'[1]Sheet1'!$A$452:$AK$536,25,FALSE)/100</f>
        <v>0.00032837127845884414</v>
      </c>
      <c r="I85" s="87">
        <f>VLOOKUP(A85,'[1]Sheet1'!$A$452:$AK$536,26,FALSE)</f>
        <v>0</v>
      </c>
      <c r="J85" s="105">
        <f>VLOOKUP(A85,'[1]Sheet1'!$A$452:$AK$536,27,FALSE)/100</f>
        <v>0</v>
      </c>
      <c r="K85" s="144">
        <f>VLOOKUP(A85,'[1]Sheet1'!$A$452:$AK$536,28,FALSE)</f>
        <v>15</v>
      </c>
      <c r="L85" s="105">
        <f>VLOOKUP(A85,'[1]Sheet1'!$A$452:$AK$536,29,FALSE)/100</f>
        <v>0.00017741191498421035</v>
      </c>
    </row>
    <row r="86" spans="1:12" ht="15">
      <c r="A86" s="22" t="s">
        <v>177</v>
      </c>
      <c r="B86" s="61" t="s">
        <v>178</v>
      </c>
      <c r="C86" s="86">
        <f>VLOOKUP(A86,'[1]Sheet1'!$A$452:$AK$536,20,FALSE)</f>
        <v>266</v>
      </c>
      <c r="D86" s="136">
        <f>VLOOKUP(A86,'[1]Sheet1'!$A$452:$AK$536,21,FALSE)/100</f>
        <v>0.008558833939315938</v>
      </c>
      <c r="E86" s="87">
        <f>VLOOKUP(A86,'[1]Sheet1'!$A$452:$AK$536,22,FALSE)</f>
        <v>147</v>
      </c>
      <c r="F86" s="136">
        <f>VLOOKUP(A86,'[1]Sheet1'!$A$452:$AK$536,23,FALSE)/100</f>
        <v>0.00331970822700481</v>
      </c>
      <c r="G86" s="87">
        <f>VLOOKUP(A86,'[1]Sheet1'!$A$452:$AK$536,24,FALSE)</f>
        <v>45</v>
      </c>
      <c r="H86" s="136">
        <f>VLOOKUP(A86,'[1]Sheet1'!$A$452:$AK$536,25,FALSE)/100</f>
        <v>0.004925569176882662</v>
      </c>
      <c r="I86" s="87">
        <f>VLOOKUP(A86,'[1]Sheet1'!$A$452:$AK$536,26,FALSE)</f>
        <v>0</v>
      </c>
      <c r="J86" s="105">
        <f>VLOOKUP(A86,'[1]Sheet1'!$A$452:$AK$536,27,FALSE)/100</f>
        <v>0</v>
      </c>
      <c r="K86" s="144">
        <f>VLOOKUP(A86,'[1]Sheet1'!$A$452:$AK$536,28,FALSE)</f>
        <v>458</v>
      </c>
      <c r="L86" s="105">
        <f>VLOOKUP(A86,'[1]Sheet1'!$A$452:$AK$536,29,FALSE)/100</f>
        <v>0.0054169771375178885</v>
      </c>
    </row>
    <row r="87" spans="1:12" ht="15">
      <c r="A87" s="22" t="s">
        <v>179</v>
      </c>
      <c r="B87" s="61" t="s">
        <v>180</v>
      </c>
      <c r="C87" s="86">
        <f>VLOOKUP(A87,'[1]Sheet1'!$A$452:$AK$536,20,FALSE)</f>
        <v>59</v>
      </c>
      <c r="D87" s="136">
        <f>VLOOKUP(A87,'[1]Sheet1'!$A$452:$AK$536,21,FALSE)/100</f>
        <v>0.001898387979021204</v>
      </c>
      <c r="E87" s="87">
        <f>VLOOKUP(A87,'[1]Sheet1'!$A$452:$AK$536,22,FALSE)</f>
        <v>79</v>
      </c>
      <c r="F87" s="136">
        <f>VLOOKUP(A87,'[1]Sheet1'!$A$452:$AK$536,23,FALSE)/100</f>
        <v>0.001784060883900544</v>
      </c>
      <c r="G87" s="87">
        <f>VLOOKUP(A87,'[1]Sheet1'!$A$452:$AK$536,24,FALSE)</f>
        <v>12</v>
      </c>
      <c r="H87" s="136">
        <f>VLOOKUP(A87,'[1]Sheet1'!$A$452:$AK$536,25,FALSE)/100</f>
        <v>0.0013134851138353765</v>
      </c>
      <c r="I87" s="87">
        <f>VLOOKUP(A87,'[1]Sheet1'!$A$452:$AK$536,26,FALSE)</f>
        <v>0</v>
      </c>
      <c r="J87" s="105">
        <f>VLOOKUP(A87,'[1]Sheet1'!$A$452:$AK$536,27,FALSE)/100</f>
        <v>0</v>
      </c>
      <c r="K87" s="144">
        <f>VLOOKUP(A87,'[1]Sheet1'!$A$452:$AK$536,28,FALSE)</f>
        <v>150</v>
      </c>
      <c r="L87" s="105">
        <f>VLOOKUP(A87,'[1]Sheet1'!$A$452:$AK$536,29,FALSE)/100</f>
        <v>0.001774119149842103</v>
      </c>
    </row>
    <row r="88" spans="1:12" ht="15">
      <c r="A88" s="22" t="s">
        <v>181</v>
      </c>
      <c r="B88" s="61" t="s">
        <v>182</v>
      </c>
      <c r="C88" s="86">
        <f>VLOOKUP(A88,'[1]Sheet1'!$A$452:$AK$536,20,FALSE)</f>
        <v>22</v>
      </c>
      <c r="D88" s="136">
        <f>VLOOKUP(A88,'[1]Sheet1'!$A$452:$AK$536,21,FALSE)/100</f>
        <v>0.0007078734837028218</v>
      </c>
      <c r="E88" s="87">
        <f>VLOOKUP(A88,'[1]Sheet1'!$A$452:$AK$536,22,FALSE)</f>
        <v>26</v>
      </c>
      <c r="F88" s="136">
        <f>VLOOKUP(A88,'[1]Sheet1'!$A$452:$AK$536,23,FALSE)/100</f>
        <v>0.0005871592782457488</v>
      </c>
      <c r="G88" s="87">
        <f>VLOOKUP(A88,'[1]Sheet1'!$A$452:$AK$536,24,FALSE)</f>
        <v>8</v>
      </c>
      <c r="H88" s="136">
        <f>VLOOKUP(A88,'[1]Sheet1'!$A$452:$AK$536,25,FALSE)/100</f>
        <v>0.0008756567425569177</v>
      </c>
      <c r="I88" s="87">
        <f>VLOOKUP(A88,'[1]Sheet1'!$A$452:$AK$536,26,FALSE)</f>
        <v>0</v>
      </c>
      <c r="J88" s="105">
        <f>VLOOKUP(A88,'[1]Sheet1'!$A$452:$AK$536,27,FALSE)/100</f>
        <v>0</v>
      </c>
      <c r="K88" s="144">
        <f>VLOOKUP(A88,'[1]Sheet1'!$A$452:$AK$536,28,FALSE)</f>
        <v>56</v>
      </c>
      <c r="L88" s="105">
        <f>VLOOKUP(A88,'[1]Sheet1'!$A$452:$AK$536,29,FALSE)/100</f>
        <v>0.000662337815941052</v>
      </c>
    </row>
    <row r="89" spans="1:12" ht="15">
      <c r="A89" s="22" t="s">
        <v>183</v>
      </c>
      <c r="B89" s="60" t="s">
        <v>184</v>
      </c>
      <c r="C89" s="86">
        <f>VLOOKUP(A89,'[1]Sheet1'!$A$452:$AK$536,20,FALSE)</f>
        <v>125</v>
      </c>
      <c r="D89" s="136">
        <f>VLOOKUP(A89,'[1]Sheet1'!$A$452:$AK$536,21,FALSE)/100</f>
        <v>0.004022008430129669</v>
      </c>
      <c r="E89" s="87">
        <f>VLOOKUP(A89,'[1]Sheet1'!$A$452:$AK$536,22,FALSE)</f>
        <v>212</v>
      </c>
      <c r="F89" s="136">
        <f>VLOOKUP(A89,'[1]Sheet1'!$A$452:$AK$536,23,FALSE)/100</f>
        <v>0.004787606422619182</v>
      </c>
      <c r="G89" s="87">
        <f>VLOOKUP(A89,'[1]Sheet1'!$A$452:$AK$536,24,FALSE)</f>
        <v>47</v>
      </c>
      <c r="H89" s="136">
        <f>VLOOKUP(A89,'[1]Sheet1'!$A$452:$AK$536,25,FALSE)/100</f>
        <v>0.005144483362521891</v>
      </c>
      <c r="I89" s="87">
        <f>VLOOKUP(A89,'[1]Sheet1'!$A$452:$AK$536,26,FALSE)</f>
        <v>0</v>
      </c>
      <c r="J89" s="105">
        <f>VLOOKUP(A89,'[1]Sheet1'!$A$452:$AK$536,27,FALSE)/100</f>
        <v>0</v>
      </c>
      <c r="K89" s="144">
        <f>VLOOKUP(A89,'[1]Sheet1'!$A$452:$AK$536,28,FALSE)</f>
        <v>384</v>
      </c>
      <c r="L89" s="105">
        <f>VLOOKUP(A89,'[1]Sheet1'!$A$452:$AK$536,29,FALSE)/100</f>
        <v>0.004541745023595785</v>
      </c>
    </row>
    <row r="90" spans="1:12" ht="15">
      <c r="A90" s="22" t="s">
        <v>185</v>
      </c>
      <c r="B90" s="60" t="s">
        <v>186</v>
      </c>
      <c r="C90" s="86">
        <f>VLOOKUP(A90,'[1]Sheet1'!$A$452:$AK$536,20,FALSE)</f>
        <v>7</v>
      </c>
      <c r="D90" s="136">
        <f>VLOOKUP(A90,'[1]Sheet1'!$A$452:$AK$536,21,FALSE)/100</f>
        <v>0.0002252324720872615</v>
      </c>
      <c r="E90" s="87">
        <f>VLOOKUP(A90,'[1]Sheet1'!$A$452:$AK$536,22,FALSE)</f>
        <v>4</v>
      </c>
      <c r="F90" s="136">
        <f>VLOOKUP(A90,'[1]Sheet1'!$A$452:$AK$536,23,FALSE)/100</f>
        <v>9.033219665319212E-05</v>
      </c>
      <c r="G90" s="87">
        <f>VLOOKUP(A90,'[1]Sheet1'!$A$452:$AK$536,24,FALSE)</f>
        <v>5</v>
      </c>
      <c r="H90" s="136">
        <f>VLOOKUP(A90,'[1]Sheet1'!$A$452:$AK$536,25,FALSE)/100</f>
        <v>0.0005472854640980736</v>
      </c>
      <c r="I90" s="87">
        <f>VLOOKUP(A90,'[1]Sheet1'!$A$452:$AK$536,26,FALSE)</f>
        <v>0</v>
      </c>
      <c r="J90" s="105">
        <f>VLOOKUP(A90,'[1]Sheet1'!$A$452:$AK$536,27,FALSE)/100</f>
        <v>0</v>
      </c>
      <c r="K90" s="144">
        <f>VLOOKUP(A90,'[1]Sheet1'!$A$452:$AK$536,28,FALSE)</f>
        <v>16</v>
      </c>
      <c r="L90" s="105">
        <f>VLOOKUP(A90,'[1]Sheet1'!$A$452:$AK$536,29,FALSE)/100</f>
        <v>0.0001892393759831577</v>
      </c>
    </row>
    <row r="91" spans="1:12" ht="28.5">
      <c r="A91" s="22" t="s">
        <v>187</v>
      </c>
      <c r="B91" s="60" t="s">
        <v>188</v>
      </c>
      <c r="C91" s="86">
        <v>0</v>
      </c>
      <c r="D91" s="136">
        <v>0</v>
      </c>
      <c r="E91" s="87">
        <v>0</v>
      </c>
      <c r="F91" s="136">
        <v>0</v>
      </c>
      <c r="G91" s="87">
        <v>0</v>
      </c>
      <c r="H91" s="136">
        <v>0</v>
      </c>
      <c r="I91" s="87">
        <v>0</v>
      </c>
      <c r="J91" s="105">
        <v>0</v>
      </c>
      <c r="K91" s="144">
        <v>0</v>
      </c>
      <c r="L91" s="105">
        <v>0</v>
      </c>
    </row>
    <row r="92" spans="1:12" ht="15">
      <c r="A92" s="22" t="s">
        <v>189</v>
      </c>
      <c r="B92" s="61" t="s">
        <v>190</v>
      </c>
      <c r="C92" s="86">
        <f>VLOOKUP(A92,'[1]Sheet1'!$A$452:$AK$536,20,FALSE)</f>
        <v>4</v>
      </c>
      <c r="D92" s="136">
        <f>VLOOKUP(A92,'[1]Sheet1'!$A$452:$AK$536,21,FALSE)/100</f>
        <v>0.00012870426976414943</v>
      </c>
      <c r="E92" s="87">
        <f>VLOOKUP(A92,'[1]Sheet1'!$A$452:$AK$536,22,FALSE)</f>
        <v>9</v>
      </c>
      <c r="F92" s="136">
        <f>VLOOKUP(A92,'[1]Sheet1'!$A$452:$AK$536,23,FALSE)/100</f>
        <v>0.00020324744246968225</v>
      </c>
      <c r="G92" s="87">
        <f>VLOOKUP(A92,'[1]Sheet1'!$A$452:$AK$536,24,FALSE)</f>
        <v>4</v>
      </c>
      <c r="H92" s="136">
        <f>VLOOKUP(A92,'[1]Sheet1'!$A$452:$AK$536,25,FALSE)/100</f>
        <v>0.00043782837127845885</v>
      </c>
      <c r="I92" s="87">
        <f>VLOOKUP(A92,'[1]Sheet1'!$A$452:$AK$536,26,FALSE)</f>
        <v>0</v>
      </c>
      <c r="J92" s="105">
        <f>VLOOKUP(A92,'[1]Sheet1'!$A$452:$AK$536,27,FALSE)/100</f>
        <v>0</v>
      </c>
      <c r="K92" s="144">
        <f>VLOOKUP(A92,'[1]Sheet1'!$A$452:$AK$536,28,FALSE)</f>
        <v>17</v>
      </c>
      <c r="L92" s="105">
        <f>VLOOKUP(A92,'[1]Sheet1'!$A$452:$AK$536,29,FALSE)/100</f>
        <v>0.00020106683698210506</v>
      </c>
    </row>
    <row r="93" spans="1:12" ht="15.75" thickBot="1">
      <c r="A93" s="238" t="s">
        <v>191</v>
      </c>
      <c r="B93" s="239"/>
      <c r="C93" s="108">
        <f>VLOOKUP(A93,'[1]Sheet1'!$A$452:$AK$536,20,FALSE)</f>
        <v>284</v>
      </c>
      <c r="D93" s="137">
        <f>VLOOKUP(A93,'[1]Sheet1'!$A$452:$AK$536,21,FALSE)/100</f>
        <v>0.009138003153254607</v>
      </c>
      <c r="E93" s="138">
        <f>VLOOKUP(A93,'[1]Sheet1'!$A$452:$AK$536,22,FALSE)</f>
        <v>328</v>
      </c>
      <c r="F93" s="137">
        <f>VLOOKUP(A93,'[1]Sheet1'!$A$452:$AK$536,23,FALSE)/100</f>
        <v>0.0074072401255617535</v>
      </c>
      <c r="G93" s="138">
        <f>VLOOKUP(A93,'[1]Sheet1'!$A$452:$AK$536,24,FALSE)</f>
        <v>71</v>
      </c>
      <c r="H93" s="137">
        <f>VLOOKUP(A93,'[1]Sheet1'!$A$452:$AK$536,25,FALSE)/100</f>
        <v>0.007771453590192644</v>
      </c>
      <c r="I93" s="138">
        <f>VLOOKUP(A93,'[1]Sheet1'!$A$452:$AK$536,26,FALSE)</f>
        <v>1</v>
      </c>
      <c r="J93" s="110">
        <f>VLOOKUP(A93,'[1]Sheet1'!$A$452:$AK$536,27,FALSE)/100</f>
        <v>0.018867924528301886</v>
      </c>
      <c r="K93" s="145">
        <f>VLOOKUP(A93,'[1]Sheet1'!$A$452:$AK$536,28,FALSE)</f>
        <v>684</v>
      </c>
      <c r="L93" s="110">
        <f>VLOOKUP(A93,'[1]Sheet1'!$A$452:$AK$536,29,FALSE)/100</f>
        <v>0.008089983323279992</v>
      </c>
    </row>
    <row r="94" spans="1:12" ht="15.75" thickBot="1">
      <c r="A94" s="240" t="s">
        <v>194</v>
      </c>
      <c r="B94" s="241"/>
      <c r="C94" s="139">
        <f>SUM(C5:C93)</f>
        <v>31079</v>
      </c>
      <c r="D94" s="140">
        <f aca="true" t="shared" si="0" ref="D94:L94">SUM(D5:D93)</f>
        <v>1.0000000000000002</v>
      </c>
      <c r="E94" s="141">
        <f t="shared" si="0"/>
        <v>44281</v>
      </c>
      <c r="F94" s="140">
        <f t="shared" si="0"/>
        <v>1</v>
      </c>
      <c r="G94" s="141">
        <f t="shared" si="0"/>
        <v>9136</v>
      </c>
      <c r="H94" s="140">
        <f t="shared" si="0"/>
        <v>1.0000000000000002</v>
      </c>
      <c r="I94" s="141">
        <f t="shared" si="0"/>
        <v>53</v>
      </c>
      <c r="J94" s="140">
        <f t="shared" si="0"/>
        <v>1</v>
      </c>
      <c r="K94" s="141">
        <f t="shared" si="0"/>
        <v>84549</v>
      </c>
      <c r="L94" s="142">
        <f t="shared" si="0"/>
        <v>1</v>
      </c>
    </row>
    <row r="95" spans="1:12" ht="15">
      <c r="A95" s="51"/>
      <c r="B95" s="7"/>
      <c r="C95" s="7"/>
      <c r="D95" s="8"/>
      <c r="E95" s="7"/>
      <c r="F95" s="8"/>
      <c r="G95" s="7"/>
      <c r="H95" s="8"/>
      <c r="I95" s="7"/>
      <c r="J95" s="8"/>
      <c r="K95" s="5"/>
      <c r="L95" s="8"/>
    </row>
    <row r="96" spans="1:12" ht="15">
      <c r="A96" s="7"/>
      <c r="B96" s="7"/>
      <c r="C96" s="7"/>
      <c r="D96" s="8"/>
      <c r="E96" s="7"/>
      <c r="F96" s="8"/>
      <c r="G96" s="7"/>
      <c r="H96" s="8"/>
      <c r="I96" s="7"/>
      <c r="J96" s="8"/>
      <c r="K96" s="5"/>
      <c r="L96" s="8"/>
    </row>
    <row r="97" ht="15">
      <c r="K97" s="176"/>
    </row>
  </sheetData>
  <sheetProtection/>
  <mergeCells count="11"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2015-06-15T13:29:27Z</cp:lastPrinted>
  <dcterms:created xsi:type="dcterms:W3CDTF">2015-02-09T15:03:00Z</dcterms:created>
  <dcterms:modified xsi:type="dcterms:W3CDTF">2021-02-15T15:02:20Z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