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32760" windowWidth="11445" windowHeight="9705" tabRatio="891" activeTab="0"/>
  </bookViews>
  <sheets>
    <sheet name="Inhoudsopgave" sheetId="1" r:id="rId1"/>
    <sheet name="3.1.1" sheetId="2" r:id="rId2"/>
    <sheet name="3.1.2" sheetId="3" r:id="rId3"/>
    <sheet name="3.1.3" sheetId="4" r:id="rId4"/>
    <sheet name="3.1.4" sheetId="5" r:id="rId5"/>
    <sheet name="3.2.1" sheetId="6" r:id="rId6"/>
    <sheet name="3.2.2" sheetId="7" r:id="rId7"/>
    <sheet name="3.2.3" sheetId="8" r:id="rId8"/>
    <sheet name="3.2.4" sheetId="9" r:id="rId9"/>
    <sheet name="3.2.5" sheetId="10" r:id="rId10"/>
    <sheet name="3.2.6" sheetId="11" r:id="rId11"/>
    <sheet name="3.2.7" sheetId="12" r:id="rId12"/>
    <sheet name="3.3.1" sheetId="13" r:id="rId13"/>
    <sheet name="3.3.2" sheetId="14" r:id="rId14"/>
    <sheet name="3.3.3" sheetId="15" r:id="rId15"/>
    <sheet name="3.4.1" sheetId="16" r:id="rId16"/>
    <sheet name="3.4.2" sheetId="17" r:id="rId17"/>
    <sheet name="3.4.3" sheetId="18" r:id="rId18"/>
  </sheets>
  <externalReferences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<sst xmlns="http://schemas.openxmlformats.org/spreadsheetml/2006/main" count="648" uniqueCount="176">
  <si>
    <r>
      <rPr>
        <b/>
        <sz val="11"/>
        <color indexed="8"/>
        <rFont val="Calibri"/>
        <family val="2"/>
      </rPr>
      <t>3.1.</t>
    </r>
  </si>
  <si>
    <t>Genre de la victime</t>
  </si>
  <si>
    <r>
      <rPr>
        <sz val="11"/>
        <color indexed="8"/>
        <rFont val="Calibri"/>
        <family val="2"/>
      </rPr>
      <t>3.1.1.</t>
    </r>
  </si>
  <si>
    <r>
      <rPr>
        <sz val="11"/>
        <color indexed="8"/>
        <rFont val="Calibri"/>
        <family val="2"/>
      </rPr>
      <t>3.1.2.</t>
    </r>
  </si>
  <si>
    <r>
      <rPr>
        <sz val="11"/>
        <color indexed="8"/>
        <rFont val="Calibri"/>
        <family val="2"/>
      </rPr>
      <t>3.1.3.</t>
    </r>
  </si>
  <si>
    <r>
      <rPr>
        <sz val="11"/>
        <color indexed="8"/>
        <rFont val="Calibri"/>
        <family val="2"/>
      </rPr>
      <t>3.1.4.</t>
    </r>
  </si>
  <si>
    <r>
      <rPr>
        <b/>
        <sz val="11"/>
        <color indexed="8"/>
        <rFont val="Calibri"/>
        <family val="2"/>
      </rPr>
      <t>3.2.</t>
    </r>
  </si>
  <si>
    <t>Catégorie d'âge de la victime</t>
  </si>
  <si>
    <r>
      <rPr>
        <sz val="11"/>
        <color indexed="8"/>
        <rFont val="Calibri"/>
        <family val="2"/>
      </rPr>
      <t>3.2.1.</t>
    </r>
  </si>
  <si>
    <r>
      <rPr>
        <sz val="11"/>
        <color indexed="8"/>
        <rFont val="Calibri"/>
        <family val="2"/>
      </rPr>
      <t>3.2.2.</t>
    </r>
  </si>
  <si>
    <r>
      <rPr>
        <sz val="11"/>
        <color indexed="8"/>
        <rFont val="Calibri"/>
        <family val="2"/>
      </rPr>
      <t>3.2.3.</t>
    </r>
  </si>
  <si>
    <r>
      <rPr>
        <sz val="11"/>
        <color indexed="8"/>
        <rFont val="Calibri"/>
        <family val="2"/>
      </rPr>
      <t>3.2.4.</t>
    </r>
  </si>
  <si>
    <r>
      <rPr>
        <sz val="11"/>
        <color indexed="8"/>
        <rFont val="Calibri"/>
        <family val="2"/>
      </rPr>
      <t>3.2.5.</t>
    </r>
  </si>
  <si>
    <r>
      <rPr>
        <sz val="11"/>
        <color indexed="8"/>
        <rFont val="Calibri"/>
        <family val="2"/>
      </rPr>
      <t>3.2.6.</t>
    </r>
  </si>
  <si>
    <r>
      <rPr>
        <sz val="11"/>
        <color indexed="8"/>
        <rFont val="Calibri"/>
        <family val="2"/>
      </rPr>
      <t>3.2.7.</t>
    </r>
  </si>
  <si>
    <r>
      <rPr>
        <b/>
        <sz val="11"/>
        <color indexed="8"/>
        <rFont val="Calibri"/>
        <family val="2"/>
      </rPr>
      <t>3.3.</t>
    </r>
  </si>
  <si>
    <r>
      <rPr>
        <sz val="11"/>
        <color indexed="8"/>
        <rFont val="Calibri"/>
        <family val="2"/>
      </rPr>
      <t>3.3.1.</t>
    </r>
  </si>
  <si>
    <r>
      <rPr>
        <sz val="11"/>
        <color indexed="8"/>
        <rFont val="Calibri"/>
        <family val="2"/>
      </rPr>
      <t>3.3.2.</t>
    </r>
  </si>
  <si>
    <r>
      <rPr>
        <sz val="11"/>
        <color indexed="8"/>
        <rFont val="Calibri"/>
        <family val="2"/>
      </rPr>
      <t>3.3.3.</t>
    </r>
  </si>
  <si>
    <r>
      <rPr>
        <b/>
        <sz val="11"/>
        <color indexed="8"/>
        <rFont val="Calibri"/>
        <family val="2"/>
      </rPr>
      <t>3.4.</t>
    </r>
  </si>
  <si>
    <t>Nationalité de la victime</t>
  </si>
  <si>
    <r>
      <rPr>
        <sz val="11"/>
        <color indexed="8"/>
        <rFont val="Calibri"/>
        <family val="2"/>
      </rPr>
      <t>3.4.1.</t>
    </r>
  </si>
  <si>
    <r>
      <rPr>
        <sz val="11"/>
        <color indexed="8"/>
        <rFont val="Calibri"/>
        <family val="2"/>
      </rPr>
      <t>3.4.2.</t>
    </r>
  </si>
  <si>
    <r>
      <rPr>
        <sz val="11"/>
        <color indexed="8"/>
        <rFont val="Calibri"/>
        <family val="2"/>
      </rPr>
      <t>3.4.3.</t>
    </r>
  </si>
  <si>
    <t>3.1. Genre de la victime</t>
  </si>
  <si>
    <t>Genre</t>
  </si>
  <si>
    <t>Année</t>
  </si>
  <si>
    <t>N</t>
  </si>
  <si>
    <t>%</t>
  </si>
  <si>
    <t>Femmes</t>
  </si>
  <si>
    <t>Hommes</t>
  </si>
  <si>
    <t>Inconnu</t>
  </si>
  <si>
    <t>TOTAL</t>
  </si>
  <si>
    <t>Suite de l'accident</t>
  </si>
  <si>
    <t>CSS</t>
  </si>
  <si>
    <t>IT</t>
  </si>
  <si>
    <t>IP</t>
  </si>
  <si>
    <t>Mortels</t>
  </si>
  <si>
    <t>Commentaires</t>
  </si>
  <si>
    <t>CSS : cas sans suites,  IT :  incapacité temporaire,  IP : incapacité permanente prévue</t>
  </si>
  <si>
    <t>Durée de l'IT</t>
  </si>
  <si>
    <t>Inconnus</t>
  </si>
  <si>
    <t>IT 0 jour</t>
  </si>
  <si>
    <t>IT 1 à 3 jours</t>
  </si>
  <si>
    <t>IT 4 à 7 jours</t>
  </si>
  <si>
    <t>IT 8 à 15 jours</t>
  </si>
  <si>
    <t>IT 16 à 30 jours</t>
  </si>
  <si>
    <t>IT 1 à 3 mois</t>
  </si>
  <si>
    <t>IT&gt;3 à 6 mois</t>
  </si>
  <si>
    <t>IT &gt; 6 mois</t>
  </si>
  <si>
    <t>IT :  incapacité temporaire</t>
  </si>
  <si>
    <t>IP prévue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</si>
  <si>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</si>
  <si>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</si>
  <si>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</si>
  <si>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</si>
  <si>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</si>
  <si>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</si>
  <si>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plus</t>
  </si>
  <si>
    <t>IP : incapacité permanente prévue</t>
  </si>
  <si>
    <t>3.2. Catégorie d'âge de la victime</t>
  </si>
  <si>
    <t>Âge de la victime</t>
  </si>
  <si>
    <t>15-19 ans</t>
  </si>
  <si>
    <t>20-29 ans</t>
  </si>
  <si>
    <t>30-39 ans</t>
  </si>
  <si>
    <t>40-49 ans</t>
  </si>
  <si>
    <t>Accidents</t>
  </si>
  <si>
    <t>Emploi</t>
  </si>
  <si>
    <t>Taux (N acc./1000 Trav.)</t>
  </si>
  <si>
    <t>60 ans et plus</t>
  </si>
  <si>
    <t xml:space="preserve">Accidents avec prévision d'incapacité permanente </t>
  </si>
  <si>
    <t>Taux (N accidents / 1000 travailleurs)</t>
  </si>
  <si>
    <t>Total</t>
  </si>
  <si>
    <t>TOTAL Femmes</t>
  </si>
  <si>
    <t>TOTAL Hommes</t>
  </si>
  <si>
    <t>Accidents avec IP prévue</t>
  </si>
  <si>
    <t>Région et province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</si>
  <si>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</si>
  <si>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</si>
  <si>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</si>
  <si>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</si>
  <si>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</si>
  <si>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</si>
  <si>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</si>
  <si>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</si>
  <si>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</si>
  <si>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</si>
  <si>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</si>
  <si>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</si>
  <si>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</si>
  <si>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Total Femmes</t>
  </si>
  <si>
    <t>Total Hommes</t>
  </si>
  <si>
    <t>3.4. Nationalité de la victime</t>
  </si>
  <si>
    <t>Belge</t>
  </si>
  <si>
    <t>Pays frontalier</t>
  </si>
  <si>
    <t>U.E.</t>
  </si>
  <si>
    <t>Hors U.E.</t>
  </si>
  <si>
    <t>A partir de 2013, les bulgares et roumains sont repris sous " U.E."</t>
  </si>
  <si>
    <t>3.3. Domicile (province et région) de la victime</t>
  </si>
  <si>
    <t>1- Femme</t>
  </si>
  <si>
    <t>2- Homme</t>
  </si>
  <si>
    <t>3- Inconnu</t>
  </si>
  <si>
    <t>a-ITT 0 jour</t>
  </si>
  <si>
    <t>b-ITT 1 à 3 jours</t>
  </si>
  <si>
    <t>c-ITT 4 à 7 jours</t>
  </si>
  <si>
    <t>d-ITT 8 à 15 jours</t>
  </si>
  <si>
    <t>e-ITT 16 à 30 jours</t>
  </si>
  <si>
    <t>f-ITT 1 à 3 mois</t>
  </si>
  <si>
    <t>g-ITT 4 à 6 mois</t>
  </si>
  <si>
    <t>h-ITT &gt; 6 mois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</si>
  <si>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</si>
  <si>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</si>
  <si>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</si>
  <si>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</si>
  <si>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</si>
  <si>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</si>
  <si>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</si>
  <si>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</si>
  <si>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</si>
  <si>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50-59 ans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</si>
  <si>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</si>
  <si>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</si>
  <si>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</si>
  <si>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</si>
  <si>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</si>
  <si>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</si>
  <si>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</si>
  <si>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</si>
  <si>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</si>
  <si>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</si>
  <si>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</si>
  <si>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l-Inconnu</t>
  </si>
  <si>
    <t>1-Belg</t>
  </si>
  <si>
    <t>2-Buurland</t>
  </si>
  <si>
    <t>3-Andere E.U.</t>
  </si>
  <si>
    <t>4-Buiten E.U.</t>
  </si>
  <si>
    <t>5-Onbekend</t>
  </si>
  <si>
    <t>3. Caractéristiques personnelles des victimes d'accidents sur le lieu de travail dans le secteur privé - 2021</t>
  </si>
  <si>
    <t>3.1.1. Accidents sur le lieu de travail selon le genre: évolution 2012 - 2021</t>
  </si>
  <si>
    <t>Accidents sur le lieu de travail selon le genre: évolution 2012 - 2021</t>
  </si>
  <si>
    <t>3.1.2. Accidents sur le lieu de travail selon le genre : distribution selon les conséquences - 2021</t>
  </si>
  <si>
    <t>3.1.3. Accidents sur le lieu de travail selon le genre : distribution selon la durée de l’incapacité temporaire - 2021</t>
  </si>
  <si>
    <t>3.1.4. Accidents sur le lieu de travail selon le genre : distribution selon le taux prévu d'incapacité permanente - 2021</t>
  </si>
  <si>
    <t>3.2.1. Accidents sur le lieu de travail selon la catégorie d'âge: évolution 2012 - 2021</t>
  </si>
  <si>
    <t>Variation de 2020 à 2021 en %</t>
  </si>
  <si>
    <t>3.2.3. Accidents sur le lieu de travail selon la catégorie d'âge : nombre d'accidents par 1000 équivalents temps plein - 2021</t>
  </si>
  <si>
    <t xml:space="preserve">1) Le volume de l'emploi de 2021 (4 trimestres) est exprimé en équivalents temps plein. Il s'agit de données communiquées par l'ONSS </t>
  </si>
  <si>
    <t>2) Le taux indique le nombre d'accidents survenus en 2021 par 1.000 travailleurs (équivalent temps plein)</t>
  </si>
  <si>
    <t>3.2.2. Accidents sur le lieu de travail selon la catégorie d'âge : distribution selon les conséquences - 2021</t>
  </si>
  <si>
    <t>3.2.4. Accidents sur le lieu de travail selon la catégorie d'âge : nombre d'accidents avec incapacité permanente prévue par 1000 équivalents temps plein - 2021</t>
  </si>
  <si>
    <t>1) Le volume de l'emploi de 2021 (4 trimestres) est exprimé en équivalents temps plein. Il s'agit de données communiquées par l'ONSS</t>
  </si>
  <si>
    <t>3.2.5. Accidents sur le lieu de travail selon la catégorie d'âge : distribution selon les conséquences et le  genre - 2021</t>
  </si>
  <si>
    <t>3.2.6. Accidents sur le lieu de travail selon la catégorie  d'âge: nombre d'accidents par 1000 équivalents temps plein - selon le genre - 2021</t>
  </si>
  <si>
    <t>3.2.7. Accidents sur le lieu de travail selon la catégorie  d'âge: nombre d'accidents avec  incapacité permanente prévue par 1000 équivalents temps plein - selon le genre - 2021</t>
  </si>
  <si>
    <t>3.3.1. Accidents sur le lieu de travail selon la province et la région du domicile de la victime : évolution 2012 - 2021</t>
  </si>
  <si>
    <t>3.3.2. Accidents sur le lieu de travail selon la province et la région du domicile de la victime : distribution selon les conséquences - 2021</t>
  </si>
  <si>
    <t>3.3.3. Accidents sur le lieu de travail selon la province et la région du domicile de la victime : distribution selon les conséquences et le genre - 2021</t>
  </si>
  <si>
    <t>3.4.1. Accidents sur le lieu de travail selon la nationalité de la victime :  évolution 2012 - 2021</t>
  </si>
  <si>
    <t>3.4.3. Accidents sur le lieu de travail selon la nationalité de la victime : distribution selon les conséquences et le genre - 2021</t>
  </si>
  <si>
    <t>3.4.2. Accidents sur le lieu de travail selon la nationalité de la victime : distribution selon les conséquences - 2021</t>
  </si>
  <si>
    <t>Accidents sur le lieu de travail selon le genre : distribution selon les conséquences - 2021</t>
  </si>
  <si>
    <t>Accidents sur le lieu de travail selon le genre : distribution selon la durée de l’incapacité temporaire - 2021</t>
  </si>
  <si>
    <t>Accidents sur le lieu de travail selon le genre : distribution selon le taux prévu d'incapacité permanente - 2021</t>
  </si>
  <si>
    <t>Accidents sur le lieu de travail selon la catégorie d'âge: évolution 2012 - 2021</t>
  </si>
  <si>
    <t>Accidents sur le lieu de travail selon la catégorie d'âge : distribution selon les conséquences - 2021</t>
  </si>
  <si>
    <t>Accidents sur le lieu de travail selon la catégorie d'âge : nombre d'accidents par 1000 équivalents temps plein - 2021</t>
  </si>
  <si>
    <t>Accidents sur le lieu de travail selon la catégorie d'âge : nombre d'accidents avec incapacité permanente prévue par 1000 équivalents temps plein - 2021</t>
  </si>
  <si>
    <t>Accidents sur le lieu de travail selon la catégorie d'âge : distribution selon les conséquences et le  genre - 2021</t>
  </si>
  <si>
    <t>Accidents sur le lieu de travail selon la catégorie  d'âge: nombre d'accidents par 1000 équivalents temps plein - selon le genre - 2021</t>
  </si>
  <si>
    <t>Accidents sur le lieu de travail selon la catégorie  d'âge: nombre d'accidents avec  incapacité permanente prévue par 1000 équivalents temps plein - selon le genre - 2021</t>
  </si>
  <si>
    <t>Accidents sur le lieu de travail selon la province et la région du domicile de la victime : évolution 2012 - 2021</t>
  </si>
  <si>
    <t>Accidents sur le lieu de travail selon la province et la région du domicile de la victime : distribution selon les conséquences - 2021</t>
  </si>
  <si>
    <t>Accidents sur le lieu de travail selon la province et la région du domicile de la victime : distribution selon les conséquences et le genre - 2021</t>
  </si>
  <si>
    <t>Accidents sur le lieu de travail selon la nationalité de la victime :  évolution 2012 - 2021</t>
  </si>
  <si>
    <t>Accidents sur le lieu de travail selon la nationalité de la victime : distribution selon les conséquences - 2021</t>
  </si>
  <si>
    <t>Accidents sur le lieu de travail selon la nationalité de la victime : distribution selon les conséquences et le genre - 2021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</si>
</sst>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#,##0.0"/>
    <numFmt numFmtId="174" formatCode="#,##0.00[$%-80C]"/>
    <numFmt numFmtId="175" formatCode="#,##0.0[$%-80C]"/>
    <numFmt numFmtId="176" formatCode="0.0"/>
    <numFmt numFmtId="177" formatCode="0.00000"/>
    <numFmt numFmtId="178" formatCode="&quot;Ja&quot;;&quot;Ja&quot;;&quot;Nee&quot;"/>
    <numFmt numFmtId="179" formatCode="&quot;Waar&quot;;&quot;Waar&quot;;&quot;Onwaar&quot;"/>
    <numFmt numFmtId="180" formatCode="&quot;Aan&quot;;&quot;Aan&quot;;&quot;Uit&quot;"/>
    <numFmt numFmtId="181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23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2" fontId="6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172" fontId="6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2" fontId="6" fillId="0" borderId="25" xfId="0" applyNumberFormat="1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center"/>
    </xf>
    <xf numFmtId="172" fontId="6" fillId="0" borderId="2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172" fontId="6" fillId="0" borderId="3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172" fontId="6" fillId="0" borderId="40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9" fontId="3" fillId="0" borderId="43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172" fontId="6" fillId="0" borderId="45" xfId="0" applyNumberFormat="1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9" fontId="6" fillId="0" borderId="2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2" fontId="6" fillId="0" borderId="21" xfId="0" applyNumberFormat="1" applyFont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9" fontId="6" fillId="0" borderId="29" xfId="0" applyNumberFormat="1" applyFont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172" fontId="6" fillId="0" borderId="49" xfId="0" applyNumberFormat="1" applyFont="1" applyBorder="1" applyAlignment="1">
      <alignment horizontal="center" vertical="center"/>
    </xf>
    <xf numFmtId="172" fontId="6" fillId="0" borderId="50" xfId="0" applyNumberFormat="1" applyFont="1" applyBorder="1" applyAlignment="1">
      <alignment horizontal="center" vertical="center"/>
    </xf>
    <xf numFmtId="172" fontId="6" fillId="0" borderId="51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172" fontId="6" fillId="0" borderId="47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173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10" fillId="0" borderId="0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" fontId="7" fillId="0" borderId="53" xfId="55" applyNumberFormat="1" applyFont="1" applyFill="1" applyBorder="1" applyAlignment="1">
      <alignment horizontal="center" vertical="center"/>
    </xf>
    <xf numFmtId="3" fontId="7" fillId="0" borderId="53" xfId="0" applyNumberFormat="1" applyFont="1" applyFill="1" applyBorder="1" applyAlignment="1">
      <alignment horizontal="center" vertical="center"/>
    </xf>
    <xf numFmtId="1" fontId="7" fillId="0" borderId="20" xfId="55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172" fontId="6" fillId="0" borderId="54" xfId="0" applyNumberFormat="1" applyFont="1" applyBorder="1" applyAlignment="1">
      <alignment horizontal="center" vertical="center"/>
    </xf>
    <xf numFmtId="1" fontId="7" fillId="0" borderId="27" xfId="55" applyNumberFormat="1" applyFont="1" applyBorder="1" applyAlignment="1">
      <alignment horizontal="center" vertical="center"/>
    </xf>
    <xf numFmtId="172" fontId="6" fillId="0" borderId="55" xfId="0" applyNumberFormat="1" applyFont="1" applyBorder="1" applyAlignment="1">
      <alignment horizontal="center" vertical="center"/>
    </xf>
    <xf numFmtId="173" fontId="7" fillId="0" borderId="53" xfId="0" applyNumberFormat="1" applyFont="1" applyBorder="1" applyAlignment="1">
      <alignment horizontal="center" vertical="center"/>
    </xf>
    <xf numFmtId="173" fontId="7" fillId="0" borderId="53" xfId="0" applyNumberFormat="1" applyFont="1" applyFill="1" applyBorder="1" applyAlignment="1">
      <alignment horizontal="center" vertical="center"/>
    </xf>
    <xf numFmtId="172" fontId="6" fillId="0" borderId="56" xfId="0" applyNumberFormat="1" applyFont="1" applyBorder="1" applyAlignment="1">
      <alignment horizontal="center" vertical="center"/>
    </xf>
    <xf numFmtId="173" fontId="7" fillId="0" borderId="20" xfId="0" applyNumberFormat="1" applyFont="1" applyBorder="1" applyAlignment="1">
      <alignment horizontal="center" vertical="center"/>
    </xf>
    <xf numFmtId="173" fontId="7" fillId="0" borderId="20" xfId="0" applyNumberFormat="1" applyFont="1" applyFill="1" applyBorder="1" applyAlignment="1">
      <alignment horizontal="center" vertical="center"/>
    </xf>
    <xf numFmtId="172" fontId="6" fillId="0" borderId="48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173" fontId="7" fillId="0" borderId="27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28" xfId="0" applyNumberFormat="1" applyFont="1" applyFill="1" applyBorder="1" applyAlignment="1">
      <alignment horizontal="center" vertical="center"/>
    </xf>
    <xf numFmtId="172" fontId="6" fillId="33" borderId="52" xfId="0" applyNumberFormat="1" applyFont="1" applyFill="1" applyBorder="1" applyAlignment="1">
      <alignment horizontal="center" vertical="center"/>
    </xf>
    <xf numFmtId="172" fontId="6" fillId="33" borderId="58" xfId="0" applyNumberFormat="1" applyFont="1" applyFill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172" fontId="6" fillId="33" borderId="27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3" borderId="37" xfId="0" applyNumberFormat="1" applyFont="1" applyFill="1" applyBorder="1" applyAlignment="1">
      <alignment horizontal="center" vertical="center"/>
    </xf>
    <xf numFmtId="172" fontId="6" fillId="33" borderId="59" xfId="0" applyNumberFormat="1" applyFont="1" applyFill="1" applyBorder="1" applyAlignment="1">
      <alignment horizontal="center" vertical="center"/>
    </xf>
    <xf numFmtId="172" fontId="6" fillId="33" borderId="60" xfId="0" applyNumberFormat="1" applyFont="1" applyFill="1" applyBorder="1" applyAlignment="1">
      <alignment horizontal="center" vertical="center"/>
    </xf>
    <xf numFmtId="9" fontId="6" fillId="33" borderId="60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9" fontId="6" fillId="0" borderId="48" xfId="0" applyNumberFormat="1" applyFont="1" applyBorder="1" applyAlignment="1">
      <alignment horizontal="center" vertical="center"/>
    </xf>
    <xf numFmtId="172" fontId="6" fillId="33" borderId="29" xfId="0" applyNumberFormat="1" applyFont="1" applyFill="1" applyBorder="1" applyAlignment="1">
      <alignment horizontal="center" vertical="center"/>
    </xf>
    <xf numFmtId="9" fontId="6" fillId="33" borderId="52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 wrapText="1"/>
    </xf>
    <xf numFmtId="9" fontId="6" fillId="33" borderId="59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172" fontId="14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72" fontId="10" fillId="0" borderId="17" xfId="0" applyNumberFormat="1" applyFont="1" applyBorder="1" applyAlignment="1">
      <alignment horizontal="center" vertical="center"/>
    </xf>
    <xf numFmtId="172" fontId="10" fillId="0" borderId="50" xfId="0" applyNumberFormat="1" applyFont="1" applyBorder="1" applyAlignment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172" fontId="10" fillId="0" borderId="21" xfId="0" applyNumberFormat="1" applyFont="1" applyBorder="1" applyAlignment="1">
      <alignment horizontal="center" vertical="center"/>
    </xf>
    <xf numFmtId="172" fontId="10" fillId="0" borderId="51" xfId="0" applyNumberFormat="1" applyFont="1" applyBorder="1" applyAlignment="1">
      <alignment horizontal="center" vertical="center"/>
    </xf>
    <xf numFmtId="9" fontId="10" fillId="0" borderId="21" xfId="0" applyNumberFormat="1" applyFont="1" applyBorder="1" applyAlignment="1">
      <alignment horizontal="center" vertical="center"/>
    </xf>
    <xf numFmtId="172" fontId="10" fillId="0" borderId="25" xfId="0" applyNumberFormat="1" applyFont="1" applyBorder="1" applyAlignment="1">
      <alignment horizontal="center" vertical="center"/>
    </xf>
    <xf numFmtId="172" fontId="10" fillId="0" borderId="47" xfId="0" applyNumberFormat="1" applyFont="1" applyBorder="1" applyAlignment="1">
      <alignment horizontal="center" vertical="center"/>
    </xf>
    <xf numFmtId="9" fontId="10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9" fontId="10" fillId="0" borderId="29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9" fontId="6" fillId="33" borderId="29" xfId="0" applyNumberFormat="1" applyFont="1" applyFill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172" fontId="10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172" fontId="10" fillId="0" borderId="51" xfId="0" applyNumberFormat="1" applyFont="1" applyFill="1" applyBorder="1" applyAlignment="1">
      <alignment horizontal="center" vertical="center"/>
    </xf>
    <xf numFmtId="9" fontId="10" fillId="0" borderId="2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41" fillId="0" borderId="0" xfId="44" applyFill="1" applyAlignment="1">
      <alignment/>
    </xf>
    <xf numFmtId="0" fontId="16" fillId="0" borderId="0" xfId="0" applyFont="1" applyAlignment="1">
      <alignment vertical="top"/>
    </xf>
    <xf numFmtId="0" fontId="53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/>
    </xf>
    <xf numFmtId="0" fontId="0" fillId="0" borderId="0" xfId="0" applyAlignment="1">
      <alignment vertical="top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4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74" fontId="16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/>
    </xf>
    <xf numFmtId="175" fontId="16" fillId="0" borderId="0" xfId="0" applyNumberFormat="1" applyFont="1" applyAlignment="1">
      <alignment vertical="top"/>
    </xf>
    <xf numFmtId="3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/>
    </xf>
    <xf numFmtId="174" fontId="16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 vertical="center"/>
    </xf>
    <xf numFmtId="172" fontId="6" fillId="0" borderId="66" xfId="0" applyNumberFormat="1" applyFont="1" applyBorder="1" applyAlignment="1">
      <alignment horizontal="center" vertical="center"/>
    </xf>
    <xf numFmtId="172" fontId="6" fillId="0" borderId="67" xfId="0" applyNumberFormat="1" applyFont="1" applyBorder="1" applyAlignment="1">
      <alignment horizontal="center" vertical="center"/>
    </xf>
    <xf numFmtId="172" fontId="6" fillId="0" borderId="68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0" fontId="0" fillId="0" borderId="0" xfId="0" applyNumberFormat="1" applyFont="1" applyAlignment="1">
      <alignment/>
    </xf>
    <xf numFmtId="10" fontId="16" fillId="0" borderId="0" xfId="0" applyNumberFormat="1" applyFont="1" applyAlignment="1">
      <alignment vertical="top"/>
    </xf>
    <xf numFmtId="10" fontId="0" fillId="0" borderId="0" xfId="0" applyNumberFormat="1" applyAlignment="1">
      <alignment vertical="top"/>
    </xf>
    <xf numFmtId="3" fontId="16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/>
    </xf>
    <xf numFmtId="172" fontId="6" fillId="0" borderId="69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9" fontId="6" fillId="0" borderId="70" xfId="0" applyNumberFormat="1" applyFont="1" applyBorder="1" applyAlignment="1">
      <alignment horizontal="center" vertical="center"/>
    </xf>
    <xf numFmtId="172" fontId="6" fillId="0" borderId="71" xfId="0" applyNumberFormat="1" applyFont="1" applyBorder="1" applyAlignment="1">
      <alignment horizontal="center" vertical="center"/>
    </xf>
    <xf numFmtId="172" fontId="6" fillId="0" borderId="7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3" fillId="0" borderId="4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21\Data\jaarrapport%202021%20hoofdstuk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21\Tabellen%202021\Th&#232;me%203_Caract&#233;ristiques%20personnelles%20des%20victimes%20d'accidents%20sur%20le%20lieu%20de%20travail%20dans%20le%20secteur%20priv&#233;%20en%202021%20-%20avec%20formu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5">
          <cell r="A45" t="str">
            <v>3.2.1.  Arbeidsplaatsongevallen volgens leeftijdscategorie : evolutie 2011 -  2021</v>
          </cell>
        </row>
        <row r="46">
          <cell r="B46" t="str">
            <v>Total</v>
          </cell>
        </row>
        <row r="47">
          <cell r="A47" t="str">
            <v>15-19 ans</v>
          </cell>
          <cell r="B47">
            <v>3392</v>
          </cell>
          <cell r="C47">
            <v>3.221700890906673</v>
          </cell>
        </row>
        <row r="48">
          <cell r="A48" t="str">
            <v>20-29 ans</v>
          </cell>
          <cell r="B48">
            <v>29574</v>
          </cell>
          <cell r="C48">
            <v>28.08920464259256</v>
          </cell>
        </row>
        <row r="49">
          <cell r="A49" t="str">
            <v>30-39 ans</v>
          </cell>
          <cell r="B49">
            <v>26272</v>
          </cell>
          <cell r="C49">
            <v>24.95298520221112</v>
          </cell>
        </row>
        <row r="50">
          <cell r="A50" t="str">
            <v>40-49 ans</v>
          </cell>
          <cell r="B50">
            <v>22516</v>
          </cell>
          <cell r="C50">
            <v>21.385559333624606</v>
          </cell>
        </row>
        <row r="51">
          <cell r="A51" t="str">
            <v>50-59 ans</v>
          </cell>
          <cell r="B51">
            <v>20174</v>
          </cell>
          <cell r="C51">
            <v>19.16114203217902</v>
          </cell>
        </row>
        <row r="52">
          <cell r="A52" t="str">
            <v>60 ans et plus</v>
          </cell>
          <cell r="B52">
            <v>3358</v>
          </cell>
          <cell r="C52">
            <v>3.1894078984860283</v>
          </cell>
        </row>
        <row r="53">
          <cell r="A53" t="str">
            <v>Total</v>
          </cell>
          <cell r="B53">
            <v>105286</v>
          </cell>
          <cell r="C53">
            <v>100</v>
          </cell>
        </row>
        <row r="67">
          <cell r="A67" t="str">
            <v>3.2.3.  Arbeidsplaatsongevallen volgens leeftijdscategorie en tewerkstelling : aantal ongevallen per 1000 voltijdse equivalenten  2021</v>
          </cell>
        </row>
        <row r="68">
          <cell r="B68" t="str">
            <v>Total</v>
          </cell>
        </row>
        <row r="69">
          <cell r="A69" t="str">
            <v>15-19 ans</v>
          </cell>
          <cell r="B69">
            <v>3392</v>
          </cell>
          <cell r="C69">
            <v>3.221700890906673</v>
          </cell>
        </row>
        <row r="70">
          <cell r="A70" t="str">
            <v>20-29 ans</v>
          </cell>
          <cell r="B70">
            <v>29574</v>
          </cell>
          <cell r="C70">
            <v>28.08920464259256</v>
          </cell>
        </row>
        <row r="71">
          <cell r="A71" t="str">
            <v>30-39 ans</v>
          </cell>
          <cell r="B71">
            <v>26272</v>
          </cell>
          <cell r="C71">
            <v>24.95298520221112</v>
          </cell>
        </row>
        <row r="72">
          <cell r="A72" t="str">
            <v>40-49 ans</v>
          </cell>
          <cell r="B72">
            <v>22516</v>
          </cell>
          <cell r="C72">
            <v>21.385559333624606</v>
          </cell>
        </row>
        <row r="73">
          <cell r="A73" t="str">
            <v>50-59 ans</v>
          </cell>
          <cell r="B73">
            <v>20174</v>
          </cell>
          <cell r="C73">
            <v>19.16114203217902</v>
          </cell>
        </row>
        <row r="74">
          <cell r="A74" t="str">
            <v>60 ans et plus</v>
          </cell>
          <cell r="B74">
            <v>3358</v>
          </cell>
          <cell r="C74">
            <v>3.1894078984860283</v>
          </cell>
        </row>
        <row r="75">
          <cell r="A75" t="str">
            <v>Total</v>
          </cell>
          <cell r="B75">
            <v>105286</v>
          </cell>
          <cell r="C75">
            <v>100</v>
          </cell>
        </row>
        <row r="77">
          <cell r="A77" t="str">
            <v>3.2.4.  Arbeidsplaatsongevallen volgens leeftijdscategorie en tewerkstelling : aantal ongevallen met voorziene BO per 1000 voltijdse equivalenten  2021</v>
          </cell>
          <cell r="B77" t="str">
            <v>zie gegegevens 3.2.2. en 3.2.3.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houdsopgave"/>
      <sheetName val="3.1.1"/>
      <sheetName val="3.1.2"/>
      <sheetName val="3.1.3"/>
      <sheetName val="3.1.4"/>
      <sheetName val="3.2.1"/>
      <sheetName val="3.2.2"/>
      <sheetName val="3.2.3"/>
      <sheetName val="3.2.4"/>
      <sheetName val="3.2.5"/>
      <sheetName val="3.2.6"/>
      <sheetName val="3.2.7"/>
      <sheetName val="3.3.1"/>
      <sheetName val="3.3.2"/>
      <sheetName val="3.3.3"/>
      <sheetName val="3.4.1"/>
      <sheetName val="3.4.2"/>
      <sheetName val="3.4.3"/>
    </sheetNames>
    <sheetDataSet>
      <sheetData sheetId="10">
        <row r="5">
          <cell r="D5">
            <v>16967.68</v>
          </cell>
          <cell r="I5">
            <v>24907.34</v>
          </cell>
        </row>
        <row r="6">
          <cell r="D6">
            <v>239727.11</v>
          </cell>
          <cell r="I6">
            <v>311627.10000000003</v>
          </cell>
        </row>
        <row r="7">
          <cell r="D7">
            <v>279917.89</v>
          </cell>
          <cell r="I7">
            <v>386929.38</v>
          </cell>
        </row>
        <row r="8">
          <cell r="D8">
            <v>263908.69999999995</v>
          </cell>
          <cell r="I8">
            <v>349594.83</v>
          </cell>
        </row>
        <row r="9">
          <cell r="D9">
            <v>228497.98</v>
          </cell>
          <cell r="I9">
            <v>319902.87</v>
          </cell>
        </row>
        <row r="10">
          <cell r="D10">
            <v>46541.04</v>
          </cell>
          <cell r="I10">
            <v>67500.34999999999</v>
          </cell>
        </row>
        <row r="11">
          <cell r="D11">
            <v>1075560.4</v>
          </cell>
          <cell r="I11">
            <v>1460461.87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234" t="s">
        <v>137</v>
      </c>
      <c r="B1" s="234"/>
    </row>
    <row r="2" spans="1:2" ht="15">
      <c r="A2" s="1" t="s">
        <v>0</v>
      </c>
      <c r="B2" s="2" t="s">
        <v>1</v>
      </c>
    </row>
    <row r="3" spans="1:2" ht="15">
      <c r="A3" s="3" t="s">
        <v>2</v>
      </c>
      <c r="B3" s="200" t="s">
        <v>139</v>
      </c>
    </row>
    <row r="4" spans="1:2" ht="15">
      <c r="A4" s="3" t="s">
        <v>3</v>
      </c>
      <c r="B4" s="200" t="s">
        <v>160</v>
      </c>
    </row>
    <row r="5" spans="1:2" ht="15">
      <c r="A5" s="3" t="s">
        <v>4</v>
      </c>
      <c r="B5" s="200" t="s">
        <v>161</v>
      </c>
    </row>
    <row r="6" spans="1:2" ht="15">
      <c r="A6" s="3" t="s">
        <v>5</v>
      </c>
      <c r="B6" s="200" t="s">
        <v>162</v>
      </c>
    </row>
    <row r="7" spans="1:2" ht="15">
      <c r="A7" s="1" t="s">
        <v>6</v>
      </c>
      <c r="B7" s="2" t="s">
        <v>7</v>
      </c>
    </row>
    <row r="8" spans="1:2" ht="15">
      <c r="A8" s="3" t="s">
        <v>8</v>
      </c>
      <c r="B8" s="200" t="s">
        <v>163</v>
      </c>
    </row>
    <row r="9" spans="1:2" ht="15">
      <c r="A9" s="3" t="s">
        <v>9</v>
      </c>
      <c r="B9" s="200" t="s">
        <v>164</v>
      </c>
    </row>
    <row r="10" spans="1:2" ht="15">
      <c r="A10" s="3" t="s">
        <v>10</v>
      </c>
      <c r="B10" s="200" t="s">
        <v>165</v>
      </c>
    </row>
    <row r="11" spans="1:2" ht="15">
      <c r="A11" s="3" t="s">
        <v>11</v>
      </c>
      <c r="B11" s="200" t="s">
        <v>166</v>
      </c>
    </row>
    <row r="12" spans="1:2" ht="15">
      <c r="A12" s="3" t="s">
        <v>12</v>
      </c>
      <c r="B12" s="200" t="s">
        <v>167</v>
      </c>
    </row>
    <row r="13" spans="1:2" ht="15">
      <c r="A13" s="3" t="s">
        <v>13</v>
      </c>
      <c r="B13" s="200" t="s">
        <v>168</v>
      </c>
    </row>
    <row r="14" spans="1:2" ht="15">
      <c r="A14" s="3" t="s">
        <v>14</v>
      </c>
      <c r="B14" s="200" t="s">
        <v>169</v>
      </c>
    </row>
    <row r="15" spans="1:2" ht="15">
      <c r="A15" s="1" t="s">
        <v>15</v>
      </c>
      <c r="B15" s="200" t="s">
        <v>170</v>
      </c>
    </row>
    <row r="16" ht="15">
      <c r="A16" s="3" t="s">
        <v>16</v>
      </c>
    </row>
    <row r="17" spans="1:2" ht="15">
      <c r="A17" s="3" t="s">
        <v>17</v>
      </c>
      <c r="B17" s="200" t="s">
        <v>171</v>
      </c>
    </row>
    <row r="18" spans="1:2" ht="15">
      <c r="A18" s="3" t="s">
        <v>18</v>
      </c>
      <c r="B18" s="200" t="s">
        <v>172</v>
      </c>
    </row>
    <row r="19" spans="1:2" ht="15">
      <c r="A19" s="1" t="s">
        <v>19</v>
      </c>
      <c r="B19" s="2" t="s">
        <v>20</v>
      </c>
    </row>
    <row r="20" spans="1:2" ht="15">
      <c r="A20" s="3" t="s">
        <v>21</v>
      </c>
      <c r="B20" s="200" t="s">
        <v>173</v>
      </c>
    </row>
    <row r="21" spans="1:2" ht="15">
      <c r="A21" s="3" t="s">
        <v>22</v>
      </c>
      <c r="B21" s="200" t="s">
        <v>174</v>
      </c>
    </row>
    <row r="22" spans="1:2" ht="15">
      <c r="A22" s="3" t="s">
        <v>23</v>
      </c>
      <c r="B22" s="200" t="s">
        <v>175</v>
      </c>
    </row>
    <row r="23" spans="1:2" ht="15.75" thickBot="1">
      <c r="A23" s="4"/>
      <c r="B23" s="4"/>
    </row>
  </sheetData>
  <sheetProtection/>
  <mergeCells count="1">
    <mergeCell ref="A1:B1"/>
  </mergeCells>
  <hyperlinks>
    <hyperlink ref="B3" location="'3.1.1'!A1" display="Accidents sur le lieu de travail selon le genre: évolution 2012 - 2017"/>
    <hyperlink ref="B4" location="'3.1.2'!A1" display="Accidents sur le lieu de travail selon le genre : distribution selon les conséquences - 2017"/>
    <hyperlink ref="B5" location="'3.1.3'!A1" display="Accidents sur le lieu de travail selon le genre : distribution selon la durée de l’incapacité temporaire - 2017"/>
    <hyperlink ref="B6" location="'3.1.4'!A1" display="Accidents sur le lieu de travail selon le genre : distribution selon le taux prévu d'incapacité permanente - 2017"/>
    <hyperlink ref="B8" location="'3.2.1'!A1" display="Accidents sur le lieu de travail selon la catégorie d'âge: évolution 2012 - 2017"/>
    <hyperlink ref="B9" location="'3.2.2'!A1" display="Accidents sur le lieu de travail selon la catégorie d'âge : distribution selon les conséquences - 2017"/>
    <hyperlink ref="B10" location="'3.2.3'!A1" display="Accidents sur le lieu de travail selon la catégorie d'âge : nombre d'accidents par 1000 équivalents temps plein - 2017"/>
    <hyperlink ref="B11" location="'3.2.4'!A1" display="Accidents sur le lieu de travail selon la catégorie d'âge : nombre d'accidents avec incapacité permanente prévue par 1000 équivalents temps plein - 2017"/>
    <hyperlink ref="B12" location="'3.2.5'!A1" display="Accidents sur le lieu de travail selon la catégorie d'âge : distribution selon les conséquences et le  genre - 2017"/>
    <hyperlink ref="B13" location="'3.2.6'!A1" display="Accidents sur le lieu de travail selon la catégorie  d'âge: nombre d'accidents par 1000 équivalents temps plein - selon le genre - 2017"/>
    <hyperlink ref="B14" location="'3.2.7'!A1" display="Accidents sur le lieu de travail selon la catégorie  d'âge: nombre d'accidents avec  incapacité permanente prévue par 1000 équivalents temps plein - selon le genre - 2017"/>
    <hyperlink ref="B15" location="'3.3.1'!A1" display="Accidents sur le lieu de travail selon la province et la région du domicile de la victime : évolution 2012 - 2017"/>
    <hyperlink ref="B17" location="'3.3.2'!A1" display="Accidents sur le lieu de travail selon la province et la région du domicile de la victime : distribution selon les conséquences - 2017"/>
    <hyperlink ref="B18" location="'3.3.3'!A1" display="Accidents sur le lieu de travail selon la province et la région du domicile de la victime : distribution selon les conséquences et le genre - 2017"/>
    <hyperlink ref="B20" location="'3.4.1'!A1" display="Accidents sur le lieu de travail selon la nationalité de la victime :  évolution 2012 - 2017"/>
    <hyperlink ref="B21" location="'3.4.2'!A1" display="Accidents sur le lieu de travail selon la nationalité de la victime : distribution selon les conséquences - 2017"/>
    <hyperlink ref="B22" location="'3.4.3'!A1" display="Accidents sur le lieu de travail selon la nationalité de la victime : distribution selon les conséquences et le genre - 2017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selection activeCell="A1" sqref="A1:V1"/>
    </sheetView>
  </sheetViews>
  <sheetFormatPr defaultColWidth="11.421875" defaultRowHeight="15"/>
  <cols>
    <col min="1" max="1" width="15.7109375" style="172" customWidth="1"/>
    <col min="2" max="22" width="11.00390625" style="172" customWidth="1"/>
    <col min="23" max="16384" width="11.421875" style="172" customWidth="1"/>
  </cols>
  <sheetData>
    <row r="1" spans="1:22" ht="24.75" customHeight="1" thickBot="1" thickTop="1">
      <c r="A1" s="237" t="s">
        <v>151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9"/>
    </row>
    <row r="2" spans="1:22" ht="24.75" customHeight="1" thickBot="1" thickTop="1">
      <c r="A2" s="255" t="s">
        <v>61</v>
      </c>
      <c r="B2" s="283" t="s">
        <v>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5" t="s">
        <v>72</v>
      </c>
      <c r="V2" s="286"/>
    </row>
    <row r="3" spans="1:22" ht="24.75" customHeight="1" thickBot="1">
      <c r="A3" s="255"/>
      <c r="B3" s="283" t="s">
        <v>29</v>
      </c>
      <c r="C3" s="287"/>
      <c r="D3" s="287"/>
      <c r="E3" s="287"/>
      <c r="F3" s="287"/>
      <c r="G3" s="287"/>
      <c r="H3" s="287"/>
      <c r="I3" s="287"/>
      <c r="J3" s="276"/>
      <c r="K3" s="283" t="s">
        <v>30</v>
      </c>
      <c r="L3" s="287"/>
      <c r="M3" s="287"/>
      <c r="N3" s="287"/>
      <c r="O3" s="287"/>
      <c r="P3" s="287"/>
      <c r="Q3" s="287"/>
      <c r="R3" s="287"/>
      <c r="S3" s="287"/>
      <c r="T3" s="276"/>
      <c r="U3" s="285"/>
      <c r="V3" s="286"/>
    </row>
    <row r="4" spans="1:22" ht="24.75" customHeight="1">
      <c r="A4" s="255"/>
      <c r="B4" s="235" t="s">
        <v>33</v>
      </c>
      <c r="C4" s="288"/>
      <c r="D4" s="288"/>
      <c r="E4" s="288"/>
      <c r="F4" s="288"/>
      <c r="G4" s="288"/>
      <c r="H4" s="289"/>
      <c r="I4" s="253" t="s">
        <v>73</v>
      </c>
      <c r="J4" s="290"/>
      <c r="K4" s="235" t="s">
        <v>33</v>
      </c>
      <c r="L4" s="288"/>
      <c r="M4" s="288"/>
      <c r="N4" s="288"/>
      <c r="O4" s="288"/>
      <c r="P4" s="288"/>
      <c r="Q4" s="288"/>
      <c r="R4" s="289"/>
      <c r="S4" s="253" t="s">
        <v>74</v>
      </c>
      <c r="T4" s="290"/>
      <c r="U4" s="285"/>
      <c r="V4" s="286"/>
    </row>
    <row r="5" spans="1:22" ht="24.75" customHeight="1">
      <c r="A5" s="241"/>
      <c r="B5" s="272" t="s">
        <v>34</v>
      </c>
      <c r="C5" s="273"/>
      <c r="D5" s="279" t="s">
        <v>35</v>
      </c>
      <c r="E5" s="280"/>
      <c r="F5" s="255" t="s">
        <v>36</v>
      </c>
      <c r="G5" s="292"/>
      <c r="H5" s="6" t="s">
        <v>37</v>
      </c>
      <c r="I5" s="291"/>
      <c r="J5" s="292"/>
      <c r="K5" s="272" t="s">
        <v>34</v>
      </c>
      <c r="L5" s="273"/>
      <c r="M5" s="279" t="s">
        <v>35</v>
      </c>
      <c r="N5" s="280"/>
      <c r="O5" s="255" t="s">
        <v>36</v>
      </c>
      <c r="P5" s="292"/>
      <c r="Q5" s="255" t="s">
        <v>37</v>
      </c>
      <c r="R5" s="293"/>
      <c r="S5" s="291"/>
      <c r="T5" s="292"/>
      <c r="U5" s="285"/>
      <c r="V5" s="286"/>
    </row>
    <row r="6" spans="1:22" ht="24.75" customHeight="1" thickBot="1">
      <c r="A6" s="242"/>
      <c r="B6" s="68" t="s">
        <v>27</v>
      </c>
      <c r="C6" s="69" t="s">
        <v>28</v>
      </c>
      <c r="D6" s="28" t="s">
        <v>27</v>
      </c>
      <c r="E6" s="29" t="s">
        <v>28</v>
      </c>
      <c r="F6" s="68" t="s">
        <v>27</v>
      </c>
      <c r="G6" s="69" t="s">
        <v>28</v>
      </c>
      <c r="H6" s="28" t="s">
        <v>27</v>
      </c>
      <c r="I6" s="28" t="s">
        <v>27</v>
      </c>
      <c r="J6" s="29" t="s">
        <v>28</v>
      </c>
      <c r="K6" s="68" t="s">
        <v>27</v>
      </c>
      <c r="L6" s="69" t="s">
        <v>28</v>
      </c>
      <c r="M6" s="28" t="s">
        <v>27</v>
      </c>
      <c r="N6" s="29" t="s">
        <v>28</v>
      </c>
      <c r="O6" s="68" t="s">
        <v>27</v>
      </c>
      <c r="P6" s="69" t="s">
        <v>28</v>
      </c>
      <c r="Q6" s="28" t="s">
        <v>27</v>
      </c>
      <c r="R6" s="69" t="s">
        <v>28</v>
      </c>
      <c r="S6" s="28" t="s">
        <v>27</v>
      </c>
      <c r="T6" s="29" t="s">
        <v>28</v>
      </c>
      <c r="U6" s="8" t="s">
        <v>27</v>
      </c>
      <c r="V6" s="7" t="s">
        <v>28</v>
      </c>
    </row>
    <row r="7" spans="1:22" ht="15">
      <c r="A7" s="32" t="s">
        <v>62</v>
      </c>
      <c r="B7" s="10">
        <v>577</v>
      </c>
      <c r="C7" s="153">
        <v>0.034830375467825664</v>
      </c>
      <c r="D7" s="10">
        <v>393</v>
      </c>
      <c r="E7" s="153">
        <v>0.02676017976303963</v>
      </c>
      <c r="F7" s="10">
        <v>33</v>
      </c>
      <c r="G7" s="153">
        <v>0.011367550809507404</v>
      </c>
      <c r="H7" s="10">
        <v>0</v>
      </c>
      <c r="I7" s="34">
        <v>1003</v>
      </c>
      <c r="J7" s="155">
        <v>0.029363545875051234</v>
      </c>
      <c r="K7" s="60">
        <v>1117</v>
      </c>
      <c r="L7" s="153">
        <v>0.041589098220269564</v>
      </c>
      <c r="M7" s="10">
        <v>1120</v>
      </c>
      <c r="N7" s="153">
        <v>0.031420075183751325</v>
      </c>
      <c r="O7" s="10">
        <v>150</v>
      </c>
      <c r="P7" s="153">
        <v>0.01748455530947663</v>
      </c>
      <c r="Q7" s="10">
        <v>2</v>
      </c>
      <c r="R7" s="153">
        <v>0.044444444444444446</v>
      </c>
      <c r="S7" s="34">
        <v>2389</v>
      </c>
      <c r="T7" s="155">
        <v>0.033587335507816896</v>
      </c>
      <c r="U7" s="34">
        <v>3392</v>
      </c>
      <c r="V7" s="155">
        <v>0.03221700890906673</v>
      </c>
    </row>
    <row r="8" spans="1:22" ht="15">
      <c r="A8" s="35" t="s">
        <v>63</v>
      </c>
      <c r="B8" s="12">
        <v>5442</v>
      </c>
      <c r="C8" s="156">
        <v>0.32850416515755154</v>
      </c>
      <c r="D8" s="12">
        <v>4053</v>
      </c>
      <c r="E8" s="156">
        <v>0.2759771210676836</v>
      </c>
      <c r="F8" s="12">
        <v>511</v>
      </c>
      <c r="G8" s="156">
        <v>0.17602480192903894</v>
      </c>
      <c r="H8" s="12">
        <v>0</v>
      </c>
      <c r="I8" s="36">
        <v>10007</v>
      </c>
      <c r="J8" s="158">
        <v>0.2929328415012588</v>
      </c>
      <c r="K8" s="62">
        <v>7678</v>
      </c>
      <c r="L8" s="156">
        <v>0.2858738550897312</v>
      </c>
      <c r="M8" s="12">
        <v>10291</v>
      </c>
      <c r="N8" s="156">
        <v>0.2886999943892723</v>
      </c>
      <c r="O8" s="12">
        <v>1592</v>
      </c>
      <c r="P8" s="156">
        <v>0.18556941368457863</v>
      </c>
      <c r="Q8" s="12">
        <v>7</v>
      </c>
      <c r="R8" s="156">
        <v>0.15555555555555553</v>
      </c>
      <c r="S8" s="36">
        <v>19568</v>
      </c>
      <c r="T8" s="158">
        <v>0.27510966145540433</v>
      </c>
      <c r="U8" s="36">
        <v>29574</v>
      </c>
      <c r="V8" s="158">
        <v>0.2808920464259256</v>
      </c>
    </row>
    <row r="9" spans="1:22" ht="15">
      <c r="A9" s="35" t="s">
        <v>64</v>
      </c>
      <c r="B9" s="12">
        <v>3755</v>
      </c>
      <c r="C9" s="156">
        <v>0.22666908125075455</v>
      </c>
      <c r="D9" s="12">
        <v>3575</v>
      </c>
      <c r="E9" s="156">
        <v>0.24342911616505516</v>
      </c>
      <c r="F9" s="12">
        <v>587</v>
      </c>
      <c r="G9" s="156">
        <v>0.20220461591457112</v>
      </c>
      <c r="H9" s="12">
        <v>3</v>
      </c>
      <c r="I9" s="36">
        <v>7920</v>
      </c>
      <c r="J9" s="158">
        <v>0.23186369225364484</v>
      </c>
      <c r="K9" s="62">
        <v>6681</v>
      </c>
      <c r="L9" s="156">
        <v>0.2487526993819346</v>
      </c>
      <c r="M9" s="12">
        <v>9526</v>
      </c>
      <c r="N9" s="156">
        <v>0.26723896089322785</v>
      </c>
      <c r="O9" s="12">
        <v>2138</v>
      </c>
      <c r="P9" s="156">
        <v>0.24921319501107356</v>
      </c>
      <c r="Q9" s="12">
        <v>7</v>
      </c>
      <c r="R9" s="156">
        <v>0.15555555555555553</v>
      </c>
      <c r="S9" s="36">
        <v>18352</v>
      </c>
      <c r="T9" s="158">
        <v>0.2580137217410865</v>
      </c>
      <c r="U9" s="36">
        <v>26272</v>
      </c>
      <c r="V9" s="158">
        <v>0.2495298520221112</v>
      </c>
    </row>
    <row r="10" spans="1:22" ht="15">
      <c r="A10" s="35" t="s">
        <v>65</v>
      </c>
      <c r="B10" s="12">
        <v>3154</v>
      </c>
      <c r="C10" s="156">
        <v>0.19038995533019437</v>
      </c>
      <c r="D10" s="12">
        <v>3188</v>
      </c>
      <c r="E10" s="156">
        <v>0.21707748876481003</v>
      </c>
      <c r="F10" s="12">
        <v>701</v>
      </c>
      <c r="G10" s="156">
        <v>0.24147433689286946</v>
      </c>
      <c r="H10" s="12">
        <v>0</v>
      </c>
      <c r="I10" s="36">
        <v>7043</v>
      </c>
      <c r="J10" s="158">
        <v>0.2061888869371743</v>
      </c>
      <c r="K10" s="62">
        <v>5514</v>
      </c>
      <c r="L10" s="156">
        <v>0.20530195844813467</v>
      </c>
      <c r="M10" s="12">
        <v>7721</v>
      </c>
      <c r="N10" s="156">
        <v>0.21660214329798574</v>
      </c>
      <c r="O10" s="12">
        <v>2224</v>
      </c>
      <c r="P10" s="156">
        <v>0.25923767338850684</v>
      </c>
      <c r="Q10" s="12">
        <v>14</v>
      </c>
      <c r="R10" s="156">
        <v>0.31111111111111106</v>
      </c>
      <c r="S10" s="36">
        <v>15473</v>
      </c>
      <c r="T10" s="158">
        <v>0.21753739736812508</v>
      </c>
      <c r="U10" s="36">
        <v>22516</v>
      </c>
      <c r="V10" s="158">
        <v>0.21385559333624607</v>
      </c>
    </row>
    <row r="11" spans="1:22" ht="15">
      <c r="A11" s="35" t="s">
        <v>119</v>
      </c>
      <c r="B11" s="12">
        <v>2991</v>
      </c>
      <c r="C11" s="156">
        <v>0.18055052517203912</v>
      </c>
      <c r="D11" s="12">
        <v>2979</v>
      </c>
      <c r="E11" s="156">
        <v>0.20284624812746835</v>
      </c>
      <c r="F11" s="12">
        <v>882</v>
      </c>
      <c r="G11" s="156">
        <v>0.3038236307268343</v>
      </c>
      <c r="H11" s="12">
        <v>0</v>
      </c>
      <c r="I11" s="36">
        <v>6852</v>
      </c>
      <c r="J11" s="158">
        <v>0.20059722466186541</v>
      </c>
      <c r="K11" s="62">
        <v>4996</v>
      </c>
      <c r="L11" s="156">
        <v>0.18601533993595948</v>
      </c>
      <c r="M11" s="12">
        <v>6195</v>
      </c>
      <c r="N11" s="156">
        <v>0.17379229086012457</v>
      </c>
      <c r="O11" s="12">
        <v>2122</v>
      </c>
      <c r="P11" s="156">
        <v>0.24734817577806273</v>
      </c>
      <c r="Q11" s="12">
        <v>9</v>
      </c>
      <c r="R11" s="156">
        <v>0.2</v>
      </c>
      <c r="S11" s="36">
        <v>13322</v>
      </c>
      <c r="T11" s="158">
        <v>0.18729614216623552</v>
      </c>
      <c r="U11" s="36">
        <v>20174</v>
      </c>
      <c r="V11" s="158">
        <v>0.19161142032179018</v>
      </c>
    </row>
    <row r="12" spans="1:22" ht="15.75" thickBot="1">
      <c r="A12" s="35" t="s">
        <v>69</v>
      </c>
      <c r="B12" s="12">
        <v>647</v>
      </c>
      <c r="C12" s="156">
        <v>0.03905589762163467</v>
      </c>
      <c r="D12" s="12">
        <v>498</v>
      </c>
      <c r="E12" s="156">
        <v>0.03390984611194335</v>
      </c>
      <c r="F12" s="12">
        <v>189</v>
      </c>
      <c r="G12" s="156">
        <v>0.0651050637271788</v>
      </c>
      <c r="H12" s="12">
        <v>0</v>
      </c>
      <c r="I12" s="36">
        <v>1334</v>
      </c>
      <c r="J12" s="158">
        <v>0.03905380877100533</v>
      </c>
      <c r="K12" s="62">
        <v>872</v>
      </c>
      <c r="L12" s="156">
        <v>0.03246704892397051</v>
      </c>
      <c r="M12" s="12">
        <v>793</v>
      </c>
      <c r="N12" s="156">
        <v>0.02224653537563822</v>
      </c>
      <c r="O12" s="12">
        <v>353</v>
      </c>
      <c r="P12" s="156">
        <v>0.04114698682830167</v>
      </c>
      <c r="Q12" s="12">
        <v>6</v>
      </c>
      <c r="R12" s="156">
        <v>0.13333333333333336</v>
      </c>
      <c r="S12" s="36">
        <v>2024</v>
      </c>
      <c r="T12" s="158">
        <v>0.02845574176133168</v>
      </c>
      <c r="U12" s="36">
        <v>3358</v>
      </c>
      <c r="V12" s="158">
        <v>0.03189407898486028</v>
      </c>
    </row>
    <row r="13" spans="1:22" ht="15.75" thickBot="1">
      <c r="A13" s="38" t="s">
        <v>32</v>
      </c>
      <c r="B13" s="23">
        <v>16566</v>
      </c>
      <c r="C13" s="175">
        <v>1</v>
      </c>
      <c r="D13" s="23">
        <v>14686</v>
      </c>
      <c r="E13" s="175">
        <v>1</v>
      </c>
      <c r="F13" s="23">
        <v>2903</v>
      </c>
      <c r="G13" s="175">
        <v>1</v>
      </c>
      <c r="H13" s="23">
        <v>3</v>
      </c>
      <c r="I13" s="23">
        <v>34158</v>
      </c>
      <c r="J13" s="175">
        <v>1</v>
      </c>
      <c r="K13" s="56">
        <v>26858</v>
      </c>
      <c r="L13" s="175">
        <v>1</v>
      </c>
      <c r="M13" s="23">
        <v>35646</v>
      </c>
      <c r="N13" s="175">
        <v>1</v>
      </c>
      <c r="O13" s="23">
        <v>8579</v>
      </c>
      <c r="P13" s="175">
        <v>1</v>
      </c>
      <c r="Q13" s="23">
        <v>45</v>
      </c>
      <c r="R13" s="175">
        <v>1</v>
      </c>
      <c r="S13" s="23">
        <v>71128</v>
      </c>
      <c r="T13" s="175">
        <v>1</v>
      </c>
      <c r="U13" s="23">
        <v>105286</v>
      </c>
      <c r="V13" s="175">
        <v>1</v>
      </c>
    </row>
    <row r="14" spans="1:22" ht="15">
      <c r="A14" s="40"/>
      <c r="B14" s="57"/>
      <c r="C14" s="96"/>
      <c r="D14" s="57"/>
      <c r="E14" s="96"/>
      <c r="F14" s="57"/>
      <c r="G14" s="96"/>
      <c r="H14" s="57"/>
      <c r="I14" s="57"/>
      <c r="J14" s="96"/>
      <c r="K14" s="57"/>
      <c r="L14" s="96"/>
      <c r="M14" s="57"/>
      <c r="N14" s="96"/>
      <c r="O14" s="57"/>
      <c r="P14" s="96"/>
      <c r="Q14" s="57"/>
      <c r="R14" s="96"/>
      <c r="S14" s="57"/>
      <c r="T14" s="96"/>
      <c r="U14" s="57"/>
      <c r="V14" s="96"/>
    </row>
    <row r="15" spans="1:22" ht="15">
      <c r="A15" s="43" t="s">
        <v>38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206"/>
      <c r="V15" s="46"/>
    </row>
    <row r="16" spans="1:22" ht="15">
      <c r="A16" s="45" t="s">
        <v>39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2.28125" style="172" customWidth="1"/>
    <col min="2" max="11" width="14.28125" style="172" customWidth="1"/>
    <col min="12" max="16384" width="11.421875" style="172" customWidth="1"/>
  </cols>
  <sheetData>
    <row r="1" spans="1:11" ht="31.5" customHeight="1" thickBot="1" thickTop="1">
      <c r="A1" s="237" t="s">
        <v>152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24.75" customHeight="1" thickBot="1" thickTop="1">
      <c r="A2" s="246" t="s">
        <v>61</v>
      </c>
      <c r="B2" s="243" t="s">
        <v>29</v>
      </c>
      <c r="C2" s="244"/>
      <c r="D2" s="244"/>
      <c r="E2" s="244"/>
      <c r="F2" s="245"/>
      <c r="G2" s="243" t="s">
        <v>30</v>
      </c>
      <c r="H2" s="244"/>
      <c r="I2" s="244"/>
      <c r="J2" s="244"/>
      <c r="K2" s="245"/>
    </row>
    <row r="3" spans="1:11" ht="24.75" customHeight="1">
      <c r="A3" s="247"/>
      <c r="B3" s="235" t="s">
        <v>66</v>
      </c>
      <c r="C3" s="236"/>
      <c r="D3" s="235" t="s">
        <v>67</v>
      </c>
      <c r="E3" s="236"/>
      <c r="F3" s="262" t="s">
        <v>68</v>
      </c>
      <c r="G3" s="235" t="s">
        <v>66</v>
      </c>
      <c r="H3" s="236"/>
      <c r="I3" s="235" t="s">
        <v>67</v>
      </c>
      <c r="J3" s="236"/>
      <c r="K3" s="262" t="s">
        <v>68</v>
      </c>
    </row>
    <row r="4" spans="1:18" ht="24.75" customHeight="1" thickBot="1">
      <c r="A4" s="248"/>
      <c r="B4" s="28" t="s">
        <v>27</v>
      </c>
      <c r="C4" s="86" t="s">
        <v>28</v>
      </c>
      <c r="D4" s="8" t="s">
        <v>27</v>
      </c>
      <c r="E4" s="7" t="s">
        <v>28</v>
      </c>
      <c r="F4" s="248"/>
      <c r="G4" s="28" t="s">
        <v>27</v>
      </c>
      <c r="H4" s="69" t="s">
        <v>28</v>
      </c>
      <c r="I4" s="8" t="s">
        <v>27</v>
      </c>
      <c r="J4" s="7" t="s">
        <v>28</v>
      </c>
      <c r="K4" s="248"/>
      <c r="N4" s="205"/>
      <c r="O4" s="209"/>
      <c r="P4" s="205"/>
      <c r="Q4" s="209"/>
      <c r="R4" s="205"/>
    </row>
    <row r="5" spans="1:18" ht="15">
      <c r="A5" s="97" t="s">
        <v>62</v>
      </c>
      <c r="B5" s="10">
        <v>1003</v>
      </c>
      <c r="C5" s="87">
        <v>0.029363545875051234</v>
      </c>
      <c r="D5" s="33">
        <v>16967.68</v>
      </c>
      <c r="E5" s="87">
        <v>0.01577566448151122</v>
      </c>
      <c r="F5" s="98">
        <v>59.11238307181654</v>
      </c>
      <c r="G5" s="10">
        <v>2389</v>
      </c>
      <c r="H5" s="88">
        <v>0.033587335507816896</v>
      </c>
      <c r="I5" s="33">
        <v>24907.34</v>
      </c>
      <c r="J5" s="87">
        <v>0.017074409061827896</v>
      </c>
      <c r="K5" s="99">
        <v>95.91550121369845</v>
      </c>
      <c r="L5" s="201"/>
      <c r="N5" s="209"/>
      <c r="O5" s="208"/>
      <c r="P5" s="210"/>
      <c r="Q5" s="208"/>
      <c r="R5" s="210"/>
    </row>
    <row r="6" spans="1:18" ht="15">
      <c r="A6" s="14" t="s">
        <v>63</v>
      </c>
      <c r="B6" s="12">
        <v>10006</v>
      </c>
      <c r="C6" s="87">
        <v>0.2929328415012588</v>
      </c>
      <c r="D6" s="12">
        <v>239727.11</v>
      </c>
      <c r="E6" s="87">
        <v>0.22288577191945708</v>
      </c>
      <c r="F6" s="100">
        <v>41.73912579182221</v>
      </c>
      <c r="G6" s="12">
        <v>19568</v>
      </c>
      <c r="H6" s="89">
        <v>0.27510966145540433</v>
      </c>
      <c r="I6" s="12">
        <v>311627.10000000003</v>
      </c>
      <c r="J6" s="87">
        <v>0.2136257255953927</v>
      </c>
      <c r="K6" s="101">
        <v>62.79299842664517</v>
      </c>
      <c r="L6" s="201"/>
      <c r="N6" s="209"/>
      <c r="O6" s="208"/>
      <c r="P6" s="210"/>
      <c r="Q6" s="208"/>
      <c r="R6" s="210"/>
    </row>
    <row r="7" spans="1:18" ht="15">
      <c r="A7" s="14" t="s">
        <v>64</v>
      </c>
      <c r="B7" s="12">
        <v>7920</v>
      </c>
      <c r="C7" s="87">
        <v>0.23186369225364484</v>
      </c>
      <c r="D7" s="12">
        <v>279917.89</v>
      </c>
      <c r="E7" s="87">
        <v>0.26025306435603246</v>
      </c>
      <c r="F7" s="100">
        <v>28.294011504588006</v>
      </c>
      <c r="G7" s="12">
        <v>18352</v>
      </c>
      <c r="H7" s="89">
        <v>0.2580137217410865</v>
      </c>
      <c r="I7" s="12">
        <v>386929.38</v>
      </c>
      <c r="J7" s="87">
        <v>0.2652467309700453</v>
      </c>
      <c r="K7" s="90">
        <v>47.429843657775486</v>
      </c>
      <c r="L7" s="201"/>
      <c r="N7" s="209"/>
      <c r="O7" s="208"/>
      <c r="P7" s="210"/>
      <c r="Q7" s="208"/>
      <c r="R7" s="210"/>
    </row>
    <row r="8" spans="1:18" ht="15">
      <c r="A8" s="14" t="s">
        <v>65</v>
      </c>
      <c r="B8" s="12">
        <v>7043</v>
      </c>
      <c r="C8" s="87">
        <v>0.2061888869371743</v>
      </c>
      <c r="D8" s="12">
        <v>263908.69999999995</v>
      </c>
      <c r="E8" s="87">
        <v>0.2453685539184968</v>
      </c>
      <c r="F8" s="100">
        <v>26.68725964699156</v>
      </c>
      <c r="G8" s="12">
        <v>15473</v>
      </c>
      <c r="H8" s="89">
        <v>0.21753739736812508</v>
      </c>
      <c r="I8" s="12">
        <v>349594.83</v>
      </c>
      <c r="J8" s="87">
        <v>0.2396532561614441</v>
      </c>
      <c r="K8" s="90">
        <v>44.2598078467007</v>
      </c>
      <c r="L8" s="201"/>
      <c r="N8" s="209"/>
      <c r="O8" s="208"/>
      <c r="P8" s="210"/>
      <c r="Q8" s="208"/>
      <c r="R8" s="210"/>
    </row>
    <row r="9" spans="1:18" ht="15">
      <c r="A9" s="14" t="s">
        <v>119</v>
      </c>
      <c r="B9" s="12">
        <v>6852</v>
      </c>
      <c r="C9" s="87">
        <v>0.20059722466186541</v>
      </c>
      <c r="D9" s="12">
        <v>228497.98</v>
      </c>
      <c r="E9" s="87">
        <v>0.2124455121255859</v>
      </c>
      <c r="F9" s="100">
        <v>29.987135991311607</v>
      </c>
      <c r="G9" s="12">
        <v>13322</v>
      </c>
      <c r="H9" s="89">
        <v>0.18729614216623552</v>
      </c>
      <c r="I9" s="12">
        <v>319902.87</v>
      </c>
      <c r="J9" s="87">
        <v>0.21929890796980933</v>
      </c>
      <c r="K9" s="90">
        <v>41.64389022205396</v>
      </c>
      <c r="L9" s="201"/>
      <c r="N9" s="209"/>
      <c r="O9" s="208"/>
      <c r="P9" s="210"/>
      <c r="Q9" s="208"/>
      <c r="R9" s="210"/>
    </row>
    <row r="10" spans="1:18" ht="15.75" thickBot="1">
      <c r="A10" s="14" t="s">
        <v>69</v>
      </c>
      <c r="B10" s="12">
        <v>1334</v>
      </c>
      <c r="C10" s="87">
        <v>0.03905380877100533</v>
      </c>
      <c r="D10" s="12">
        <v>46541.04</v>
      </c>
      <c r="E10" s="87">
        <v>0.04327143319891659</v>
      </c>
      <c r="F10" s="100">
        <v>28.66287474452655</v>
      </c>
      <c r="G10" s="12">
        <v>2024</v>
      </c>
      <c r="H10" s="89">
        <v>0.02845574176133168</v>
      </c>
      <c r="I10" s="12">
        <v>67500.34999999999</v>
      </c>
      <c r="J10" s="87">
        <v>0.04621849524904063</v>
      </c>
      <c r="K10" s="90">
        <v>29.985029707253375</v>
      </c>
      <c r="L10" s="201"/>
      <c r="N10" s="209"/>
      <c r="O10" s="208"/>
      <c r="P10" s="210"/>
      <c r="Q10" s="208"/>
      <c r="R10" s="210"/>
    </row>
    <row r="11" spans="1:18" ht="15.75" thickBot="1">
      <c r="A11" s="38" t="s">
        <v>32</v>
      </c>
      <c r="B11" s="23">
        <v>34158</v>
      </c>
      <c r="C11" s="92">
        <v>0.9999999999999998</v>
      </c>
      <c r="D11" s="39">
        <v>1075560.4</v>
      </c>
      <c r="E11" s="24">
        <v>1</v>
      </c>
      <c r="F11" s="103">
        <v>31.75832803067127</v>
      </c>
      <c r="G11" s="23">
        <v>71128</v>
      </c>
      <c r="H11" s="92">
        <v>0.9999999999999999</v>
      </c>
      <c r="I11" s="39">
        <v>1460461.87</v>
      </c>
      <c r="J11" s="24">
        <v>1</v>
      </c>
      <c r="K11" s="93">
        <v>48.702401247901115</v>
      </c>
      <c r="L11" s="205"/>
      <c r="M11" s="228"/>
      <c r="N11" s="209"/>
      <c r="O11" s="208"/>
      <c r="P11" s="210"/>
      <c r="Q11" s="208"/>
      <c r="R11" s="210"/>
    </row>
    <row r="12" spans="1:18" ht="15">
      <c r="A12" s="40"/>
      <c r="B12" s="57"/>
      <c r="C12" s="42"/>
      <c r="D12" s="41"/>
      <c r="E12" s="42"/>
      <c r="F12" s="41"/>
      <c r="G12" s="57"/>
      <c r="H12" s="42"/>
      <c r="I12" s="41"/>
      <c r="J12" s="42"/>
      <c r="K12" s="41"/>
      <c r="N12" s="205"/>
      <c r="O12" s="208"/>
      <c r="P12" s="210"/>
      <c r="Q12" s="208"/>
      <c r="R12" s="210"/>
    </row>
    <row r="13" spans="1:11" ht="15">
      <c r="A13" s="82" t="s">
        <v>38</v>
      </c>
      <c r="B13" s="44"/>
      <c r="C13" s="44"/>
      <c r="D13" s="211"/>
      <c r="E13" s="44"/>
      <c r="F13" s="44"/>
      <c r="G13" s="44"/>
      <c r="H13" s="44"/>
      <c r="I13" s="211"/>
      <c r="J13" s="44"/>
      <c r="K13" s="44"/>
    </row>
    <row r="14" spans="1:11" ht="20.25" customHeight="1">
      <c r="A14" s="274" t="s">
        <v>146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</row>
    <row r="15" spans="1:11" ht="15">
      <c r="A15" s="274" t="s">
        <v>147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</row>
    <row r="16" spans="1:11" ht="15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</row>
    <row r="17" spans="1:11" ht="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2:11" ht="15">
      <c r="B18" s="212"/>
      <c r="C18" s="223"/>
      <c r="D18" s="212"/>
      <c r="E18" s="225"/>
      <c r="F18" s="209"/>
      <c r="G18" s="205"/>
      <c r="H18" s="212"/>
      <c r="I18" s="223"/>
      <c r="J18" s="212"/>
      <c r="K18" s="225"/>
    </row>
    <row r="19" spans="2:12" ht="15">
      <c r="B19" s="212"/>
      <c r="C19" s="223"/>
      <c r="D19" s="212"/>
      <c r="E19" s="224"/>
      <c r="F19" s="208"/>
      <c r="G19" s="210"/>
      <c r="H19" s="212"/>
      <c r="I19" s="223"/>
      <c r="J19" s="212"/>
      <c r="K19" s="224"/>
      <c r="L19" s="223"/>
    </row>
    <row r="20" spans="2:12" ht="15">
      <c r="B20" s="212"/>
      <c r="C20" s="223"/>
      <c r="D20" s="212"/>
      <c r="E20" s="224"/>
      <c r="F20" s="208"/>
      <c r="G20" s="210"/>
      <c r="H20" s="212"/>
      <c r="I20" s="223"/>
      <c r="J20" s="212"/>
      <c r="K20" s="224"/>
      <c r="L20" s="223"/>
    </row>
    <row r="21" spans="2:12" ht="15">
      <c r="B21" s="212"/>
      <c r="C21" s="223"/>
      <c r="D21" s="212"/>
      <c r="E21" s="224"/>
      <c r="F21" s="208"/>
      <c r="G21" s="210"/>
      <c r="H21" s="212"/>
      <c r="I21" s="223"/>
      <c r="J21" s="212"/>
      <c r="K21" s="224"/>
      <c r="L21" s="223"/>
    </row>
    <row r="22" spans="2:12" ht="15">
      <c r="B22" s="212"/>
      <c r="C22" s="223"/>
      <c r="D22" s="212"/>
      <c r="E22" s="224"/>
      <c r="F22" s="208"/>
      <c r="G22" s="210"/>
      <c r="H22" s="212"/>
      <c r="I22" s="223"/>
      <c r="J22" s="212"/>
      <c r="K22" s="224"/>
      <c r="L22" s="223"/>
    </row>
    <row r="23" spans="2:12" ht="15">
      <c r="B23" s="212"/>
      <c r="C23" s="223"/>
      <c r="D23" s="212"/>
      <c r="E23" s="224"/>
      <c r="F23" s="208"/>
      <c r="G23" s="210"/>
      <c r="H23" s="208"/>
      <c r="I23" s="224"/>
      <c r="J23" s="230"/>
      <c r="K23" s="223"/>
      <c r="L23" s="223"/>
    </row>
    <row r="24" spans="2:12" ht="15">
      <c r="B24" s="212"/>
      <c r="C24" s="223"/>
      <c r="D24" s="212"/>
      <c r="E24" s="224"/>
      <c r="F24" s="208"/>
      <c r="G24" s="210"/>
      <c r="H24" s="208"/>
      <c r="I24" s="224"/>
      <c r="J24" s="230"/>
      <c r="K24" s="223"/>
      <c r="L24" s="223"/>
    </row>
    <row r="25" spans="2:12" ht="15">
      <c r="B25" s="212"/>
      <c r="C25" s="223"/>
      <c r="D25" s="212"/>
      <c r="E25" s="224"/>
      <c r="F25" s="208"/>
      <c r="G25" s="210"/>
      <c r="H25" s="208"/>
      <c r="I25" s="224"/>
      <c r="J25" s="230"/>
      <c r="K25" s="223"/>
      <c r="L25" s="223"/>
    </row>
    <row r="26" spans="2:12" ht="15">
      <c r="B26" s="212"/>
      <c r="C26" s="223"/>
      <c r="D26" s="212"/>
      <c r="E26" s="225"/>
      <c r="F26" s="208"/>
      <c r="G26" s="210"/>
      <c r="H26" s="208"/>
      <c r="I26" s="226"/>
      <c r="J26" s="223"/>
      <c r="K26" s="207"/>
      <c r="L26" s="223"/>
    </row>
  </sheetData>
  <sheetProtection/>
  <mergeCells count="13">
    <mergeCell ref="A1:K1"/>
    <mergeCell ref="A2:A4"/>
    <mergeCell ref="B2:F2"/>
    <mergeCell ref="G2:K2"/>
    <mergeCell ref="B3:C3"/>
    <mergeCell ref="D3:E3"/>
    <mergeCell ref="F3:F4"/>
    <mergeCell ref="G3:H3"/>
    <mergeCell ref="I3:J3"/>
    <mergeCell ref="K3:K4"/>
    <mergeCell ref="A14:K14"/>
    <mergeCell ref="A15:K15"/>
    <mergeCell ref="A16:K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5.7109375" style="172" customWidth="1"/>
    <col min="2" max="11" width="14.421875" style="172" customWidth="1"/>
    <col min="12" max="16384" width="11.421875" style="172" customWidth="1"/>
  </cols>
  <sheetData>
    <row r="1" spans="1:11" ht="49.5" customHeight="1" thickBot="1" thickTop="1">
      <c r="A1" s="237" t="s">
        <v>153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24.75" customHeight="1" thickBot="1" thickTop="1">
      <c r="A2" s="262" t="s">
        <v>61</v>
      </c>
      <c r="B2" s="263" t="s">
        <v>1</v>
      </c>
      <c r="C2" s="300"/>
      <c r="D2" s="300"/>
      <c r="E2" s="300"/>
      <c r="F2" s="300"/>
      <c r="G2" s="300"/>
      <c r="H2" s="300"/>
      <c r="I2" s="300"/>
      <c r="J2" s="300"/>
      <c r="K2" s="301"/>
    </row>
    <row r="3" spans="1:11" ht="24.75" customHeight="1" thickBot="1">
      <c r="A3" s="298"/>
      <c r="B3" s="263" t="s">
        <v>29</v>
      </c>
      <c r="C3" s="264"/>
      <c r="D3" s="264"/>
      <c r="E3" s="264"/>
      <c r="F3" s="302"/>
      <c r="G3" s="263" t="s">
        <v>30</v>
      </c>
      <c r="H3" s="264"/>
      <c r="I3" s="264"/>
      <c r="J3" s="264"/>
      <c r="K3" s="302"/>
    </row>
    <row r="4" spans="1:11" ht="24.75" customHeight="1">
      <c r="A4" s="298"/>
      <c r="B4" s="279" t="s">
        <v>75</v>
      </c>
      <c r="C4" s="273"/>
      <c r="D4" s="257" t="s">
        <v>67</v>
      </c>
      <c r="E4" s="258"/>
      <c r="F4" s="303" t="s">
        <v>68</v>
      </c>
      <c r="G4" s="279" t="s">
        <v>75</v>
      </c>
      <c r="H4" s="273"/>
      <c r="I4" s="257" t="s">
        <v>67</v>
      </c>
      <c r="J4" s="258"/>
      <c r="K4" s="286" t="s">
        <v>68</v>
      </c>
    </row>
    <row r="5" spans="1:11" ht="24.75" customHeight="1" thickBot="1">
      <c r="A5" s="299"/>
      <c r="B5" s="8" t="s">
        <v>27</v>
      </c>
      <c r="C5" s="69" t="s">
        <v>28</v>
      </c>
      <c r="D5" s="8" t="s">
        <v>27</v>
      </c>
      <c r="E5" s="7" t="s">
        <v>28</v>
      </c>
      <c r="F5" s="304"/>
      <c r="G5" s="28" t="s">
        <v>27</v>
      </c>
      <c r="H5" s="69" t="s">
        <v>28</v>
      </c>
      <c r="I5" s="8" t="s">
        <v>27</v>
      </c>
      <c r="J5" s="7" t="s">
        <v>28</v>
      </c>
      <c r="K5" s="305"/>
    </row>
    <row r="6" spans="1:12" ht="15">
      <c r="A6" s="32" t="s">
        <v>62</v>
      </c>
      <c r="B6" s="10">
        <v>33</v>
      </c>
      <c r="C6" s="104">
        <v>0.011367550809507404</v>
      </c>
      <c r="D6" s="33">
        <v>16967.68</v>
      </c>
      <c r="E6" s="87">
        <v>0.01577566448151122</v>
      </c>
      <c r="F6" s="105">
        <v>1.9448740193120095</v>
      </c>
      <c r="G6" s="10">
        <v>150</v>
      </c>
      <c r="H6" s="88">
        <v>0.01748455530947663</v>
      </c>
      <c r="I6" s="33">
        <v>24907.34</v>
      </c>
      <c r="J6" s="87">
        <v>0.017054426761583304</v>
      </c>
      <c r="K6" s="106">
        <v>6.022321131040087</v>
      </c>
      <c r="L6" s="201"/>
    </row>
    <row r="7" spans="1:12" ht="15">
      <c r="A7" s="35" t="s">
        <v>63</v>
      </c>
      <c r="B7" s="12">
        <v>511</v>
      </c>
      <c r="C7" s="107">
        <v>0.17602480192903894</v>
      </c>
      <c r="D7" s="12">
        <v>239727.11</v>
      </c>
      <c r="E7" s="87">
        <v>0.22288577191945708</v>
      </c>
      <c r="F7" s="108">
        <v>2.1315903737378723</v>
      </c>
      <c r="G7" s="12">
        <v>1592</v>
      </c>
      <c r="H7" s="89">
        <v>0.18556941368457863</v>
      </c>
      <c r="I7" s="12">
        <v>311627.10000000003</v>
      </c>
      <c r="J7" s="89">
        <v>0.21337571791586726</v>
      </c>
      <c r="K7" s="108">
        <v>5.108669945585604</v>
      </c>
      <c r="L7" s="201"/>
    </row>
    <row r="8" spans="1:12" ht="15">
      <c r="A8" s="35" t="s">
        <v>64</v>
      </c>
      <c r="B8" s="12">
        <v>587</v>
      </c>
      <c r="C8" s="107">
        <v>0.20220461591457112</v>
      </c>
      <c r="D8" s="12">
        <v>279917.89</v>
      </c>
      <c r="E8" s="87">
        <v>0.26025306435603246</v>
      </c>
      <c r="F8" s="108">
        <v>2.0970435294435807</v>
      </c>
      <c r="G8" s="12">
        <v>2138</v>
      </c>
      <c r="H8" s="89">
        <v>0.24921319501107356</v>
      </c>
      <c r="I8" s="12">
        <v>386929.38</v>
      </c>
      <c r="J8" s="89">
        <v>0.2649363108671916</v>
      </c>
      <c r="K8" s="108">
        <v>5.525556110523321</v>
      </c>
      <c r="L8" s="201"/>
    </row>
    <row r="9" spans="1:12" ht="15">
      <c r="A9" s="35" t="s">
        <v>65</v>
      </c>
      <c r="B9" s="12">
        <v>701</v>
      </c>
      <c r="C9" s="107">
        <v>0.24147433689286946</v>
      </c>
      <c r="D9" s="12">
        <v>263908.69999999995</v>
      </c>
      <c r="E9" s="87">
        <v>0.2453685539184968</v>
      </c>
      <c r="F9" s="108">
        <v>2.6562216402869634</v>
      </c>
      <c r="G9" s="12">
        <v>2224</v>
      </c>
      <c r="H9" s="89">
        <v>0.25923767338850684</v>
      </c>
      <c r="I9" s="12">
        <v>349594.83</v>
      </c>
      <c r="J9" s="89">
        <v>0.23937278828101138</v>
      </c>
      <c r="K9" s="108">
        <v>6.3616501422518175</v>
      </c>
      <c r="L9" s="201"/>
    </row>
    <row r="10" spans="1:12" ht="15">
      <c r="A10" s="35" t="s">
        <v>119</v>
      </c>
      <c r="B10" s="12">
        <v>882</v>
      </c>
      <c r="C10" s="107">
        <v>0.3038236307268343</v>
      </c>
      <c r="D10" s="12">
        <v>228497.98</v>
      </c>
      <c r="E10" s="87">
        <v>0.2124455121255859</v>
      </c>
      <c r="F10" s="108">
        <v>3.8599903596521945</v>
      </c>
      <c r="G10" s="12">
        <v>2122</v>
      </c>
      <c r="H10" s="89">
        <v>0.24734817577806273</v>
      </c>
      <c r="I10" s="12">
        <v>319902.87</v>
      </c>
      <c r="J10" s="89">
        <v>0.21904226092530577</v>
      </c>
      <c r="K10" s="108">
        <v>6.633263402732211</v>
      </c>
      <c r="L10" s="201"/>
    </row>
    <row r="11" spans="1:12" ht="15.75" thickBot="1">
      <c r="A11" s="35" t="s">
        <v>69</v>
      </c>
      <c r="B11" s="12">
        <v>189</v>
      </c>
      <c r="C11" s="107">
        <v>0.0651050637271788</v>
      </c>
      <c r="D11" s="12">
        <v>46541.04</v>
      </c>
      <c r="E11" s="87">
        <v>0.04327143319891659</v>
      </c>
      <c r="F11" s="109">
        <v>4.060932029022127</v>
      </c>
      <c r="G11" s="12">
        <v>353</v>
      </c>
      <c r="H11" s="89">
        <v>0.04114698682830167</v>
      </c>
      <c r="I11" s="12">
        <v>67500.34999999999</v>
      </c>
      <c r="J11" s="89">
        <v>0.04621849524904063</v>
      </c>
      <c r="K11" s="108">
        <v>5.229602513172154</v>
      </c>
      <c r="L11" s="201"/>
    </row>
    <row r="12" spans="1:12" ht="15.75" thickBot="1">
      <c r="A12" s="38" t="s">
        <v>32</v>
      </c>
      <c r="B12" s="39">
        <v>2903</v>
      </c>
      <c r="C12" s="111">
        <v>1</v>
      </c>
      <c r="D12" s="39">
        <v>1075560.4</v>
      </c>
      <c r="E12" s="24">
        <v>1</v>
      </c>
      <c r="F12" s="112">
        <v>2.6990580910193422</v>
      </c>
      <c r="G12" s="39">
        <v>8579</v>
      </c>
      <c r="H12" s="111">
        <v>1</v>
      </c>
      <c r="I12" s="39">
        <v>1460461.87</v>
      </c>
      <c r="J12" s="92">
        <v>1</v>
      </c>
      <c r="K12" s="112">
        <v>5.874169107886397</v>
      </c>
      <c r="L12" s="205"/>
    </row>
    <row r="13" spans="1:11" ht="15">
      <c r="A13" s="40"/>
      <c r="B13" s="41"/>
      <c r="C13" s="42"/>
      <c r="D13" s="41"/>
      <c r="E13" s="42"/>
      <c r="F13" s="94"/>
      <c r="G13" s="41"/>
      <c r="H13" s="42"/>
      <c r="I13" s="41"/>
      <c r="J13" s="42"/>
      <c r="K13" s="94"/>
    </row>
    <row r="14" spans="1:11" ht="15">
      <c r="A14" s="82" t="s">
        <v>38</v>
      </c>
      <c r="B14" s="82"/>
      <c r="C14" s="82"/>
      <c r="D14" s="44"/>
      <c r="E14" s="44"/>
      <c r="F14" s="44"/>
      <c r="G14" s="95"/>
      <c r="H14" s="95"/>
      <c r="I14" s="95"/>
      <c r="J14" s="95"/>
      <c r="K14" s="95"/>
    </row>
    <row r="15" spans="1:11" ht="15">
      <c r="A15" s="274" t="s">
        <v>150</v>
      </c>
      <c r="B15" s="278"/>
      <c r="C15" s="278"/>
      <c r="D15" s="278"/>
      <c r="E15" s="278"/>
      <c r="F15" s="278"/>
      <c r="G15" s="294"/>
      <c r="H15" s="294"/>
      <c r="I15" s="294"/>
      <c r="J15" s="294"/>
      <c r="K15" s="294"/>
    </row>
    <row r="16" spans="1:11" ht="15">
      <c r="A16" s="274" t="s">
        <v>147</v>
      </c>
      <c r="B16" s="278"/>
      <c r="C16" s="278"/>
      <c r="D16" s="278"/>
      <c r="E16" s="278"/>
      <c r="F16" s="278"/>
      <c r="G16" s="294"/>
      <c r="H16" s="294"/>
      <c r="I16" s="294"/>
      <c r="J16" s="294"/>
      <c r="K16" s="294"/>
    </row>
    <row r="17" spans="1:11" ht="15">
      <c r="A17" s="295"/>
      <c r="B17" s="296"/>
      <c r="C17" s="296"/>
      <c r="D17" s="296"/>
      <c r="E17" s="296"/>
      <c r="F17" s="296"/>
      <c r="G17" s="297"/>
      <c r="H17" s="297"/>
      <c r="I17" s="297"/>
      <c r="J17" s="297"/>
      <c r="K17" s="297"/>
    </row>
    <row r="18" spans="1:11" ht="1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</row>
  </sheetData>
  <sheetProtection/>
  <mergeCells count="14">
    <mergeCell ref="G4:H4"/>
    <mergeCell ref="I4:J4"/>
    <mergeCell ref="K4:K5"/>
    <mergeCell ref="A15:K15"/>
    <mergeCell ref="A16:K16"/>
    <mergeCell ref="A17:K17"/>
    <mergeCell ref="A1:K1"/>
    <mergeCell ref="A2:A5"/>
    <mergeCell ref="B2:K2"/>
    <mergeCell ref="B3:F3"/>
    <mergeCell ref="G3:K3"/>
    <mergeCell ref="B4:C4"/>
    <mergeCell ref="D4:E4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PageLayoutView="0" workbookViewId="0" topLeftCell="C1">
      <selection activeCell="A1" sqref="A1:V1"/>
    </sheetView>
  </sheetViews>
  <sheetFormatPr defaultColWidth="11.421875" defaultRowHeight="15"/>
  <cols>
    <col min="1" max="1" width="30.7109375" style="172" customWidth="1"/>
    <col min="2" max="22" width="12.00390625" style="172" customWidth="1"/>
    <col min="23" max="23" width="25.00390625" style="172" customWidth="1"/>
    <col min="24" max="16384" width="11.421875" style="172" customWidth="1"/>
  </cols>
  <sheetData>
    <row r="1" spans="1:22" ht="24.75" customHeight="1" thickBot="1" thickTop="1">
      <c r="A1" s="237" t="s">
        <v>98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9"/>
    </row>
    <row r="2" spans="1:22" ht="24.75" customHeight="1" thickBot="1" thickTop="1">
      <c r="A2" s="237" t="s">
        <v>154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9"/>
    </row>
    <row r="3" spans="1:22" ht="24.75" customHeight="1" thickBot="1" thickTop="1">
      <c r="A3" s="262" t="s">
        <v>76</v>
      </c>
      <c r="B3" s="243" t="s">
        <v>26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5"/>
      <c r="V3" s="246" t="s">
        <v>144</v>
      </c>
    </row>
    <row r="4" spans="1:22" ht="24.75" customHeight="1">
      <c r="A4" s="298"/>
      <c r="B4" s="257">
        <v>2012</v>
      </c>
      <c r="C4" s="306"/>
      <c r="D4" s="257">
        <v>2013</v>
      </c>
      <c r="E4" s="306"/>
      <c r="F4" s="257">
        <v>2014</v>
      </c>
      <c r="G4" s="306"/>
      <c r="H4" s="257">
        <v>2015</v>
      </c>
      <c r="I4" s="306"/>
      <c r="J4" s="257">
        <v>2016</v>
      </c>
      <c r="K4" s="306"/>
      <c r="L4" s="257">
        <v>2017</v>
      </c>
      <c r="M4" s="306"/>
      <c r="N4" s="257">
        <v>2018</v>
      </c>
      <c r="O4" s="306"/>
      <c r="P4" s="257">
        <v>2019</v>
      </c>
      <c r="Q4" s="306"/>
      <c r="R4" s="257">
        <v>2020</v>
      </c>
      <c r="S4" s="306"/>
      <c r="T4" s="257">
        <v>2021</v>
      </c>
      <c r="U4" s="306"/>
      <c r="V4" s="247"/>
    </row>
    <row r="5" spans="1:22" ht="24.75" customHeight="1" thickBot="1">
      <c r="A5" s="299"/>
      <c r="B5" s="8" t="s">
        <v>27</v>
      </c>
      <c r="C5" s="86" t="s">
        <v>28</v>
      </c>
      <c r="D5" s="8" t="s">
        <v>27</v>
      </c>
      <c r="E5" s="86" t="s">
        <v>28</v>
      </c>
      <c r="F5" s="8" t="s">
        <v>27</v>
      </c>
      <c r="G5" s="86" t="s">
        <v>28</v>
      </c>
      <c r="H5" s="8" t="s">
        <v>27</v>
      </c>
      <c r="I5" s="86" t="s">
        <v>28</v>
      </c>
      <c r="J5" s="8" t="s">
        <v>27</v>
      </c>
      <c r="K5" s="86" t="s">
        <v>28</v>
      </c>
      <c r="L5" s="8" t="s">
        <v>27</v>
      </c>
      <c r="M5" s="86" t="s">
        <v>28</v>
      </c>
      <c r="N5" s="8" t="s">
        <v>27</v>
      </c>
      <c r="O5" s="86" t="s">
        <v>28</v>
      </c>
      <c r="P5" s="8" t="s">
        <v>27</v>
      </c>
      <c r="Q5" s="86" t="s">
        <v>28</v>
      </c>
      <c r="R5" s="8" t="s">
        <v>27</v>
      </c>
      <c r="S5" s="86" t="s">
        <v>28</v>
      </c>
      <c r="T5" s="8" t="s">
        <v>27</v>
      </c>
      <c r="U5" s="86" t="s">
        <v>28</v>
      </c>
      <c r="V5" s="248"/>
    </row>
    <row r="6" spans="1:23" ht="24.75" customHeight="1" thickBot="1">
      <c r="A6" s="113" t="s">
        <v>77</v>
      </c>
      <c r="B6" s="114">
        <v>7434</v>
      </c>
      <c r="C6" s="115">
        <v>0.05501857635548187</v>
      </c>
      <c r="D6" s="114">
        <v>7017</v>
      </c>
      <c r="E6" s="115">
        <v>0.055371431276928174</v>
      </c>
      <c r="F6" s="114">
        <v>6820</v>
      </c>
      <c r="G6" s="115">
        <v>0.05627294855398325</v>
      </c>
      <c r="H6" s="114">
        <v>6374</v>
      </c>
      <c r="I6" s="115">
        <v>0.05473734832155401</v>
      </c>
      <c r="J6" s="114">
        <v>6822</v>
      </c>
      <c r="K6" s="115">
        <v>0.056905957524899485</v>
      </c>
      <c r="L6" s="114">
        <v>6806</v>
      </c>
      <c r="M6" s="115">
        <v>0.056289336784907905</v>
      </c>
      <c r="N6" s="114">
        <v>6959</v>
      </c>
      <c r="O6" s="115">
        <v>0.05669939300118141</v>
      </c>
      <c r="P6" s="114">
        <v>6834</v>
      </c>
      <c r="Q6" s="115">
        <v>0.056913006545745264</v>
      </c>
      <c r="R6" s="114">
        <v>4958</v>
      </c>
      <c r="S6" s="115">
        <v>0.05155668323523907</v>
      </c>
      <c r="T6" s="114">
        <v>5413</v>
      </c>
      <c r="U6" s="115">
        <v>0.05141234352145584</v>
      </c>
      <c r="V6" s="120">
        <v>0.09177087535296491</v>
      </c>
      <c r="W6" s="202" t="s">
        <v>120</v>
      </c>
    </row>
    <row r="7" spans="1:23" ht="15.75" thickBot="1">
      <c r="A7" s="164" t="s">
        <v>78</v>
      </c>
      <c r="B7" s="117">
        <v>23198</v>
      </c>
      <c r="C7" s="87">
        <v>0.17168696990778431</v>
      </c>
      <c r="D7" s="117">
        <v>21640</v>
      </c>
      <c r="E7" s="87">
        <v>0.1707621166927071</v>
      </c>
      <c r="F7" s="117">
        <v>20733</v>
      </c>
      <c r="G7" s="87">
        <v>0.1710714138372045</v>
      </c>
      <c r="H7" s="117">
        <v>20023</v>
      </c>
      <c r="I7" s="87">
        <v>0.17194947057459617</v>
      </c>
      <c r="J7" s="117">
        <v>20408</v>
      </c>
      <c r="K7" s="87">
        <v>0.17023406349577083</v>
      </c>
      <c r="L7" s="117">
        <v>20549</v>
      </c>
      <c r="M7" s="87">
        <v>0.16995145189436858</v>
      </c>
      <c r="N7" s="117">
        <v>21045</v>
      </c>
      <c r="O7" s="87">
        <v>0.1714669817085591</v>
      </c>
      <c r="P7" s="117">
        <v>20717</v>
      </c>
      <c r="Q7" s="87">
        <v>0.17252952247705658</v>
      </c>
      <c r="R7" s="117">
        <v>16656</v>
      </c>
      <c r="S7" s="87">
        <v>0.17320050745585758</v>
      </c>
      <c r="T7" s="117">
        <v>18082</v>
      </c>
      <c r="U7" s="87">
        <v>0.17174173204414644</v>
      </c>
      <c r="V7" s="120">
        <v>0.0856147934678194</v>
      </c>
      <c r="W7" s="202" t="s">
        <v>121</v>
      </c>
    </row>
    <row r="8" spans="1:23" ht="15.75" thickBot="1">
      <c r="A8" s="165" t="s">
        <v>79</v>
      </c>
      <c r="B8" s="118">
        <v>11902</v>
      </c>
      <c r="C8" s="89">
        <v>0.08808596930090735</v>
      </c>
      <c r="D8" s="118">
        <v>11062</v>
      </c>
      <c r="E8" s="89">
        <v>0.08729069015040324</v>
      </c>
      <c r="F8" s="118">
        <v>10443</v>
      </c>
      <c r="G8" s="89">
        <v>0.08616692107760221</v>
      </c>
      <c r="H8" s="118">
        <v>9779</v>
      </c>
      <c r="I8" s="89">
        <v>0.08397811880082784</v>
      </c>
      <c r="J8" s="118">
        <v>9959</v>
      </c>
      <c r="K8" s="89">
        <v>0.08307335546620843</v>
      </c>
      <c r="L8" s="118">
        <v>9950</v>
      </c>
      <c r="M8" s="89">
        <v>0.0822919337363846</v>
      </c>
      <c r="N8" s="118">
        <v>10175</v>
      </c>
      <c r="O8" s="89">
        <v>0.08290218764003748</v>
      </c>
      <c r="P8" s="118">
        <v>9994</v>
      </c>
      <c r="Q8" s="89">
        <v>0.08322923433101817</v>
      </c>
      <c r="R8" s="118">
        <v>8145</v>
      </c>
      <c r="S8" s="89">
        <v>0.08469729426200528</v>
      </c>
      <c r="T8" s="118">
        <v>8966</v>
      </c>
      <c r="U8" s="89">
        <v>0.08515852060102957</v>
      </c>
      <c r="V8" s="120">
        <v>0.10079803560466544</v>
      </c>
      <c r="W8" s="202" t="s">
        <v>122</v>
      </c>
    </row>
    <row r="9" spans="1:23" ht="15.75" thickBot="1">
      <c r="A9" s="166" t="s">
        <v>80</v>
      </c>
      <c r="B9" s="119">
        <v>19931</v>
      </c>
      <c r="C9" s="91">
        <v>0.1475081040275907</v>
      </c>
      <c r="D9" s="119">
        <v>19140</v>
      </c>
      <c r="E9" s="91">
        <v>0.1510345154112021</v>
      </c>
      <c r="F9" s="119">
        <v>18175</v>
      </c>
      <c r="G9" s="91">
        <v>0.14996493254672222</v>
      </c>
      <c r="H9" s="119">
        <v>17236</v>
      </c>
      <c r="I9" s="91">
        <v>0.1480158355303271</v>
      </c>
      <c r="J9" s="119">
        <v>17357</v>
      </c>
      <c r="K9" s="91">
        <v>0.14478403763700975</v>
      </c>
      <c r="L9" s="119">
        <v>17851</v>
      </c>
      <c r="M9" s="91">
        <v>0.1476375185053469</v>
      </c>
      <c r="N9" s="119">
        <v>18100</v>
      </c>
      <c r="O9" s="91">
        <v>0.1474721961950544</v>
      </c>
      <c r="P9" s="119">
        <v>17609</v>
      </c>
      <c r="Q9" s="91">
        <v>0.14664634654141476</v>
      </c>
      <c r="R9" s="119">
        <v>14377</v>
      </c>
      <c r="S9" s="91">
        <v>0.14950190295946592</v>
      </c>
      <c r="T9" s="119">
        <v>15410</v>
      </c>
      <c r="U9" s="91">
        <v>0.14636323917709856</v>
      </c>
      <c r="V9" s="120">
        <v>0.07185087292202824</v>
      </c>
      <c r="W9" s="202" t="s">
        <v>123</v>
      </c>
    </row>
    <row r="10" spans="1:23" ht="15.75" thickBot="1">
      <c r="A10" s="166" t="s">
        <v>81</v>
      </c>
      <c r="B10" s="119">
        <v>10577</v>
      </c>
      <c r="C10" s="91">
        <v>0.07827972586924022</v>
      </c>
      <c r="D10" s="119">
        <v>10216</v>
      </c>
      <c r="E10" s="91">
        <v>0.08061486987674195</v>
      </c>
      <c r="F10" s="119">
        <v>9815</v>
      </c>
      <c r="G10" s="91">
        <v>0.08098518915796857</v>
      </c>
      <c r="H10" s="119">
        <v>9592</v>
      </c>
      <c r="I10" s="91">
        <v>0.08237223801386039</v>
      </c>
      <c r="J10" s="119">
        <v>9925</v>
      </c>
      <c r="K10" s="91">
        <v>0.08278974324752672</v>
      </c>
      <c r="L10" s="119">
        <v>9739</v>
      </c>
      <c r="M10" s="91">
        <v>0.08054684850840702</v>
      </c>
      <c r="N10" s="119">
        <v>9735</v>
      </c>
      <c r="O10" s="91">
        <v>0.07931722817452234</v>
      </c>
      <c r="P10" s="119">
        <v>9601</v>
      </c>
      <c r="Q10" s="91">
        <v>0.07995636169822948</v>
      </c>
      <c r="R10" s="119">
        <v>7474</v>
      </c>
      <c r="S10" s="91">
        <v>0.07771977622028575</v>
      </c>
      <c r="T10" s="119">
        <v>7920</v>
      </c>
      <c r="U10" s="91">
        <v>0.07522367646220769</v>
      </c>
      <c r="V10" s="120">
        <v>0.05967353492105967</v>
      </c>
      <c r="W10" s="202" t="s">
        <v>124</v>
      </c>
    </row>
    <row r="11" spans="1:23" ht="15.75" thickBot="1">
      <c r="A11" s="165" t="s">
        <v>82</v>
      </c>
      <c r="B11" s="118">
        <v>18124</v>
      </c>
      <c r="C11" s="89">
        <v>0.13413460826832843</v>
      </c>
      <c r="D11" s="118">
        <v>17247</v>
      </c>
      <c r="E11" s="89">
        <v>0.13609677572084655</v>
      </c>
      <c r="F11" s="118">
        <v>16459</v>
      </c>
      <c r="G11" s="89">
        <v>0.13580593258797805</v>
      </c>
      <c r="H11" s="118">
        <v>16253</v>
      </c>
      <c r="I11" s="89">
        <v>0.13957422690150884</v>
      </c>
      <c r="J11" s="118">
        <v>16751</v>
      </c>
      <c r="K11" s="89">
        <v>0.13972906691580053</v>
      </c>
      <c r="L11" s="118">
        <v>16832</v>
      </c>
      <c r="M11" s="89">
        <v>0.13920983202520865</v>
      </c>
      <c r="N11" s="118">
        <v>16976</v>
      </c>
      <c r="O11" s="89">
        <v>0.138314254287693</v>
      </c>
      <c r="P11" s="118">
        <v>15979</v>
      </c>
      <c r="Q11" s="89">
        <v>0.13307183663951766</v>
      </c>
      <c r="R11" s="118">
        <v>13547</v>
      </c>
      <c r="S11" s="89">
        <v>0.14087099390637026</v>
      </c>
      <c r="T11" s="118">
        <v>14636</v>
      </c>
      <c r="U11" s="89">
        <v>0.13901183443192827</v>
      </c>
      <c r="V11" s="116">
        <v>0.08038680150586845</v>
      </c>
      <c r="W11" s="202" t="s">
        <v>125</v>
      </c>
    </row>
    <row r="12" spans="1:23" ht="24.75" customHeight="1" thickBot="1">
      <c r="A12" s="113" t="s">
        <v>83</v>
      </c>
      <c r="B12" s="114">
        <v>83732</v>
      </c>
      <c r="C12" s="115">
        <v>0.619695377373851</v>
      </c>
      <c r="D12" s="114">
        <v>79305</v>
      </c>
      <c r="E12" s="115">
        <v>0.6257989678519009</v>
      </c>
      <c r="F12" s="114">
        <v>75625</v>
      </c>
      <c r="G12" s="115">
        <v>0.6239943892074755</v>
      </c>
      <c r="H12" s="114">
        <v>72883</v>
      </c>
      <c r="I12" s="115">
        <v>0.6258898898211204</v>
      </c>
      <c r="J12" s="114">
        <v>74400</v>
      </c>
      <c r="K12" s="115">
        <v>0.6206102667623162</v>
      </c>
      <c r="L12" s="114">
        <v>74921</v>
      </c>
      <c r="M12" s="115">
        <v>0.6196375846697157</v>
      </c>
      <c r="N12" s="114">
        <v>76031</v>
      </c>
      <c r="O12" s="115">
        <v>0.6194728480058663</v>
      </c>
      <c r="P12" s="114">
        <v>73900</v>
      </c>
      <c r="Q12" s="115">
        <v>0.6154333016872366</v>
      </c>
      <c r="R12" s="114">
        <v>60199</v>
      </c>
      <c r="S12" s="115">
        <v>0.6259904748039847</v>
      </c>
      <c r="T12" s="114">
        <v>65014</v>
      </c>
      <c r="U12" s="115">
        <v>0.6174990027164106</v>
      </c>
      <c r="V12" s="120">
        <v>0.07998471735410888</v>
      </c>
      <c r="W12" s="204"/>
    </row>
    <row r="13" spans="1:23" ht="15.75" thickBot="1">
      <c r="A13" s="167" t="s">
        <v>84</v>
      </c>
      <c r="B13" s="121">
        <v>3063</v>
      </c>
      <c r="C13" s="88">
        <v>0.02266907443863882</v>
      </c>
      <c r="D13" s="121">
        <v>2750</v>
      </c>
      <c r="E13" s="88">
        <v>0.021700361409655478</v>
      </c>
      <c r="F13" s="121">
        <v>2651</v>
      </c>
      <c r="G13" s="88">
        <v>0.02187383967985478</v>
      </c>
      <c r="H13" s="121">
        <v>2583</v>
      </c>
      <c r="I13" s="88">
        <v>0.02218176509485002</v>
      </c>
      <c r="J13" s="121">
        <v>2619</v>
      </c>
      <c r="K13" s="88">
        <v>0.02184648237433476</v>
      </c>
      <c r="L13" s="121">
        <v>2696</v>
      </c>
      <c r="M13" s="88">
        <v>0.022297392296813358</v>
      </c>
      <c r="N13" s="121">
        <v>2695</v>
      </c>
      <c r="O13" s="88">
        <v>0.021957876726280197</v>
      </c>
      <c r="P13" s="121">
        <v>2606</v>
      </c>
      <c r="Q13" s="88">
        <v>0.021702560002664933</v>
      </c>
      <c r="R13" s="121">
        <v>2049</v>
      </c>
      <c r="S13" s="88">
        <v>0.021306906806979598</v>
      </c>
      <c r="T13" s="121">
        <v>2300</v>
      </c>
      <c r="U13" s="88">
        <v>0.02184525957867143</v>
      </c>
      <c r="V13" s="120">
        <v>0.12249877989263055</v>
      </c>
      <c r="W13" s="202" t="s">
        <v>126</v>
      </c>
    </row>
    <row r="14" spans="1:23" ht="15.75" thickBot="1">
      <c r="A14" s="164" t="s">
        <v>85</v>
      </c>
      <c r="B14" s="117">
        <v>15509</v>
      </c>
      <c r="C14" s="87">
        <v>0.11478115425035895</v>
      </c>
      <c r="D14" s="117">
        <v>14113</v>
      </c>
      <c r="E14" s="87">
        <v>0.11136625475435191</v>
      </c>
      <c r="F14" s="117">
        <v>13767</v>
      </c>
      <c r="G14" s="87">
        <v>0.1135937951235612</v>
      </c>
      <c r="H14" s="117">
        <v>13116</v>
      </c>
      <c r="I14" s="87">
        <v>0.11263493263029532</v>
      </c>
      <c r="J14" s="117">
        <v>13535</v>
      </c>
      <c r="K14" s="87">
        <v>0.11290268764284882</v>
      </c>
      <c r="L14" s="117">
        <v>13685</v>
      </c>
      <c r="M14" s="87">
        <v>0.11318242343541945</v>
      </c>
      <c r="N14" s="117">
        <v>13793</v>
      </c>
      <c r="O14" s="87">
        <v>0.11238033160875056</v>
      </c>
      <c r="P14" s="117">
        <v>10939</v>
      </c>
      <c r="Q14" s="87">
        <v>0.0910991189060444</v>
      </c>
      <c r="R14" s="117">
        <v>8486</v>
      </c>
      <c r="S14" s="87">
        <v>0.0882432460536988</v>
      </c>
      <c r="T14" s="117">
        <v>9686</v>
      </c>
      <c r="U14" s="87">
        <v>0.09199703664304845</v>
      </c>
      <c r="V14" s="120">
        <v>0.14140938015555032</v>
      </c>
      <c r="W14" s="202" t="s">
        <v>127</v>
      </c>
    </row>
    <row r="15" spans="1:23" ht="15.75" thickBot="1">
      <c r="A15" s="165" t="s">
        <v>86</v>
      </c>
      <c r="B15" s="118">
        <v>13484</v>
      </c>
      <c r="C15" s="89">
        <v>0.09979425391139596</v>
      </c>
      <c r="D15" s="118">
        <v>12327</v>
      </c>
      <c r="E15" s="89">
        <v>0.09727285639884475</v>
      </c>
      <c r="F15" s="118">
        <v>11497</v>
      </c>
      <c r="G15" s="89">
        <v>0.09486364949049053</v>
      </c>
      <c r="H15" s="118">
        <v>11139</v>
      </c>
      <c r="I15" s="89">
        <v>0.09565725179695483</v>
      </c>
      <c r="J15" s="118">
        <v>11460</v>
      </c>
      <c r="K15" s="89">
        <v>0.09559400076742129</v>
      </c>
      <c r="L15" s="118">
        <v>11442</v>
      </c>
      <c r="M15" s="89">
        <v>0.09463158852379022</v>
      </c>
      <c r="N15" s="118">
        <v>11726</v>
      </c>
      <c r="O15" s="89">
        <v>0.09553916975597833</v>
      </c>
      <c r="P15" s="118">
        <v>11627</v>
      </c>
      <c r="Q15" s="89">
        <v>0.09682872799347092</v>
      </c>
      <c r="R15" s="118">
        <v>9039</v>
      </c>
      <c r="S15" s="89">
        <v>0.0939937191938939</v>
      </c>
      <c r="T15" s="118">
        <v>10244</v>
      </c>
      <c r="U15" s="89">
        <v>0.0972968865756131</v>
      </c>
      <c r="V15" s="120">
        <v>0.1333112069919239</v>
      </c>
      <c r="W15" s="202" t="s">
        <v>128</v>
      </c>
    </row>
    <row r="16" spans="1:23" ht="15.75" thickBot="1">
      <c r="A16" s="165" t="s">
        <v>87</v>
      </c>
      <c r="B16" s="118">
        <v>1928</v>
      </c>
      <c r="C16" s="89">
        <v>0.014269009310380555</v>
      </c>
      <c r="D16" s="118">
        <v>1831</v>
      </c>
      <c r="E16" s="89">
        <v>0.014448495178574246</v>
      </c>
      <c r="F16" s="118">
        <v>1661</v>
      </c>
      <c r="G16" s="89">
        <v>0.013705185857502373</v>
      </c>
      <c r="H16" s="118">
        <v>1776</v>
      </c>
      <c r="I16" s="89">
        <v>0.01525157367729525</v>
      </c>
      <c r="J16" s="118">
        <v>1827</v>
      </c>
      <c r="K16" s="89">
        <v>0.015239985986219782</v>
      </c>
      <c r="L16" s="118">
        <v>1879</v>
      </c>
      <c r="M16" s="89">
        <v>0.015540356129715242</v>
      </c>
      <c r="N16" s="118">
        <v>1883</v>
      </c>
      <c r="O16" s="89">
        <v>0.015341996985374997</v>
      </c>
      <c r="P16" s="118">
        <v>1937</v>
      </c>
      <c r="Q16" s="89">
        <v>0.016131181398757476</v>
      </c>
      <c r="R16" s="118">
        <v>1651</v>
      </c>
      <c r="S16" s="89">
        <v>0.017168229935736124</v>
      </c>
      <c r="T16" s="118">
        <v>1776</v>
      </c>
      <c r="U16" s="89">
        <v>0.01686833957031324</v>
      </c>
      <c r="V16" s="120">
        <v>0.07571168988491823</v>
      </c>
      <c r="W16" s="202" t="s">
        <v>129</v>
      </c>
    </row>
    <row r="17" spans="1:23" ht="15.75" thickBot="1">
      <c r="A17" s="165" t="s">
        <v>88</v>
      </c>
      <c r="B17" s="118">
        <v>5168</v>
      </c>
      <c r="C17" s="89">
        <v>0.03824804985272132</v>
      </c>
      <c r="D17" s="118">
        <v>4847</v>
      </c>
      <c r="E17" s="89">
        <v>0.03824787336458185</v>
      </c>
      <c r="F17" s="118">
        <v>4887</v>
      </c>
      <c r="G17" s="89">
        <v>0.04032344568670325</v>
      </c>
      <c r="H17" s="118">
        <v>4485</v>
      </c>
      <c r="I17" s="89">
        <v>0.03851537609384527</v>
      </c>
      <c r="J17" s="118">
        <v>4824</v>
      </c>
      <c r="K17" s="89">
        <v>0.040239568909427606</v>
      </c>
      <c r="L17" s="118">
        <v>4818</v>
      </c>
      <c r="M17" s="89">
        <v>0.039847491129839305</v>
      </c>
      <c r="N17" s="118">
        <v>4972</v>
      </c>
      <c r="O17" s="89">
        <v>0.040510041960321014</v>
      </c>
      <c r="P17" s="118">
        <v>4873</v>
      </c>
      <c r="Q17" s="89">
        <v>0.04058195506254268</v>
      </c>
      <c r="R17" s="118">
        <v>4039</v>
      </c>
      <c r="S17" s="89">
        <v>0.042000291163196965</v>
      </c>
      <c r="T17" s="118">
        <v>4334</v>
      </c>
      <c r="U17" s="89">
        <v>0.04116406739737477</v>
      </c>
      <c r="V17" s="120">
        <v>0.07303788066353058</v>
      </c>
      <c r="W17" s="202" t="s">
        <v>130</v>
      </c>
    </row>
    <row r="18" spans="1:23" ht="24.75" customHeight="1" thickBot="1">
      <c r="A18" s="113" t="s">
        <v>89</v>
      </c>
      <c r="B18" s="114">
        <v>39152</v>
      </c>
      <c r="C18" s="115">
        <v>0.2897615417634956</v>
      </c>
      <c r="D18" s="114">
        <v>35868</v>
      </c>
      <c r="E18" s="115">
        <v>0.2830358411060082</v>
      </c>
      <c r="F18" s="114">
        <v>34463</v>
      </c>
      <c r="G18" s="115">
        <v>0.28435991583811215</v>
      </c>
      <c r="H18" s="114">
        <v>33099</v>
      </c>
      <c r="I18" s="115">
        <v>0.2842408992932407</v>
      </c>
      <c r="J18" s="114">
        <v>34265</v>
      </c>
      <c r="K18" s="115">
        <v>0.28582272568025224</v>
      </c>
      <c r="L18" s="114">
        <v>34520</v>
      </c>
      <c r="M18" s="115">
        <v>0.2854992515155776</v>
      </c>
      <c r="N18" s="114">
        <v>35069</v>
      </c>
      <c r="O18" s="115">
        <v>0.28572941703670507</v>
      </c>
      <c r="P18" s="114">
        <v>31982</v>
      </c>
      <c r="Q18" s="115">
        <v>0.26634354336348043</v>
      </c>
      <c r="R18" s="114">
        <v>25264</v>
      </c>
      <c r="S18" s="115">
        <v>0.2627123931535054</v>
      </c>
      <c r="T18" s="114">
        <v>28340</v>
      </c>
      <c r="U18" s="115">
        <v>0.269171589765021</v>
      </c>
      <c r="V18" s="120">
        <v>0.12175427485750474</v>
      </c>
      <c r="W18" s="204"/>
    </row>
    <row r="19" spans="1:23" ht="15.75" thickBot="1">
      <c r="A19" s="168" t="s">
        <v>41</v>
      </c>
      <c r="B19" s="122">
        <v>4800</v>
      </c>
      <c r="C19" s="102">
        <v>0.03552450450717151</v>
      </c>
      <c r="D19" s="122">
        <v>4536</v>
      </c>
      <c r="E19" s="102">
        <v>0.035793759765162636</v>
      </c>
      <c r="F19" s="122">
        <v>4287</v>
      </c>
      <c r="G19" s="102">
        <v>0.03537274640042906</v>
      </c>
      <c r="H19" s="122">
        <v>4091</v>
      </c>
      <c r="I19" s="102">
        <v>0.035131862564084945</v>
      </c>
      <c r="J19" s="122">
        <v>4395</v>
      </c>
      <c r="K19" s="102">
        <v>0.03666105003253199</v>
      </c>
      <c r="L19" s="122">
        <v>4664</v>
      </c>
      <c r="M19" s="102">
        <v>0.03857382702979878</v>
      </c>
      <c r="N19" s="122">
        <v>4676</v>
      </c>
      <c r="O19" s="102">
        <v>0.03809834195624719</v>
      </c>
      <c r="P19" s="122">
        <v>7362</v>
      </c>
      <c r="Q19" s="102">
        <v>0.0613101484035377</v>
      </c>
      <c r="R19" s="122">
        <v>5745</v>
      </c>
      <c r="S19" s="102">
        <v>0.059740448807270766</v>
      </c>
      <c r="T19" s="122">
        <v>6519</v>
      </c>
      <c r="U19" s="102">
        <v>0.06191706399711263</v>
      </c>
      <c r="V19" s="120">
        <v>0.13472584856396866</v>
      </c>
      <c r="W19" s="202" t="s">
        <v>131</v>
      </c>
    </row>
    <row r="20" spans="1:23" ht="15.75" thickBot="1">
      <c r="A20" s="38" t="s">
        <v>32</v>
      </c>
      <c r="B20" s="23">
        <v>135118</v>
      </c>
      <c r="C20" s="92">
        <v>1</v>
      </c>
      <c r="D20" s="23">
        <v>126726</v>
      </c>
      <c r="E20" s="92">
        <v>1</v>
      </c>
      <c r="F20" s="23">
        <v>121195</v>
      </c>
      <c r="G20" s="92">
        <v>1</v>
      </c>
      <c r="H20" s="23">
        <v>116447</v>
      </c>
      <c r="I20" s="92">
        <v>1</v>
      </c>
      <c r="J20" s="23">
        <v>119882</v>
      </c>
      <c r="K20" s="92">
        <v>1</v>
      </c>
      <c r="L20" s="23">
        <v>120911</v>
      </c>
      <c r="M20" s="92">
        <v>1</v>
      </c>
      <c r="N20" s="23">
        <v>122735</v>
      </c>
      <c r="O20" s="92">
        <v>1</v>
      </c>
      <c r="P20" s="23">
        <v>120078</v>
      </c>
      <c r="Q20" s="92">
        <v>1</v>
      </c>
      <c r="R20" s="23">
        <v>96166</v>
      </c>
      <c r="S20" s="92">
        <v>1</v>
      </c>
      <c r="T20" s="23">
        <v>105286</v>
      </c>
      <c r="U20" s="92">
        <v>1</v>
      </c>
      <c r="V20" s="120">
        <v>0.09483601272799118</v>
      </c>
      <c r="W20" s="203" t="s">
        <v>72</v>
      </c>
    </row>
    <row r="22" spans="12:20" ht="15">
      <c r="L22" s="207"/>
      <c r="N22" s="207"/>
      <c r="P22" s="228"/>
      <c r="R22" s="228"/>
      <c r="T22" s="207"/>
    </row>
  </sheetData>
  <sheetProtection/>
  <mergeCells count="15">
    <mergeCell ref="V3:V5"/>
    <mergeCell ref="P4:Q4"/>
    <mergeCell ref="A1:V1"/>
    <mergeCell ref="A2:V2"/>
    <mergeCell ref="A3:A5"/>
    <mergeCell ref="B3:U3"/>
    <mergeCell ref="H4:I4"/>
    <mergeCell ref="T4:U4"/>
    <mergeCell ref="R4:S4"/>
    <mergeCell ref="B4:C4"/>
    <mergeCell ref="D4:E4"/>
    <mergeCell ref="F4:G4"/>
    <mergeCell ref="N4:O4"/>
    <mergeCell ref="J4:K4"/>
    <mergeCell ref="L4:M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30.7109375" style="172" customWidth="1"/>
    <col min="2" max="11" width="11.28125" style="172" customWidth="1"/>
    <col min="12" max="16384" width="11.421875" style="172" customWidth="1"/>
  </cols>
  <sheetData>
    <row r="1" spans="1:11" ht="34.5" customHeight="1" thickBot="1" thickTop="1">
      <c r="A1" s="237" t="s">
        <v>155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24.75" customHeight="1" thickBot="1" thickTop="1">
      <c r="A2" s="240" t="s">
        <v>76</v>
      </c>
      <c r="B2" s="264" t="s">
        <v>33</v>
      </c>
      <c r="C2" s="264"/>
      <c r="D2" s="264"/>
      <c r="E2" s="264"/>
      <c r="F2" s="264"/>
      <c r="G2" s="264"/>
      <c r="H2" s="264"/>
      <c r="I2" s="302"/>
      <c r="J2" s="253" t="s">
        <v>32</v>
      </c>
      <c r="K2" s="265"/>
    </row>
    <row r="3" spans="1:11" ht="24.75" customHeight="1">
      <c r="A3" s="307"/>
      <c r="B3" s="257" t="s">
        <v>34</v>
      </c>
      <c r="C3" s="258"/>
      <c r="D3" s="257" t="s">
        <v>35</v>
      </c>
      <c r="E3" s="258"/>
      <c r="F3" s="257" t="s">
        <v>36</v>
      </c>
      <c r="G3" s="258"/>
      <c r="H3" s="235" t="s">
        <v>37</v>
      </c>
      <c r="I3" s="236"/>
      <c r="J3" s="255"/>
      <c r="K3" s="261"/>
    </row>
    <row r="4" spans="1:11" ht="24.75" customHeight="1" thickBot="1">
      <c r="A4" s="308"/>
      <c r="B4" s="28" t="s">
        <v>27</v>
      </c>
      <c r="C4" s="29" t="s">
        <v>28</v>
      </c>
      <c r="D4" s="28" t="s">
        <v>27</v>
      </c>
      <c r="E4" s="29" t="s">
        <v>28</v>
      </c>
      <c r="F4" s="28" t="s">
        <v>27</v>
      </c>
      <c r="G4" s="29" t="s">
        <v>28</v>
      </c>
      <c r="H4" s="28" t="s">
        <v>27</v>
      </c>
      <c r="I4" s="176" t="s">
        <v>28</v>
      </c>
      <c r="J4" s="177" t="s">
        <v>27</v>
      </c>
      <c r="K4" s="124" t="s">
        <v>28</v>
      </c>
    </row>
    <row r="5" spans="1:12" ht="24.75" customHeight="1" thickBot="1">
      <c r="A5" s="113" t="s">
        <v>77</v>
      </c>
      <c r="B5" s="114">
        <v>2265</v>
      </c>
      <c r="C5" s="139">
        <v>0.05216009579955785</v>
      </c>
      <c r="D5" s="114">
        <v>2446</v>
      </c>
      <c r="E5" s="139">
        <v>0.04859731383612811</v>
      </c>
      <c r="F5" s="114">
        <v>699</v>
      </c>
      <c r="G5" s="139">
        <v>0.0608778958369622</v>
      </c>
      <c r="H5" s="114">
        <v>3</v>
      </c>
      <c r="I5" s="178">
        <v>0.0625</v>
      </c>
      <c r="J5" s="114">
        <v>5413</v>
      </c>
      <c r="K5" s="139">
        <v>0.05141234352145584</v>
      </c>
      <c r="L5" s="202" t="s">
        <v>120</v>
      </c>
    </row>
    <row r="6" spans="1:12" ht="15">
      <c r="A6" s="164" t="s">
        <v>78</v>
      </c>
      <c r="B6" s="117">
        <v>7738</v>
      </c>
      <c r="C6" s="54">
        <v>0.1781963890935888</v>
      </c>
      <c r="D6" s="117">
        <v>8472</v>
      </c>
      <c r="E6" s="54">
        <v>0.16832233966462687</v>
      </c>
      <c r="F6" s="117">
        <v>1863</v>
      </c>
      <c r="G6" s="54">
        <v>0.1622539627242641</v>
      </c>
      <c r="H6" s="117">
        <v>9</v>
      </c>
      <c r="I6" s="179">
        <v>0.1875</v>
      </c>
      <c r="J6" s="141">
        <v>18082</v>
      </c>
      <c r="K6" s="54">
        <v>0.17174173204414644</v>
      </c>
      <c r="L6" s="202" t="s">
        <v>121</v>
      </c>
    </row>
    <row r="7" spans="1:12" ht="15">
      <c r="A7" s="165" t="s">
        <v>79</v>
      </c>
      <c r="B7" s="118">
        <v>3452</v>
      </c>
      <c r="C7" s="15">
        <v>0.07949521002210759</v>
      </c>
      <c r="D7" s="118">
        <v>4593</v>
      </c>
      <c r="E7" s="15">
        <v>0.091254072955575</v>
      </c>
      <c r="F7" s="118">
        <v>916</v>
      </c>
      <c r="G7" s="15">
        <v>0.07977704232712073</v>
      </c>
      <c r="H7" s="118">
        <v>5</v>
      </c>
      <c r="I7" s="70">
        <v>0.10416666666666669</v>
      </c>
      <c r="J7" s="133">
        <v>8966</v>
      </c>
      <c r="K7" s="15">
        <v>0.08515852060102957</v>
      </c>
      <c r="L7" s="202" t="s">
        <v>122</v>
      </c>
    </row>
    <row r="8" spans="1:12" ht="15">
      <c r="A8" s="165" t="s">
        <v>80</v>
      </c>
      <c r="B8" s="118">
        <v>6882</v>
      </c>
      <c r="C8" s="15">
        <v>0.15848378776713337</v>
      </c>
      <c r="D8" s="118">
        <v>6943</v>
      </c>
      <c r="E8" s="15">
        <v>0.13794405149805292</v>
      </c>
      <c r="F8" s="118">
        <v>1579</v>
      </c>
      <c r="G8" s="15">
        <v>0.13751959588921792</v>
      </c>
      <c r="H8" s="118">
        <v>6</v>
      </c>
      <c r="I8" s="70">
        <v>0.125</v>
      </c>
      <c r="J8" s="133">
        <v>15410</v>
      </c>
      <c r="K8" s="15">
        <v>0.14636323917709856</v>
      </c>
      <c r="L8" s="202" t="s">
        <v>123</v>
      </c>
    </row>
    <row r="9" spans="1:12" ht="15">
      <c r="A9" s="165" t="s">
        <v>81</v>
      </c>
      <c r="B9" s="118">
        <v>3580</v>
      </c>
      <c r="C9" s="15">
        <v>0.08244288872512896</v>
      </c>
      <c r="D9" s="118">
        <v>3442</v>
      </c>
      <c r="E9" s="15">
        <v>0.06838591750774856</v>
      </c>
      <c r="F9" s="118">
        <v>896</v>
      </c>
      <c r="G9" s="15">
        <v>0.07803518550775126</v>
      </c>
      <c r="H9" s="118">
        <v>2</v>
      </c>
      <c r="I9" s="70">
        <v>0.04166666666666666</v>
      </c>
      <c r="J9" s="133">
        <v>7920</v>
      </c>
      <c r="K9" s="15">
        <v>0.07522367646220769</v>
      </c>
      <c r="L9" s="202" t="s">
        <v>124</v>
      </c>
    </row>
    <row r="10" spans="1:12" ht="15.75" thickBot="1">
      <c r="A10" s="165" t="s">
        <v>82</v>
      </c>
      <c r="B10" s="118">
        <v>6411</v>
      </c>
      <c r="C10" s="15">
        <v>0.14763725128960944</v>
      </c>
      <c r="D10" s="118">
        <v>6915</v>
      </c>
      <c r="E10" s="15">
        <v>0.1373877453707383</v>
      </c>
      <c r="F10" s="118">
        <v>1301</v>
      </c>
      <c r="G10" s="15">
        <v>0.11330778609998259</v>
      </c>
      <c r="H10" s="118">
        <v>9</v>
      </c>
      <c r="I10" s="70">
        <v>0.1875</v>
      </c>
      <c r="J10" s="133">
        <v>14636</v>
      </c>
      <c r="K10" s="15">
        <v>0.13901183443192827</v>
      </c>
      <c r="L10" s="202" t="s">
        <v>125</v>
      </c>
    </row>
    <row r="11" spans="1:12" ht="24.75" customHeight="1" thickBot="1">
      <c r="A11" s="113" t="s">
        <v>83</v>
      </c>
      <c r="B11" s="114">
        <v>28063</v>
      </c>
      <c r="C11" s="139">
        <v>0.6462555268975682</v>
      </c>
      <c r="D11" s="114">
        <v>30365</v>
      </c>
      <c r="E11" s="139">
        <v>0.6032941269967417</v>
      </c>
      <c r="F11" s="114">
        <v>6555</v>
      </c>
      <c r="G11" s="139">
        <v>0.5708935725483365</v>
      </c>
      <c r="H11" s="114">
        <v>31</v>
      </c>
      <c r="I11" s="178">
        <v>0.6458333333333334</v>
      </c>
      <c r="J11" s="114">
        <v>65014</v>
      </c>
      <c r="K11" s="139">
        <v>0.6174990027164106</v>
      </c>
      <c r="L11" s="204"/>
    </row>
    <row r="12" spans="1:12" ht="15">
      <c r="A12" s="167" t="s">
        <v>84</v>
      </c>
      <c r="B12" s="180">
        <v>1015</v>
      </c>
      <c r="C12" s="181">
        <v>0.023374170965364774</v>
      </c>
      <c r="D12" s="180">
        <v>1040</v>
      </c>
      <c r="E12" s="181">
        <v>0.020662799014543428</v>
      </c>
      <c r="F12" s="180">
        <v>242</v>
      </c>
      <c r="G12" s="181">
        <v>0.021076467514370322</v>
      </c>
      <c r="H12" s="180">
        <v>3</v>
      </c>
      <c r="I12" s="182">
        <v>0.0625</v>
      </c>
      <c r="J12" s="180">
        <v>2300</v>
      </c>
      <c r="K12" s="181">
        <v>0.02184525957867143</v>
      </c>
      <c r="L12" s="202" t="s">
        <v>126</v>
      </c>
    </row>
    <row r="13" spans="1:12" ht="15">
      <c r="A13" s="164" t="s">
        <v>85</v>
      </c>
      <c r="B13" s="117">
        <v>3611</v>
      </c>
      <c r="C13" s="54">
        <v>0.08315677966101695</v>
      </c>
      <c r="D13" s="117">
        <v>4894</v>
      </c>
      <c r="E13" s="54">
        <v>0.09723436382420726</v>
      </c>
      <c r="F13" s="117">
        <v>1178</v>
      </c>
      <c r="G13" s="54">
        <v>0.10259536666086046</v>
      </c>
      <c r="H13" s="117">
        <v>3</v>
      </c>
      <c r="I13" s="179">
        <v>0.0625</v>
      </c>
      <c r="J13" s="141">
        <v>9686</v>
      </c>
      <c r="K13" s="54">
        <v>0.09199703664304845</v>
      </c>
      <c r="L13" s="202" t="s">
        <v>127</v>
      </c>
    </row>
    <row r="14" spans="1:12" ht="15">
      <c r="A14" s="165" t="s">
        <v>86</v>
      </c>
      <c r="B14" s="118">
        <v>3733</v>
      </c>
      <c r="C14" s="15">
        <v>0.0859662859248342</v>
      </c>
      <c r="D14" s="118">
        <v>5085</v>
      </c>
      <c r="E14" s="15">
        <v>0.10102916633553206</v>
      </c>
      <c r="F14" s="118">
        <v>1424</v>
      </c>
      <c r="G14" s="15">
        <v>0.12402020553910469</v>
      </c>
      <c r="H14" s="118">
        <v>2</v>
      </c>
      <c r="I14" s="70">
        <v>0.04166666666666666</v>
      </c>
      <c r="J14" s="133">
        <v>10244</v>
      </c>
      <c r="K14" s="15">
        <v>0.0972968865756131</v>
      </c>
      <c r="L14" s="202" t="s">
        <v>128</v>
      </c>
    </row>
    <row r="15" spans="1:12" ht="15">
      <c r="A15" s="165" t="s">
        <v>87</v>
      </c>
      <c r="B15" s="118">
        <v>655</v>
      </c>
      <c r="C15" s="15">
        <v>0.015083824613117174</v>
      </c>
      <c r="D15" s="118">
        <v>938</v>
      </c>
      <c r="E15" s="15">
        <v>0.018636255265040133</v>
      </c>
      <c r="F15" s="118">
        <v>182</v>
      </c>
      <c r="G15" s="15">
        <v>0.015850897056261977</v>
      </c>
      <c r="H15" s="118">
        <v>1</v>
      </c>
      <c r="I15" s="70">
        <v>0.02083333333333333</v>
      </c>
      <c r="J15" s="133">
        <v>1776</v>
      </c>
      <c r="K15" s="15">
        <v>0.01686833957031324</v>
      </c>
      <c r="L15" s="202" t="s">
        <v>129</v>
      </c>
    </row>
    <row r="16" spans="1:12" ht="15.75" thickBot="1">
      <c r="A16" s="165" t="s">
        <v>88</v>
      </c>
      <c r="B16" s="118">
        <v>1622</v>
      </c>
      <c r="C16" s="15">
        <v>0.03735261606484893</v>
      </c>
      <c r="D16" s="118">
        <v>2166</v>
      </c>
      <c r="E16" s="15">
        <v>0.043034252562981795</v>
      </c>
      <c r="F16" s="118">
        <v>544</v>
      </c>
      <c r="G16" s="15">
        <v>0.047378505486848986</v>
      </c>
      <c r="H16" s="118">
        <v>2</v>
      </c>
      <c r="I16" s="70">
        <v>0.04166666666666666</v>
      </c>
      <c r="J16" s="133">
        <v>4334</v>
      </c>
      <c r="K16" s="15">
        <v>0.04116406739737477</v>
      </c>
      <c r="L16" s="202" t="s">
        <v>130</v>
      </c>
    </row>
    <row r="17" spans="1:12" ht="24.75" customHeight="1" thickBot="1">
      <c r="A17" s="113" t="s">
        <v>89</v>
      </c>
      <c r="B17" s="114">
        <v>10636</v>
      </c>
      <c r="C17" s="139">
        <v>0.24493367722918202</v>
      </c>
      <c r="D17" s="114">
        <v>14123</v>
      </c>
      <c r="E17" s="139">
        <v>0.2805968370023047</v>
      </c>
      <c r="F17" s="114">
        <v>3570</v>
      </c>
      <c r="G17" s="139">
        <v>0.31092144225744645</v>
      </c>
      <c r="H17" s="114">
        <v>11</v>
      </c>
      <c r="I17" s="178">
        <v>0.22916666666666666</v>
      </c>
      <c r="J17" s="114">
        <v>28340</v>
      </c>
      <c r="K17" s="139">
        <v>0.269171589765021</v>
      </c>
      <c r="L17" s="204"/>
    </row>
    <row r="18" spans="1:12" ht="15.75" thickBot="1">
      <c r="A18" s="168" t="s">
        <v>41</v>
      </c>
      <c r="B18" s="122">
        <v>2460</v>
      </c>
      <c r="C18" s="52">
        <v>0.056650700073691974</v>
      </c>
      <c r="D18" s="122">
        <v>3398</v>
      </c>
      <c r="E18" s="52">
        <v>0.06751172216482555</v>
      </c>
      <c r="F18" s="122">
        <v>658</v>
      </c>
      <c r="G18" s="52">
        <v>0.057307089357254835</v>
      </c>
      <c r="H18" s="122">
        <v>3</v>
      </c>
      <c r="I18" s="183">
        <v>0.0625</v>
      </c>
      <c r="J18" s="184">
        <v>6519</v>
      </c>
      <c r="K18" s="52">
        <v>0.06191706399711263</v>
      </c>
      <c r="L18" s="202" t="s">
        <v>131</v>
      </c>
    </row>
    <row r="19" spans="1:12" ht="15.75" thickBot="1">
      <c r="A19" s="38" t="s">
        <v>32</v>
      </c>
      <c r="B19" s="23">
        <v>43424</v>
      </c>
      <c r="C19" s="24">
        <v>1</v>
      </c>
      <c r="D19" s="23">
        <v>50332</v>
      </c>
      <c r="E19" s="24">
        <v>1</v>
      </c>
      <c r="F19" s="23">
        <v>11482</v>
      </c>
      <c r="G19" s="24">
        <v>1</v>
      </c>
      <c r="H19" s="23">
        <v>48</v>
      </c>
      <c r="I19" s="24">
        <v>1</v>
      </c>
      <c r="J19" s="23">
        <v>105286</v>
      </c>
      <c r="K19" s="24">
        <v>1</v>
      </c>
      <c r="L19" s="203" t="s">
        <v>72</v>
      </c>
    </row>
    <row r="20" spans="1:11" ht="15">
      <c r="A20" s="40"/>
      <c r="B20" s="57"/>
      <c r="C20" s="42"/>
      <c r="D20" s="57"/>
      <c r="E20" s="42"/>
      <c r="F20" s="57"/>
      <c r="G20" s="42"/>
      <c r="H20" s="57"/>
      <c r="I20" s="42"/>
      <c r="J20" s="57"/>
      <c r="K20" s="42"/>
    </row>
    <row r="21" spans="1:11" ht="15">
      <c r="A21" s="43" t="s">
        <v>38</v>
      </c>
      <c r="B21" s="206"/>
      <c r="C21" s="46"/>
      <c r="D21" s="46"/>
      <c r="E21" s="46"/>
      <c r="F21" s="46"/>
      <c r="G21" s="46"/>
      <c r="H21" s="46"/>
      <c r="I21" s="46"/>
      <c r="J21" s="206"/>
      <c r="K21" s="46"/>
    </row>
    <row r="22" spans="1:11" ht="15">
      <c r="A22" s="45" t="s">
        <v>39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5">
      <c r="A23" s="46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A1" sqref="A1:V1"/>
    </sheetView>
  </sheetViews>
  <sheetFormatPr defaultColWidth="11.421875" defaultRowHeight="15"/>
  <cols>
    <col min="1" max="1" width="30.7109375" style="172" customWidth="1"/>
    <col min="2" max="22" width="10.140625" style="172" customWidth="1"/>
    <col min="23" max="16384" width="11.421875" style="172" customWidth="1"/>
  </cols>
  <sheetData>
    <row r="1" spans="1:22" ht="24.75" customHeight="1" thickBot="1" thickTop="1">
      <c r="A1" s="237" t="s">
        <v>156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9"/>
    </row>
    <row r="2" spans="1:22" ht="24.75" customHeight="1" thickBot="1" thickTop="1">
      <c r="A2" s="253" t="s">
        <v>76</v>
      </c>
      <c r="B2" s="311" t="s">
        <v>1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253" t="s">
        <v>32</v>
      </c>
      <c r="V2" s="265"/>
    </row>
    <row r="3" spans="1:22" ht="24.75" customHeight="1" thickBot="1">
      <c r="A3" s="309"/>
      <c r="B3" s="263" t="s">
        <v>29</v>
      </c>
      <c r="C3" s="264"/>
      <c r="D3" s="264"/>
      <c r="E3" s="264"/>
      <c r="F3" s="264"/>
      <c r="G3" s="264"/>
      <c r="H3" s="264"/>
      <c r="I3" s="300"/>
      <c r="J3" s="301"/>
      <c r="K3" s="264" t="s">
        <v>30</v>
      </c>
      <c r="L3" s="300"/>
      <c r="M3" s="300"/>
      <c r="N3" s="300"/>
      <c r="O3" s="300"/>
      <c r="P3" s="300"/>
      <c r="Q3" s="300"/>
      <c r="R3" s="300"/>
      <c r="S3" s="313"/>
      <c r="T3" s="314"/>
      <c r="U3" s="285"/>
      <c r="V3" s="286"/>
    </row>
    <row r="4" spans="1:22" ht="24.75" customHeight="1" thickBot="1">
      <c r="A4" s="309"/>
      <c r="B4" s="263" t="s">
        <v>33</v>
      </c>
      <c r="C4" s="300"/>
      <c r="D4" s="300"/>
      <c r="E4" s="300"/>
      <c r="F4" s="300"/>
      <c r="G4" s="300"/>
      <c r="H4" s="300"/>
      <c r="I4" s="253" t="s">
        <v>90</v>
      </c>
      <c r="J4" s="315"/>
      <c r="K4" s="263" t="s">
        <v>33</v>
      </c>
      <c r="L4" s="264"/>
      <c r="M4" s="264"/>
      <c r="N4" s="264"/>
      <c r="O4" s="264"/>
      <c r="P4" s="264"/>
      <c r="Q4" s="264"/>
      <c r="R4" s="302"/>
      <c r="S4" s="253" t="s">
        <v>91</v>
      </c>
      <c r="T4" s="315"/>
      <c r="U4" s="285"/>
      <c r="V4" s="286"/>
    </row>
    <row r="5" spans="1:22" ht="24.75" customHeight="1">
      <c r="A5" s="309"/>
      <c r="B5" s="257" t="s">
        <v>34</v>
      </c>
      <c r="C5" s="258"/>
      <c r="D5" s="257" t="s">
        <v>35</v>
      </c>
      <c r="E5" s="258"/>
      <c r="F5" s="272" t="s">
        <v>36</v>
      </c>
      <c r="G5" s="273"/>
      <c r="H5" s="6" t="s">
        <v>37</v>
      </c>
      <c r="I5" s="316"/>
      <c r="J5" s="317"/>
      <c r="K5" s="272" t="s">
        <v>34</v>
      </c>
      <c r="L5" s="273"/>
      <c r="M5" s="279" t="s">
        <v>35</v>
      </c>
      <c r="N5" s="280"/>
      <c r="O5" s="257" t="s">
        <v>36</v>
      </c>
      <c r="P5" s="258"/>
      <c r="Q5" s="318" t="s">
        <v>37</v>
      </c>
      <c r="R5" s="318"/>
      <c r="S5" s="316"/>
      <c r="T5" s="317"/>
      <c r="U5" s="285"/>
      <c r="V5" s="286"/>
    </row>
    <row r="6" spans="1:22" ht="24.75" customHeight="1" thickBot="1">
      <c r="A6" s="310"/>
      <c r="B6" s="28" t="s">
        <v>27</v>
      </c>
      <c r="C6" s="29" t="s">
        <v>28</v>
      </c>
      <c r="D6" s="28" t="s">
        <v>27</v>
      </c>
      <c r="E6" s="29" t="s">
        <v>28</v>
      </c>
      <c r="F6" s="68" t="s">
        <v>27</v>
      </c>
      <c r="G6" s="69" t="s">
        <v>28</v>
      </c>
      <c r="H6" s="28" t="s">
        <v>27</v>
      </c>
      <c r="I6" s="30" t="s">
        <v>27</v>
      </c>
      <c r="J6" s="124" t="s">
        <v>28</v>
      </c>
      <c r="K6" s="68" t="s">
        <v>27</v>
      </c>
      <c r="L6" s="69" t="s">
        <v>28</v>
      </c>
      <c r="M6" s="28" t="s">
        <v>27</v>
      </c>
      <c r="N6" s="29" t="s">
        <v>28</v>
      </c>
      <c r="O6" s="8" t="s">
        <v>27</v>
      </c>
      <c r="P6" s="7" t="s">
        <v>28</v>
      </c>
      <c r="Q6" s="68" t="s">
        <v>27</v>
      </c>
      <c r="R6" s="69" t="s">
        <v>28</v>
      </c>
      <c r="S6" s="27" t="s">
        <v>27</v>
      </c>
      <c r="T6" s="125" t="s">
        <v>28</v>
      </c>
      <c r="U6" s="8" t="s">
        <v>27</v>
      </c>
      <c r="V6" s="126" t="s">
        <v>28</v>
      </c>
    </row>
    <row r="7" spans="1:23" ht="24.75" customHeight="1" thickBot="1">
      <c r="A7" s="113" t="s">
        <v>77</v>
      </c>
      <c r="B7" s="127">
        <v>983</v>
      </c>
      <c r="C7" s="128">
        <v>0.05933840395991791</v>
      </c>
      <c r="D7" s="127">
        <v>820</v>
      </c>
      <c r="E7" s="128">
        <v>0.05583548958191475</v>
      </c>
      <c r="F7" s="127">
        <v>193</v>
      </c>
      <c r="G7" s="129">
        <v>0.06648294867378574</v>
      </c>
      <c r="H7" s="127">
        <v>1</v>
      </c>
      <c r="I7" s="127">
        <v>1997</v>
      </c>
      <c r="J7" s="130">
        <v>0.05846361028163241</v>
      </c>
      <c r="K7" s="127">
        <v>1282</v>
      </c>
      <c r="L7" s="128">
        <v>0.04773251917491995</v>
      </c>
      <c r="M7" s="127">
        <v>1626</v>
      </c>
      <c r="N7" s="128">
        <v>0.04561521629355327</v>
      </c>
      <c r="O7" s="127">
        <v>506</v>
      </c>
      <c r="P7" s="128">
        <v>0.058981233243967826</v>
      </c>
      <c r="Q7" s="127">
        <v>2</v>
      </c>
      <c r="R7" s="128">
        <v>0.044444444444444446</v>
      </c>
      <c r="S7" s="127">
        <v>3416</v>
      </c>
      <c r="T7" s="128">
        <v>0.04802609380272185</v>
      </c>
      <c r="U7" s="127">
        <v>5413</v>
      </c>
      <c r="V7" s="128">
        <v>0.05141234352145584</v>
      </c>
      <c r="W7" s="201"/>
    </row>
    <row r="8" spans="1:23" ht="15">
      <c r="A8" s="164" t="s">
        <v>78</v>
      </c>
      <c r="B8" s="121">
        <v>2910</v>
      </c>
      <c r="C8" s="11">
        <v>0.17566099239406013</v>
      </c>
      <c r="D8" s="121">
        <v>2459</v>
      </c>
      <c r="E8" s="11">
        <v>0.1674383766852785</v>
      </c>
      <c r="F8" s="121">
        <v>425</v>
      </c>
      <c r="G8" s="88">
        <v>0.1464002755769893</v>
      </c>
      <c r="H8" s="121">
        <v>2</v>
      </c>
      <c r="I8" s="131">
        <v>5796</v>
      </c>
      <c r="J8" s="132">
        <v>0.1696820656947128</v>
      </c>
      <c r="K8" s="121">
        <v>4828</v>
      </c>
      <c r="L8" s="11">
        <v>0.17976022041849726</v>
      </c>
      <c r="M8" s="121">
        <v>6013</v>
      </c>
      <c r="N8" s="11">
        <v>0.16868652864276495</v>
      </c>
      <c r="O8" s="121">
        <v>1438</v>
      </c>
      <c r="P8" s="11">
        <v>0.16761860356684932</v>
      </c>
      <c r="Q8" s="121">
        <v>7</v>
      </c>
      <c r="R8" s="11">
        <v>0.15555555555555553</v>
      </c>
      <c r="S8" s="131">
        <v>12286</v>
      </c>
      <c r="T8" s="11">
        <v>0.1727308514227871</v>
      </c>
      <c r="U8" s="131">
        <v>18082</v>
      </c>
      <c r="V8" s="11">
        <v>0.17174173204414644</v>
      </c>
      <c r="W8" s="201"/>
    </row>
    <row r="9" spans="1:23" ht="15">
      <c r="A9" s="165" t="s">
        <v>79</v>
      </c>
      <c r="B9" s="118">
        <v>1251</v>
      </c>
      <c r="C9" s="15">
        <v>0.07551611734878667</v>
      </c>
      <c r="D9" s="118">
        <v>1309</v>
      </c>
      <c r="E9" s="15">
        <v>0.08913250714966635</v>
      </c>
      <c r="F9" s="118">
        <v>217</v>
      </c>
      <c r="G9" s="89">
        <v>0.0747502583534275</v>
      </c>
      <c r="H9" s="118">
        <v>0</v>
      </c>
      <c r="I9" s="133">
        <v>2777</v>
      </c>
      <c r="J9" s="134">
        <v>0.08129867088237017</v>
      </c>
      <c r="K9" s="118">
        <v>2201</v>
      </c>
      <c r="L9" s="15">
        <v>0.08194951224960906</v>
      </c>
      <c r="M9" s="118">
        <v>3284</v>
      </c>
      <c r="N9" s="15">
        <v>0.09212814902092802</v>
      </c>
      <c r="O9" s="118">
        <v>699</v>
      </c>
      <c r="P9" s="15">
        <v>0.08147802774216109</v>
      </c>
      <c r="Q9" s="118">
        <v>5</v>
      </c>
      <c r="R9" s="15">
        <v>0.1111111111111111</v>
      </c>
      <c r="S9" s="133">
        <v>6189</v>
      </c>
      <c r="T9" s="15">
        <v>0.08701214711506017</v>
      </c>
      <c r="U9" s="133">
        <v>8966</v>
      </c>
      <c r="V9" s="15">
        <v>0.08515852060102957</v>
      </c>
      <c r="W9" s="201"/>
    </row>
    <row r="10" spans="1:23" ht="15">
      <c r="A10" s="166" t="s">
        <v>80</v>
      </c>
      <c r="B10" s="118">
        <v>2715</v>
      </c>
      <c r="C10" s="15">
        <v>0.16388989496559214</v>
      </c>
      <c r="D10" s="118">
        <v>2137</v>
      </c>
      <c r="E10" s="15">
        <v>0.14551273321530708</v>
      </c>
      <c r="F10" s="118">
        <v>439</v>
      </c>
      <c r="G10" s="89">
        <v>0.15122287289011369</v>
      </c>
      <c r="H10" s="118">
        <v>0</v>
      </c>
      <c r="I10" s="133">
        <v>5291</v>
      </c>
      <c r="J10" s="134">
        <v>0.15489782774167105</v>
      </c>
      <c r="K10" s="118">
        <v>4167</v>
      </c>
      <c r="L10" s="15">
        <v>0.15514930374562513</v>
      </c>
      <c r="M10" s="118">
        <v>4806</v>
      </c>
      <c r="N10" s="15">
        <v>0.1348257869045615</v>
      </c>
      <c r="O10" s="118">
        <v>1140</v>
      </c>
      <c r="P10" s="15">
        <v>0.13288262035202242</v>
      </c>
      <c r="Q10" s="118">
        <v>6</v>
      </c>
      <c r="R10" s="15">
        <v>0.13333333333333336</v>
      </c>
      <c r="S10" s="133">
        <v>10119</v>
      </c>
      <c r="T10" s="15">
        <v>0.14226464964570915</v>
      </c>
      <c r="U10" s="133">
        <v>15410</v>
      </c>
      <c r="V10" s="15">
        <v>0.14636323917709856</v>
      </c>
      <c r="W10" s="201"/>
    </row>
    <row r="11" spans="1:23" ht="15">
      <c r="A11" s="166" t="s">
        <v>81</v>
      </c>
      <c r="B11" s="118">
        <v>1672</v>
      </c>
      <c r="C11" s="15">
        <v>0.10092961487383798</v>
      </c>
      <c r="D11" s="118">
        <v>1127</v>
      </c>
      <c r="E11" s="15">
        <v>0.0767397521448999</v>
      </c>
      <c r="F11" s="118">
        <v>271</v>
      </c>
      <c r="G11" s="89">
        <v>0.09335170513262142</v>
      </c>
      <c r="H11" s="118">
        <v>0</v>
      </c>
      <c r="I11" s="133">
        <v>3070</v>
      </c>
      <c r="J11" s="134">
        <v>0.08987645646700626</v>
      </c>
      <c r="K11" s="118">
        <v>1908</v>
      </c>
      <c r="L11" s="15">
        <v>0.07104028594832078</v>
      </c>
      <c r="M11" s="118">
        <v>2315</v>
      </c>
      <c r="N11" s="15">
        <v>0.06494417325927172</v>
      </c>
      <c r="O11" s="118">
        <v>625</v>
      </c>
      <c r="P11" s="15">
        <v>0.07285231378948595</v>
      </c>
      <c r="Q11" s="118">
        <v>2</v>
      </c>
      <c r="R11" s="15">
        <v>0.044444444444444446</v>
      </c>
      <c r="S11" s="133">
        <v>4850</v>
      </c>
      <c r="T11" s="15">
        <v>0.06818693060398155</v>
      </c>
      <c r="U11" s="133">
        <v>7920</v>
      </c>
      <c r="V11" s="15">
        <v>0.07522367646220769</v>
      </c>
      <c r="W11" s="201"/>
    </row>
    <row r="12" spans="1:23" ht="15.75" thickBot="1">
      <c r="A12" s="166" t="s">
        <v>82</v>
      </c>
      <c r="B12" s="135">
        <v>2439</v>
      </c>
      <c r="C12" s="136">
        <v>0.14722926475914527</v>
      </c>
      <c r="D12" s="135">
        <v>1993</v>
      </c>
      <c r="E12" s="136">
        <v>0.13570747650823914</v>
      </c>
      <c r="F12" s="135">
        <v>318</v>
      </c>
      <c r="G12" s="110">
        <v>0.10954185325525322</v>
      </c>
      <c r="H12" s="135">
        <v>0</v>
      </c>
      <c r="I12" s="137">
        <v>4750</v>
      </c>
      <c r="J12" s="138">
        <v>0.1390596639147491</v>
      </c>
      <c r="K12" s="135">
        <v>3972</v>
      </c>
      <c r="L12" s="136">
        <v>0.1478888971628565</v>
      </c>
      <c r="M12" s="135">
        <v>4922</v>
      </c>
      <c r="N12" s="136">
        <v>0.13808000897716433</v>
      </c>
      <c r="O12" s="135">
        <v>983</v>
      </c>
      <c r="P12" s="136">
        <v>0.11458211912810351</v>
      </c>
      <c r="Q12" s="135">
        <v>9</v>
      </c>
      <c r="R12" s="136">
        <v>0.2</v>
      </c>
      <c r="S12" s="137">
        <v>9886</v>
      </c>
      <c r="T12" s="136">
        <v>0.13898886514452818</v>
      </c>
      <c r="U12" s="137">
        <v>14636</v>
      </c>
      <c r="V12" s="136">
        <v>0.13901183443192827</v>
      </c>
      <c r="W12" s="201"/>
    </row>
    <row r="13" spans="1:22" ht="24.75" customHeight="1" thickBot="1">
      <c r="A13" s="113" t="s">
        <v>83</v>
      </c>
      <c r="B13" s="114">
        <v>10987</v>
      </c>
      <c r="C13" s="139">
        <v>0.6632258843414223</v>
      </c>
      <c r="D13" s="114">
        <v>9025</v>
      </c>
      <c r="E13" s="139">
        <v>0.614530845703391</v>
      </c>
      <c r="F13" s="114">
        <v>1670</v>
      </c>
      <c r="G13" s="115">
        <v>0.5752669652084051</v>
      </c>
      <c r="H13" s="114">
        <v>2</v>
      </c>
      <c r="I13" s="114">
        <v>21684</v>
      </c>
      <c r="J13" s="140">
        <v>0.6348146847005094</v>
      </c>
      <c r="K13" s="114">
        <v>17076</v>
      </c>
      <c r="L13" s="139">
        <v>0.6357882195249087</v>
      </c>
      <c r="M13" s="114">
        <v>21340</v>
      </c>
      <c r="N13" s="139">
        <v>0.5986646468046906</v>
      </c>
      <c r="O13" s="114">
        <v>4885</v>
      </c>
      <c r="P13" s="139">
        <v>0.5694136845786224</v>
      </c>
      <c r="Q13" s="114">
        <v>29</v>
      </c>
      <c r="R13" s="139">
        <v>0.6444444444444444</v>
      </c>
      <c r="S13" s="114">
        <v>43330</v>
      </c>
      <c r="T13" s="139">
        <v>0.6091834439320661</v>
      </c>
      <c r="U13" s="114">
        <v>65014</v>
      </c>
      <c r="V13" s="139">
        <v>0.6174990027164106</v>
      </c>
    </row>
    <row r="14" spans="1:23" ht="15">
      <c r="A14" s="164" t="s">
        <v>84</v>
      </c>
      <c r="B14" s="117">
        <v>467</v>
      </c>
      <c r="C14" s="54">
        <v>0.028190269226125796</v>
      </c>
      <c r="D14" s="117">
        <v>345</v>
      </c>
      <c r="E14" s="54">
        <v>0.023491760860683643</v>
      </c>
      <c r="F14" s="117">
        <v>79</v>
      </c>
      <c r="G14" s="87">
        <v>0.027213227695487428</v>
      </c>
      <c r="H14" s="117">
        <v>0</v>
      </c>
      <c r="I14" s="141">
        <v>891</v>
      </c>
      <c r="J14" s="142">
        <v>0.026084665378535044</v>
      </c>
      <c r="K14" s="117">
        <v>548</v>
      </c>
      <c r="L14" s="54">
        <v>0.020403604140293394</v>
      </c>
      <c r="M14" s="117">
        <v>695</v>
      </c>
      <c r="N14" s="54">
        <v>0.01949727879705998</v>
      </c>
      <c r="O14" s="117">
        <v>163</v>
      </c>
      <c r="P14" s="54">
        <v>0.018999883436297937</v>
      </c>
      <c r="Q14" s="117">
        <v>3</v>
      </c>
      <c r="R14" s="54">
        <v>0.06666666666666668</v>
      </c>
      <c r="S14" s="141">
        <v>1409</v>
      </c>
      <c r="T14" s="54">
        <v>0.019809357777527837</v>
      </c>
      <c r="U14" s="141">
        <v>2300</v>
      </c>
      <c r="V14" s="54">
        <v>0.02184525957867143</v>
      </c>
      <c r="W14" s="201"/>
    </row>
    <row r="15" spans="1:23" ht="15">
      <c r="A15" s="164" t="s">
        <v>85</v>
      </c>
      <c r="B15" s="118">
        <v>1342</v>
      </c>
      <c r="C15" s="15">
        <v>0.08100929614873838</v>
      </c>
      <c r="D15" s="118">
        <v>1441</v>
      </c>
      <c r="E15" s="15">
        <v>0.0981206591311453</v>
      </c>
      <c r="F15" s="118">
        <v>280</v>
      </c>
      <c r="G15" s="89">
        <v>0.09645194626248708</v>
      </c>
      <c r="H15" s="118">
        <v>0</v>
      </c>
      <c r="I15" s="133">
        <v>3063</v>
      </c>
      <c r="J15" s="134">
        <v>0.08967152643597402</v>
      </c>
      <c r="K15" s="118">
        <v>2269</v>
      </c>
      <c r="L15" s="15">
        <v>0.08448134634001042</v>
      </c>
      <c r="M15" s="118">
        <v>3453</v>
      </c>
      <c r="N15" s="15">
        <v>0.09686921393704763</v>
      </c>
      <c r="O15" s="118">
        <v>898</v>
      </c>
      <c r="P15" s="15">
        <v>0.1046742044527334</v>
      </c>
      <c r="Q15" s="118">
        <v>3</v>
      </c>
      <c r="R15" s="15">
        <v>0.06666666666666668</v>
      </c>
      <c r="S15" s="133">
        <v>6623</v>
      </c>
      <c r="T15" s="15">
        <v>0.09311382296704533</v>
      </c>
      <c r="U15" s="133">
        <v>9686</v>
      </c>
      <c r="V15" s="15">
        <v>0.09199703664304845</v>
      </c>
      <c r="W15" s="201"/>
    </row>
    <row r="16" spans="1:23" ht="15">
      <c r="A16" s="165" t="s">
        <v>86</v>
      </c>
      <c r="B16" s="118">
        <v>1198</v>
      </c>
      <c r="C16" s="15">
        <v>0.07231679343233129</v>
      </c>
      <c r="D16" s="118">
        <v>1315</v>
      </c>
      <c r="E16" s="15">
        <v>0.08954105951246084</v>
      </c>
      <c r="F16" s="118">
        <v>343</v>
      </c>
      <c r="G16" s="89">
        <v>0.11815363417154667</v>
      </c>
      <c r="H16" s="118">
        <v>0</v>
      </c>
      <c r="I16" s="133">
        <v>2856</v>
      </c>
      <c r="J16" s="134">
        <v>0.08361145266116284</v>
      </c>
      <c r="K16" s="118">
        <v>2535</v>
      </c>
      <c r="L16" s="15">
        <v>0.09438528557599225</v>
      </c>
      <c r="M16" s="118">
        <v>3770</v>
      </c>
      <c r="N16" s="15">
        <v>0.10576221735959156</v>
      </c>
      <c r="O16" s="118">
        <v>1081</v>
      </c>
      <c r="P16" s="15">
        <v>0.1260053619302949</v>
      </c>
      <c r="Q16" s="118">
        <v>2</v>
      </c>
      <c r="R16" s="15">
        <v>0.044444444444444446</v>
      </c>
      <c r="S16" s="133">
        <v>7388</v>
      </c>
      <c r="T16" s="15">
        <v>0.10386908109324036</v>
      </c>
      <c r="U16" s="133">
        <v>10244</v>
      </c>
      <c r="V16" s="15">
        <v>0.0972968865756131</v>
      </c>
      <c r="W16" s="201"/>
    </row>
    <row r="17" spans="1:23" ht="15">
      <c r="A17" s="165" t="s">
        <v>87</v>
      </c>
      <c r="B17" s="118">
        <v>239</v>
      </c>
      <c r="C17" s="15">
        <v>0.014427139925147891</v>
      </c>
      <c r="D17" s="118">
        <v>279</v>
      </c>
      <c r="E17" s="15">
        <v>0.018997684869944166</v>
      </c>
      <c r="F17" s="118">
        <v>51</v>
      </c>
      <c r="G17" s="89">
        <v>0.01756803306923872</v>
      </c>
      <c r="H17" s="118">
        <v>0</v>
      </c>
      <c r="I17" s="133">
        <v>569</v>
      </c>
      <c r="J17" s="134">
        <v>0.016657883951050997</v>
      </c>
      <c r="K17" s="118">
        <v>416</v>
      </c>
      <c r="L17" s="15">
        <v>0.015488867376573089</v>
      </c>
      <c r="M17" s="118">
        <v>659</v>
      </c>
      <c r="N17" s="15">
        <v>0.01848734780901083</v>
      </c>
      <c r="O17" s="118">
        <v>131</v>
      </c>
      <c r="P17" s="15">
        <v>0.015269844970276256</v>
      </c>
      <c r="Q17" s="118">
        <v>1</v>
      </c>
      <c r="R17" s="15">
        <v>0.022222222222222223</v>
      </c>
      <c r="S17" s="133">
        <v>1207</v>
      </c>
      <c r="T17" s="15">
        <v>0.016969407265774377</v>
      </c>
      <c r="U17" s="133">
        <v>1776</v>
      </c>
      <c r="V17" s="15">
        <v>0.01686833957031324</v>
      </c>
      <c r="W17" s="201"/>
    </row>
    <row r="18" spans="1:23" ht="15.75" thickBot="1">
      <c r="A18" s="165" t="s">
        <v>88</v>
      </c>
      <c r="B18" s="135">
        <v>665</v>
      </c>
      <c r="C18" s="136">
        <v>0.04014246046118556</v>
      </c>
      <c r="D18" s="135">
        <v>716</v>
      </c>
      <c r="E18" s="136">
        <v>0.04875391529347678</v>
      </c>
      <c r="F18" s="135">
        <v>155</v>
      </c>
      <c r="G18" s="110">
        <v>0.05339304168101964</v>
      </c>
      <c r="H18" s="135">
        <v>0</v>
      </c>
      <c r="I18" s="137">
        <v>1536</v>
      </c>
      <c r="J18" s="138">
        <v>0.04496750395222203</v>
      </c>
      <c r="K18" s="135">
        <v>957</v>
      </c>
      <c r="L18" s="136">
        <v>0.03563184153697222</v>
      </c>
      <c r="M18" s="135">
        <v>1450</v>
      </c>
      <c r="N18" s="136">
        <v>0.040677775907535206</v>
      </c>
      <c r="O18" s="135">
        <v>389</v>
      </c>
      <c r="P18" s="136">
        <v>0.04534328010257606</v>
      </c>
      <c r="Q18" s="135">
        <v>2</v>
      </c>
      <c r="R18" s="136">
        <v>0.044444444444444446</v>
      </c>
      <c r="S18" s="137">
        <v>2798</v>
      </c>
      <c r="T18" s="136">
        <v>0.03933753233607019</v>
      </c>
      <c r="U18" s="137">
        <v>4334</v>
      </c>
      <c r="V18" s="136">
        <v>0.04116406739737477</v>
      </c>
      <c r="W18" s="201"/>
    </row>
    <row r="19" spans="1:22" ht="24.75" customHeight="1" thickBot="1">
      <c r="A19" s="143" t="s">
        <v>89</v>
      </c>
      <c r="B19" s="127">
        <v>3911</v>
      </c>
      <c r="C19" s="144">
        <v>0.2360859591935289</v>
      </c>
      <c r="D19" s="127">
        <v>4096</v>
      </c>
      <c r="E19" s="144">
        <v>0.2789050796677107</v>
      </c>
      <c r="F19" s="127">
        <v>908</v>
      </c>
      <c r="G19" s="115">
        <v>0.31277988287977954</v>
      </c>
      <c r="H19" s="127">
        <v>0</v>
      </c>
      <c r="I19" s="127">
        <v>8915</v>
      </c>
      <c r="J19" s="130">
        <v>0.26099303237894494</v>
      </c>
      <c r="K19" s="127">
        <v>6725</v>
      </c>
      <c r="L19" s="144">
        <v>0.2503909449698414</v>
      </c>
      <c r="M19" s="127">
        <v>10027</v>
      </c>
      <c r="N19" s="144">
        <v>0.2812938338102452</v>
      </c>
      <c r="O19" s="127">
        <v>2662</v>
      </c>
      <c r="P19" s="144">
        <v>0.31029257489217854</v>
      </c>
      <c r="Q19" s="127">
        <v>11</v>
      </c>
      <c r="R19" s="144">
        <v>0.2444444444444445</v>
      </c>
      <c r="S19" s="127">
        <v>19425</v>
      </c>
      <c r="T19" s="144">
        <v>0.2730992014396581</v>
      </c>
      <c r="U19" s="127">
        <v>28340</v>
      </c>
      <c r="V19" s="144">
        <v>0.269171589765021</v>
      </c>
    </row>
    <row r="20" spans="1:23" ht="15.75" thickBot="1">
      <c r="A20" s="185" t="s">
        <v>41</v>
      </c>
      <c r="B20" s="145">
        <v>685</v>
      </c>
      <c r="C20" s="146">
        <v>0.04134975250513099</v>
      </c>
      <c r="D20" s="145">
        <v>745</v>
      </c>
      <c r="E20" s="146">
        <v>0.05072858504698353</v>
      </c>
      <c r="F20" s="145">
        <v>132</v>
      </c>
      <c r="G20" s="146">
        <v>0.04547020323802962</v>
      </c>
      <c r="H20" s="145">
        <v>0</v>
      </c>
      <c r="I20" s="23">
        <v>1562</v>
      </c>
      <c r="J20" s="24">
        <v>0.04572867263891329</v>
      </c>
      <c r="K20" s="145">
        <v>1775</v>
      </c>
      <c r="L20" s="146">
        <v>0.06608831633032988</v>
      </c>
      <c r="M20" s="145">
        <v>2653</v>
      </c>
      <c r="N20" s="146">
        <v>0.07442630309151096</v>
      </c>
      <c r="O20" s="145">
        <v>526</v>
      </c>
      <c r="P20" s="146">
        <v>0.06131250728523138</v>
      </c>
      <c r="Q20" s="145">
        <v>3</v>
      </c>
      <c r="R20" s="146">
        <v>0.06666666666666668</v>
      </c>
      <c r="S20" s="23">
        <v>4957</v>
      </c>
      <c r="T20" s="146">
        <v>0.06969126082555394</v>
      </c>
      <c r="U20" s="23">
        <v>6519</v>
      </c>
      <c r="V20" s="146">
        <v>0.06191706399711263</v>
      </c>
      <c r="W20" s="201"/>
    </row>
    <row r="21" spans="1:23" ht="15.75" thickBot="1">
      <c r="A21" s="38" t="s">
        <v>32</v>
      </c>
      <c r="B21" s="137">
        <v>16566</v>
      </c>
      <c r="C21" s="147">
        <v>1</v>
      </c>
      <c r="D21" s="137">
        <v>14686</v>
      </c>
      <c r="E21" s="147">
        <v>1</v>
      </c>
      <c r="F21" s="137">
        <v>2903</v>
      </c>
      <c r="G21" s="147">
        <v>1</v>
      </c>
      <c r="H21" s="137">
        <v>3</v>
      </c>
      <c r="I21" s="137">
        <v>34158</v>
      </c>
      <c r="J21" s="147">
        <v>1</v>
      </c>
      <c r="K21" s="137">
        <v>26858</v>
      </c>
      <c r="L21" s="147">
        <v>1</v>
      </c>
      <c r="M21" s="137">
        <v>35646</v>
      </c>
      <c r="N21" s="147">
        <v>1</v>
      </c>
      <c r="O21" s="137">
        <v>8579</v>
      </c>
      <c r="P21" s="147">
        <v>1</v>
      </c>
      <c r="Q21" s="137">
        <v>45</v>
      </c>
      <c r="R21" s="147">
        <v>1</v>
      </c>
      <c r="S21" s="137">
        <v>71128</v>
      </c>
      <c r="T21" s="147">
        <v>1</v>
      </c>
      <c r="U21" s="137">
        <v>105286</v>
      </c>
      <c r="V21" s="147">
        <v>1</v>
      </c>
      <c r="W21" s="205"/>
    </row>
    <row r="22" spans="1:22" ht="15">
      <c r="A22" s="40"/>
      <c r="B22" s="57"/>
      <c r="C22" s="42"/>
      <c r="D22" s="57"/>
      <c r="E22" s="42"/>
      <c r="F22" s="57"/>
      <c r="G22" s="42"/>
      <c r="H22" s="57"/>
      <c r="I22" s="57"/>
      <c r="J22" s="42"/>
      <c r="K22" s="57"/>
      <c r="L22" s="42"/>
      <c r="M22" s="57"/>
      <c r="N22" s="42"/>
      <c r="O22" s="57"/>
      <c r="P22" s="42"/>
      <c r="Q22" s="57"/>
      <c r="R22" s="42"/>
      <c r="S22" s="57"/>
      <c r="T22" s="42"/>
      <c r="U22" s="57"/>
      <c r="V22" s="42"/>
    </row>
    <row r="23" spans="1:22" ht="15">
      <c r="A23" s="43" t="s">
        <v>38</v>
      </c>
      <c r="B23" s="46"/>
      <c r="C23" s="123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ht="15">
      <c r="A24" s="45" t="s">
        <v>39</v>
      </c>
      <c r="B24" s="46"/>
      <c r="C24" s="46"/>
      <c r="D24" s="148"/>
      <c r="E24" s="148"/>
      <c r="F24" s="148"/>
      <c r="G24" s="148"/>
      <c r="H24" s="46"/>
      <c r="I24" s="148"/>
      <c r="J24" s="148"/>
      <c r="K24" s="148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ht="15">
      <c r="A25" s="149"/>
      <c r="B25" s="85"/>
      <c r="C25" s="85"/>
      <c r="D25" s="85"/>
      <c r="E25" s="85"/>
      <c r="F25" s="85"/>
      <c r="G25" s="85"/>
      <c r="H25" s="85"/>
      <c r="I25" s="85"/>
      <c r="J25" s="85"/>
      <c r="K25" s="46"/>
      <c r="L25" s="46"/>
      <c r="M25" s="46"/>
      <c r="N25" s="46"/>
      <c r="O25" s="46"/>
      <c r="P25" s="46"/>
      <c r="Q25" s="46"/>
      <c r="R25" s="46"/>
      <c r="S25" s="85"/>
      <c r="T25" s="46"/>
      <c r="U25" s="46"/>
      <c r="V25" s="46"/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PageLayoutView="0" workbookViewId="0" topLeftCell="F1">
      <selection activeCell="A1" sqref="A1:V1"/>
    </sheetView>
  </sheetViews>
  <sheetFormatPr defaultColWidth="11.421875" defaultRowHeight="15"/>
  <cols>
    <col min="1" max="1" width="20.7109375" style="172" customWidth="1"/>
    <col min="2" max="22" width="14.7109375" style="172" customWidth="1"/>
    <col min="23" max="16384" width="11.421875" style="172" customWidth="1"/>
  </cols>
  <sheetData>
    <row r="1" spans="1:22" ht="24.75" customHeight="1" thickBot="1" thickTop="1">
      <c r="A1" s="237" t="s">
        <v>92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9"/>
    </row>
    <row r="2" spans="1:22" ht="24.75" customHeight="1" thickBot="1" thickTop="1">
      <c r="A2" s="237" t="s">
        <v>157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9"/>
    </row>
    <row r="3" spans="1:22" ht="24.75" customHeight="1" thickBot="1" thickTop="1">
      <c r="A3" s="235" t="s">
        <v>20</v>
      </c>
      <c r="B3" s="243" t="s">
        <v>26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5"/>
      <c r="V3" s="246" t="s">
        <v>144</v>
      </c>
    </row>
    <row r="4" spans="1:22" ht="24.75" customHeight="1">
      <c r="A4" s="241"/>
      <c r="B4" s="253">
        <v>2012</v>
      </c>
      <c r="C4" s="254"/>
      <c r="D4" s="253">
        <v>2013</v>
      </c>
      <c r="E4" s="254"/>
      <c r="F4" s="253">
        <v>2014</v>
      </c>
      <c r="G4" s="254"/>
      <c r="H4" s="253">
        <v>2015</v>
      </c>
      <c r="I4" s="254"/>
      <c r="J4" s="253">
        <v>2016</v>
      </c>
      <c r="K4" s="254"/>
      <c r="L4" s="253">
        <v>2017</v>
      </c>
      <c r="M4" s="254"/>
      <c r="N4" s="253">
        <v>2018</v>
      </c>
      <c r="O4" s="254"/>
      <c r="P4" s="253">
        <v>2019</v>
      </c>
      <c r="Q4" s="254"/>
      <c r="R4" s="253">
        <v>2020</v>
      </c>
      <c r="S4" s="254"/>
      <c r="T4" s="253">
        <v>2021</v>
      </c>
      <c r="U4" s="254"/>
      <c r="V4" s="247"/>
    </row>
    <row r="5" spans="1:22" ht="24.75" customHeight="1" thickBot="1">
      <c r="A5" s="319"/>
      <c r="B5" s="8" t="s">
        <v>27</v>
      </c>
      <c r="C5" s="7" t="s">
        <v>28</v>
      </c>
      <c r="D5" s="8" t="s">
        <v>27</v>
      </c>
      <c r="E5" s="7" t="s">
        <v>28</v>
      </c>
      <c r="F5" s="8" t="s">
        <v>27</v>
      </c>
      <c r="G5" s="7" t="s">
        <v>28</v>
      </c>
      <c r="H5" s="8" t="s">
        <v>27</v>
      </c>
      <c r="I5" s="7" t="s">
        <v>28</v>
      </c>
      <c r="J5" s="8" t="s">
        <v>27</v>
      </c>
      <c r="K5" s="7" t="s">
        <v>28</v>
      </c>
      <c r="L5" s="8" t="s">
        <v>27</v>
      </c>
      <c r="M5" s="7" t="s">
        <v>28</v>
      </c>
      <c r="N5" s="8" t="s">
        <v>27</v>
      </c>
      <c r="O5" s="7" t="s">
        <v>28</v>
      </c>
      <c r="P5" s="8" t="s">
        <v>27</v>
      </c>
      <c r="Q5" s="7" t="s">
        <v>28</v>
      </c>
      <c r="R5" s="8" t="s">
        <v>27</v>
      </c>
      <c r="S5" s="7" t="s">
        <v>28</v>
      </c>
      <c r="T5" s="8" t="s">
        <v>27</v>
      </c>
      <c r="U5" s="7" t="s">
        <v>28</v>
      </c>
      <c r="V5" s="248"/>
    </row>
    <row r="6" spans="1:23" ht="15">
      <c r="A6" s="197" t="s">
        <v>93</v>
      </c>
      <c r="B6" s="33">
        <v>119081</v>
      </c>
      <c r="C6" s="54">
        <v>0.8813111502538522</v>
      </c>
      <c r="D6" s="33">
        <v>111483</v>
      </c>
      <c r="E6" s="54">
        <v>0.8797168694664078</v>
      </c>
      <c r="F6" s="33">
        <v>106277</v>
      </c>
      <c r="G6" s="54">
        <v>0.8769091134122695</v>
      </c>
      <c r="H6" s="33">
        <v>101840</v>
      </c>
      <c r="I6" s="54">
        <v>0.8745609590629213</v>
      </c>
      <c r="J6" s="33">
        <v>104102</v>
      </c>
      <c r="K6" s="54">
        <v>0.8683705643883151</v>
      </c>
      <c r="L6" s="33">
        <v>104343</v>
      </c>
      <c r="M6" s="54">
        <v>0.8629735921462894</v>
      </c>
      <c r="N6" s="33">
        <v>105499</v>
      </c>
      <c r="O6" s="54">
        <v>0.8595673605735936</v>
      </c>
      <c r="P6" s="33">
        <v>102615</v>
      </c>
      <c r="Q6" s="54">
        <v>0.8545695298056263</v>
      </c>
      <c r="R6" s="33">
        <v>82027</v>
      </c>
      <c r="S6" s="54">
        <v>0.8529729842147953</v>
      </c>
      <c r="T6" s="33">
        <v>88932</v>
      </c>
      <c r="U6" s="54">
        <v>0.8446707064566991</v>
      </c>
      <c r="V6" s="65">
        <v>0.0841795994001975</v>
      </c>
      <c r="W6" s="202" t="s">
        <v>132</v>
      </c>
    </row>
    <row r="7" spans="1:23" ht="15">
      <c r="A7" s="198" t="s">
        <v>94</v>
      </c>
      <c r="B7" s="12">
        <v>5852</v>
      </c>
      <c r="C7" s="15">
        <v>0.04331029174499326</v>
      </c>
      <c r="D7" s="12">
        <v>5698</v>
      </c>
      <c r="E7" s="15">
        <v>0.04496314884080615</v>
      </c>
      <c r="F7" s="12">
        <v>5551</v>
      </c>
      <c r="G7" s="15">
        <v>0.045802219563513345</v>
      </c>
      <c r="H7" s="12">
        <v>5311</v>
      </c>
      <c r="I7" s="15">
        <v>0.04560873186943416</v>
      </c>
      <c r="J7" s="12">
        <v>5661</v>
      </c>
      <c r="K7" s="15">
        <v>0.04722143441050366</v>
      </c>
      <c r="L7" s="12">
        <v>5959</v>
      </c>
      <c r="M7" s="15">
        <v>0.049284184234685016</v>
      </c>
      <c r="N7" s="12">
        <v>6029</v>
      </c>
      <c r="O7" s="15">
        <v>0.049122092312706235</v>
      </c>
      <c r="P7" s="12">
        <v>6093</v>
      </c>
      <c r="Q7" s="15">
        <v>0.05074201768850247</v>
      </c>
      <c r="R7" s="12">
        <v>4755</v>
      </c>
      <c r="S7" s="15">
        <v>0.04944575005719277</v>
      </c>
      <c r="T7" s="12">
        <v>5521</v>
      </c>
      <c r="U7" s="15">
        <v>0.05243812092775866</v>
      </c>
      <c r="V7" s="65">
        <v>0.16109358569926394</v>
      </c>
      <c r="W7" s="202" t="s">
        <v>133</v>
      </c>
    </row>
    <row r="8" spans="1:23" ht="15">
      <c r="A8" s="198" t="s">
        <v>95</v>
      </c>
      <c r="B8" s="118">
        <v>4922</v>
      </c>
      <c r="C8" s="15">
        <v>0.036427418996728786</v>
      </c>
      <c r="D8" s="118">
        <v>5296</v>
      </c>
      <c r="E8" s="15">
        <v>0.042</v>
      </c>
      <c r="F8" s="118">
        <v>5324</v>
      </c>
      <c r="G8" s="15">
        <v>0.04392920500020628</v>
      </c>
      <c r="H8" s="118">
        <v>5239</v>
      </c>
      <c r="I8" s="15">
        <v>0.04499042482846274</v>
      </c>
      <c r="J8" s="118">
        <v>5618</v>
      </c>
      <c r="K8" s="15">
        <v>0.04686274836922974</v>
      </c>
      <c r="L8" s="118">
        <v>5963</v>
      </c>
      <c r="M8" s="15">
        <v>0.049317266419101655</v>
      </c>
      <c r="N8" s="118">
        <v>6224</v>
      </c>
      <c r="O8" s="15">
        <v>0.050710881166741356</v>
      </c>
      <c r="P8" s="118">
        <v>6364</v>
      </c>
      <c r="Q8" s="15">
        <v>0.052998884058695184</v>
      </c>
      <c r="R8" s="118">
        <v>5026</v>
      </c>
      <c r="S8" s="15">
        <v>0.05226379385645654</v>
      </c>
      <c r="T8" s="118">
        <v>5504</v>
      </c>
      <c r="U8" s="15">
        <v>0.052276655965655464</v>
      </c>
      <c r="V8" s="65">
        <v>0.09510545165141265</v>
      </c>
      <c r="W8" s="202" t="s">
        <v>134</v>
      </c>
    </row>
    <row r="9" spans="1:23" ht="15">
      <c r="A9" s="198" t="s">
        <v>96</v>
      </c>
      <c r="B9" s="118">
        <v>5228</v>
      </c>
      <c r="C9" s="15">
        <v>0.03869210615906097</v>
      </c>
      <c r="D9" s="118">
        <v>4218</v>
      </c>
      <c r="E9" s="15">
        <v>0.033</v>
      </c>
      <c r="F9" s="118">
        <v>4015</v>
      </c>
      <c r="G9" s="15">
        <v>0.03312842939065143</v>
      </c>
      <c r="H9" s="118">
        <v>4034</v>
      </c>
      <c r="I9" s="15">
        <v>0.03464236948998257</v>
      </c>
      <c r="J9" s="118">
        <v>4477</v>
      </c>
      <c r="K9" s="15">
        <v>0.03734505597170551</v>
      </c>
      <c r="L9" s="118">
        <v>4619</v>
      </c>
      <c r="M9" s="15">
        <v>0.03820165245511161</v>
      </c>
      <c r="N9" s="118">
        <v>4961</v>
      </c>
      <c r="O9" s="15">
        <v>0.04042041797368314</v>
      </c>
      <c r="P9" s="118">
        <v>4985</v>
      </c>
      <c r="Q9" s="15">
        <v>0.04151468212328653</v>
      </c>
      <c r="R9" s="118">
        <v>4339</v>
      </c>
      <c r="S9" s="15">
        <v>0.04511989684503879</v>
      </c>
      <c r="T9" s="118">
        <v>5308</v>
      </c>
      <c r="U9" s="15">
        <v>0.05041505993199476</v>
      </c>
      <c r="V9" s="65">
        <v>0.22332334639317816</v>
      </c>
      <c r="W9" s="202" t="s">
        <v>135</v>
      </c>
    </row>
    <row r="10" spans="1:23" ht="15.75" thickBot="1">
      <c r="A10" s="199" t="s">
        <v>31</v>
      </c>
      <c r="B10" s="119">
        <v>35</v>
      </c>
      <c r="C10" s="19">
        <v>0.00025903284536479224</v>
      </c>
      <c r="D10" s="119">
        <v>31</v>
      </c>
      <c r="E10" s="19">
        <v>0.00024462225589066175</v>
      </c>
      <c r="F10" s="119">
        <v>28</v>
      </c>
      <c r="G10" s="19">
        <v>0.000231032633359462</v>
      </c>
      <c r="H10" s="119">
        <v>23</v>
      </c>
      <c r="I10" s="19">
        <v>0.0001975147491992065</v>
      </c>
      <c r="J10" s="119">
        <v>24</v>
      </c>
      <c r="K10" s="19">
        <v>0.00020019686024590853</v>
      </c>
      <c r="L10" s="119">
        <v>27</v>
      </c>
      <c r="M10" s="19">
        <v>0.00022330474481229996</v>
      </c>
      <c r="N10" s="119">
        <v>22</v>
      </c>
      <c r="O10" s="19">
        <v>0.0001792479732757567</v>
      </c>
      <c r="P10" s="119">
        <v>21</v>
      </c>
      <c r="Q10" s="19">
        <v>0.00017488632388947185</v>
      </c>
      <c r="R10" s="119">
        <v>19</v>
      </c>
      <c r="S10" s="19">
        <v>0.0001975750265166483</v>
      </c>
      <c r="T10" s="119">
        <v>21</v>
      </c>
      <c r="U10" s="19">
        <v>0.0001994567178922174</v>
      </c>
      <c r="V10" s="21">
        <v>0.10526315789473684</v>
      </c>
      <c r="W10" s="202" t="s">
        <v>136</v>
      </c>
    </row>
    <row r="11" spans="1:23" ht="15.75" thickBot="1">
      <c r="A11" s="22" t="s">
        <v>32</v>
      </c>
      <c r="B11" s="23">
        <v>135118</v>
      </c>
      <c r="C11" s="24">
        <v>1</v>
      </c>
      <c r="D11" s="23">
        <v>126726</v>
      </c>
      <c r="E11" s="24">
        <v>1</v>
      </c>
      <c r="F11" s="23">
        <v>121195</v>
      </c>
      <c r="G11" s="24">
        <v>1</v>
      </c>
      <c r="H11" s="23">
        <v>116447</v>
      </c>
      <c r="I11" s="24">
        <v>1</v>
      </c>
      <c r="J11" s="23">
        <v>119882</v>
      </c>
      <c r="K11" s="24">
        <v>1</v>
      </c>
      <c r="L11" s="23">
        <v>120911</v>
      </c>
      <c r="M11" s="24">
        <v>1</v>
      </c>
      <c r="N11" s="23">
        <v>122735</v>
      </c>
      <c r="O11" s="24">
        <v>1</v>
      </c>
      <c r="P11" s="23">
        <v>120078</v>
      </c>
      <c r="Q11" s="24">
        <v>1</v>
      </c>
      <c r="R11" s="23">
        <v>96166</v>
      </c>
      <c r="S11" s="24">
        <v>1</v>
      </c>
      <c r="T11" s="23">
        <v>105286</v>
      </c>
      <c r="U11" s="24">
        <v>1</v>
      </c>
      <c r="V11" s="233">
        <v>0.09483601272799118</v>
      </c>
      <c r="W11" s="203" t="s">
        <v>72</v>
      </c>
    </row>
    <row r="12" spans="1:22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206"/>
      <c r="M12" s="46"/>
      <c r="N12" s="206"/>
      <c r="O12" s="46"/>
      <c r="P12" s="206"/>
      <c r="Q12" s="46"/>
      <c r="R12" s="206"/>
      <c r="S12" s="46"/>
      <c r="T12" s="206"/>
      <c r="U12" s="46"/>
      <c r="V12" s="46"/>
    </row>
    <row r="13" spans="1:22" ht="15">
      <c r="A13" s="44" t="s">
        <v>97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</sheetData>
  <sheetProtection/>
  <mergeCells count="15">
    <mergeCell ref="V3:V5"/>
    <mergeCell ref="P4:Q4"/>
    <mergeCell ref="A1:V1"/>
    <mergeCell ref="A2:V2"/>
    <mergeCell ref="A3:A5"/>
    <mergeCell ref="B3:U3"/>
    <mergeCell ref="H4:I4"/>
    <mergeCell ref="T4:U4"/>
    <mergeCell ref="R4:S4"/>
    <mergeCell ref="B4:C4"/>
    <mergeCell ref="D4:E4"/>
    <mergeCell ref="F4:G4"/>
    <mergeCell ref="N4:O4"/>
    <mergeCell ref="J4:K4"/>
    <mergeCell ref="L4:M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0.7109375" style="172" customWidth="1"/>
    <col min="2" max="11" width="13.8515625" style="172" customWidth="1"/>
    <col min="12" max="16384" width="11.421875" style="172" customWidth="1"/>
  </cols>
  <sheetData>
    <row r="1" spans="1:11" ht="24.75" customHeight="1" thickBot="1" thickTop="1">
      <c r="A1" s="237" t="s">
        <v>159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24.75" customHeight="1" thickBot="1" thickTop="1">
      <c r="A2" s="240" t="s">
        <v>20</v>
      </c>
      <c r="B2" s="320" t="s">
        <v>33</v>
      </c>
      <c r="C2" s="268"/>
      <c r="D2" s="268"/>
      <c r="E2" s="268"/>
      <c r="F2" s="268"/>
      <c r="G2" s="268"/>
      <c r="H2" s="268"/>
      <c r="I2" s="269"/>
      <c r="J2" s="253" t="s">
        <v>32</v>
      </c>
      <c r="K2" s="315"/>
    </row>
    <row r="3" spans="1:11" ht="24.75" customHeight="1">
      <c r="A3" s="241"/>
      <c r="B3" s="321" t="s">
        <v>34</v>
      </c>
      <c r="C3" s="322"/>
      <c r="D3" s="257" t="s">
        <v>35</v>
      </c>
      <c r="E3" s="258"/>
      <c r="F3" s="321" t="s">
        <v>36</v>
      </c>
      <c r="G3" s="322"/>
      <c r="H3" s="257" t="s">
        <v>37</v>
      </c>
      <c r="I3" s="258"/>
      <c r="J3" s="316"/>
      <c r="K3" s="317"/>
    </row>
    <row r="4" spans="1:11" ht="24.75" customHeight="1" thickBot="1">
      <c r="A4" s="242"/>
      <c r="B4" s="68" t="s">
        <v>27</v>
      </c>
      <c r="C4" s="69" t="s">
        <v>28</v>
      </c>
      <c r="D4" s="28" t="s">
        <v>27</v>
      </c>
      <c r="E4" s="29" t="s">
        <v>28</v>
      </c>
      <c r="F4" s="68" t="s">
        <v>27</v>
      </c>
      <c r="G4" s="69" t="s">
        <v>28</v>
      </c>
      <c r="H4" s="28" t="s">
        <v>27</v>
      </c>
      <c r="I4" s="29" t="s">
        <v>28</v>
      </c>
      <c r="J4" s="68" t="s">
        <v>27</v>
      </c>
      <c r="K4" s="29" t="s">
        <v>28</v>
      </c>
    </row>
    <row r="5" spans="1:12" ht="15">
      <c r="A5" s="194" t="s">
        <v>93</v>
      </c>
      <c r="B5" s="10">
        <v>37526</v>
      </c>
      <c r="C5" s="11">
        <v>0.8641764922623435</v>
      </c>
      <c r="D5" s="10">
        <v>41734</v>
      </c>
      <c r="E5" s="11">
        <v>0.8291742827624574</v>
      </c>
      <c r="F5" s="10">
        <v>9634</v>
      </c>
      <c r="G5" s="11">
        <v>0.8390524298902631</v>
      </c>
      <c r="H5" s="10">
        <v>38</v>
      </c>
      <c r="I5" s="132">
        <v>0.7916666666666665</v>
      </c>
      <c r="J5" s="34">
        <v>88932</v>
      </c>
      <c r="K5" s="11">
        <v>0.8446707064566991</v>
      </c>
      <c r="L5" s="202" t="s">
        <v>132</v>
      </c>
    </row>
    <row r="6" spans="1:12" ht="15">
      <c r="A6" s="195" t="s">
        <v>94</v>
      </c>
      <c r="B6" s="12">
        <v>2177</v>
      </c>
      <c r="C6" s="15">
        <v>0.050133566691230654</v>
      </c>
      <c r="D6" s="12">
        <v>2784</v>
      </c>
      <c r="E6" s="15">
        <v>0.05531272351585472</v>
      </c>
      <c r="F6" s="12">
        <v>558</v>
      </c>
      <c r="G6" s="15">
        <v>0.04859780526040759</v>
      </c>
      <c r="H6" s="12">
        <v>2</v>
      </c>
      <c r="I6" s="134">
        <v>0.04166666666666666</v>
      </c>
      <c r="J6" s="36">
        <v>5521</v>
      </c>
      <c r="K6" s="15">
        <v>0.05243812092775866</v>
      </c>
      <c r="L6" s="202" t="s">
        <v>133</v>
      </c>
    </row>
    <row r="7" spans="1:12" ht="15">
      <c r="A7" s="195" t="s">
        <v>95</v>
      </c>
      <c r="B7" s="12">
        <v>1839</v>
      </c>
      <c r="C7" s="15">
        <v>0.04234985261606485</v>
      </c>
      <c r="D7" s="12">
        <v>2924</v>
      </c>
      <c r="E7" s="15">
        <v>0.05809425415242788</v>
      </c>
      <c r="F7" s="71">
        <v>735</v>
      </c>
      <c r="G7" s="15">
        <v>0.06401323811182721</v>
      </c>
      <c r="H7" s="71">
        <v>6</v>
      </c>
      <c r="I7" s="134">
        <v>0.125</v>
      </c>
      <c r="J7" s="36">
        <v>5504</v>
      </c>
      <c r="K7" s="15">
        <v>0.052276655965655464</v>
      </c>
      <c r="L7" s="202" t="s">
        <v>134</v>
      </c>
    </row>
    <row r="8" spans="1:12" ht="15">
      <c r="A8" s="196" t="s">
        <v>96</v>
      </c>
      <c r="B8" s="71">
        <v>1875</v>
      </c>
      <c r="C8" s="15">
        <v>0.043178887251289606</v>
      </c>
      <c r="D8" s="12">
        <v>2878</v>
      </c>
      <c r="E8" s="15">
        <v>0.057180322657553836</v>
      </c>
      <c r="F8" s="71">
        <v>553</v>
      </c>
      <c r="G8" s="15">
        <v>0.04816234105556523</v>
      </c>
      <c r="H8" s="71">
        <v>2</v>
      </c>
      <c r="I8" s="134">
        <v>0.04166666666666666</v>
      </c>
      <c r="J8" s="36">
        <v>5308</v>
      </c>
      <c r="K8" s="15">
        <v>0.05041505993199476</v>
      </c>
      <c r="L8" s="202" t="s">
        <v>135</v>
      </c>
    </row>
    <row r="9" spans="1:12" ht="15.75" thickBot="1">
      <c r="A9" s="196" t="s">
        <v>41</v>
      </c>
      <c r="B9" s="186">
        <v>7</v>
      </c>
      <c r="C9" s="19">
        <v>0.0001612011790714812</v>
      </c>
      <c r="D9" s="187">
        <v>12</v>
      </c>
      <c r="E9" s="19">
        <v>0.00023841691170627038</v>
      </c>
      <c r="F9" s="187">
        <v>2</v>
      </c>
      <c r="G9" s="19">
        <v>0.0001741856819369448</v>
      </c>
      <c r="H9" s="187">
        <v>0</v>
      </c>
      <c r="I9" s="188">
        <v>0</v>
      </c>
      <c r="J9" s="37">
        <v>21</v>
      </c>
      <c r="K9" s="19">
        <v>0.0001994567178922174</v>
      </c>
      <c r="L9" s="202" t="s">
        <v>136</v>
      </c>
    </row>
    <row r="10" spans="1:12" ht="15.75" thickBot="1">
      <c r="A10" s="38" t="s">
        <v>32</v>
      </c>
      <c r="B10" s="23">
        <v>43424</v>
      </c>
      <c r="C10" s="24">
        <v>1</v>
      </c>
      <c r="D10" s="23">
        <v>50332</v>
      </c>
      <c r="E10" s="24">
        <v>1</v>
      </c>
      <c r="F10" s="23">
        <v>11482</v>
      </c>
      <c r="G10" s="24">
        <v>1</v>
      </c>
      <c r="H10" s="23">
        <v>48</v>
      </c>
      <c r="I10" s="92">
        <v>1</v>
      </c>
      <c r="J10" s="23">
        <v>105286</v>
      </c>
      <c r="K10" s="24">
        <v>1</v>
      </c>
      <c r="L10" s="203" t="s">
        <v>72</v>
      </c>
    </row>
    <row r="11" spans="1:11" ht="15">
      <c r="A11" s="40"/>
      <c r="B11" s="57"/>
      <c r="C11" s="42"/>
      <c r="D11" s="57"/>
      <c r="E11" s="42"/>
      <c r="F11" s="57"/>
      <c r="G11" s="42"/>
      <c r="H11" s="57"/>
      <c r="I11" s="42"/>
      <c r="J11" s="57"/>
      <c r="K11" s="42"/>
    </row>
    <row r="12" spans="1:11" ht="15">
      <c r="A12" s="43" t="s">
        <v>38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5">
      <c r="A13" s="45" t="s">
        <v>39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zoomScalePageLayoutView="0" workbookViewId="0" topLeftCell="A1">
      <selection activeCell="A1" sqref="A1:V1"/>
    </sheetView>
  </sheetViews>
  <sheetFormatPr defaultColWidth="11.421875" defaultRowHeight="15"/>
  <cols>
    <col min="1" max="1" width="20.7109375" style="172" customWidth="1"/>
    <col min="2" max="16" width="9.140625" style="172" customWidth="1"/>
    <col min="17" max="17" width="6.140625" style="172" customWidth="1"/>
    <col min="18" max="20" width="9.140625" style="172" customWidth="1"/>
    <col min="21" max="21" width="9.8515625" style="172" customWidth="1"/>
    <col min="22" max="16384" width="11.421875" style="172" customWidth="1"/>
  </cols>
  <sheetData>
    <row r="1" spans="1:22" ht="24.75" customHeight="1" thickBot="1" thickTop="1">
      <c r="A1" s="237" t="s">
        <v>158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9"/>
    </row>
    <row r="2" spans="1:22" ht="24.75" customHeight="1" thickBot="1" thickTop="1">
      <c r="A2" s="247" t="s">
        <v>20</v>
      </c>
      <c r="B2" s="263" t="s">
        <v>1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53" t="s">
        <v>32</v>
      </c>
      <c r="V2" s="265"/>
    </row>
    <row r="3" spans="1:22" ht="24.75" customHeight="1" thickBot="1">
      <c r="A3" s="247"/>
      <c r="B3" s="263" t="s">
        <v>29</v>
      </c>
      <c r="C3" s="264"/>
      <c r="D3" s="264"/>
      <c r="E3" s="264"/>
      <c r="F3" s="264"/>
      <c r="G3" s="264"/>
      <c r="H3" s="264"/>
      <c r="I3" s="264"/>
      <c r="J3" s="302"/>
      <c r="K3" s="263" t="s">
        <v>30</v>
      </c>
      <c r="L3" s="264"/>
      <c r="M3" s="264"/>
      <c r="N3" s="264"/>
      <c r="O3" s="264"/>
      <c r="P3" s="264"/>
      <c r="Q3" s="264"/>
      <c r="R3" s="264"/>
      <c r="S3" s="264"/>
      <c r="T3" s="302"/>
      <c r="U3" s="285"/>
      <c r="V3" s="286"/>
    </row>
    <row r="4" spans="1:22" ht="24.75" customHeight="1" thickBot="1">
      <c r="A4" s="247"/>
      <c r="B4" s="263" t="s">
        <v>33</v>
      </c>
      <c r="C4" s="264"/>
      <c r="D4" s="264"/>
      <c r="E4" s="264"/>
      <c r="F4" s="264"/>
      <c r="G4" s="264"/>
      <c r="H4" s="264"/>
      <c r="I4" s="253" t="s">
        <v>90</v>
      </c>
      <c r="J4" s="265"/>
      <c r="K4" s="263" t="s">
        <v>33</v>
      </c>
      <c r="L4" s="264"/>
      <c r="M4" s="264"/>
      <c r="N4" s="264"/>
      <c r="O4" s="264"/>
      <c r="P4" s="264"/>
      <c r="Q4" s="264"/>
      <c r="R4" s="302"/>
      <c r="S4" s="253" t="s">
        <v>91</v>
      </c>
      <c r="T4" s="265"/>
      <c r="U4" s="285"/>
      <c r="V4" s="286"/>
    </row>
    <row r="5" spans="1:22" ht="24.75" customHeight="1">
      <c r="A5" s="247"/>
      <c r="B5" s="235" t="s">
        <v>34</v>
      </c>
      <c r="C5" s="236"/>
      <c r="D5" s="235" t="s">
        <v>35</v>
      </c>
      <c r="E5" s="236"/>
      <c r="F5" s="235" t="s">
        <v>36</v>
      </c>
      <c r="G5" s="236"/>
      <c r="H5" s="67" t="s">
        <v>37</v>
      </c>
      <c r="I5" s="255"/>
      <c r="J5" s="261"/>
      <c r="K5" s="235" t="s">
        <v>34</v>
      </c>
      <c r="L5" s="236"/>
      <c r="M5" s="235" t="s">
        <v>35</v>
      </c>
      <c r="N5" s="236"/>
      <c r="O5" s="235" t="s">
        <v>36</v>
      </c>
      <c r="P5" s="236"/>
      <c r="Q5" s="235" t="s">
        <v>37</v>
      </c>
      <c r="R5" s="236"/>
      <c r="S5" s="255"/>
      <c r="T5" s="261"/>
      <c r="U5" s="285"/>
      <c r="V5" s="286"/>
    </row>
    <row r="6" spans="1:22" ht="24.75" customHeight="1" thickBot="1">
      <c r="A6" s="248"/>
      <c r="B6" s="28" t="s">
        <v>27</v>
      </c>
      <c r="C6" s="69" t="s">
        <v>28</v>
      </c>
      <c r="D6" s="28" t="s">
        <v>27</v>
      </c>
      <c r="E6" s="29" t="s">
        <v>28</v>
      </c>
      <c r="F6" s="150" t="s">
        <v>27</v>
      </c>
      <c r="G6" s="151" t="s">
        <v>28</v>
      </c>
      <c r="H6" s="28" t="s">
        <v>27</v>
      </c>
      <c r="I6" s="28" t="s">
        <v>27</v>
      </c>
      <c r="J6" s="152" t="s">
        <v>28</v>
      </c>
      <c r="K6" s="28" t="s">
        <v>27</v>
      </c>
      <c r="L6" s="29" t="s">
        <v>28</v>
      </c>
      <c r="M6" s="68" t="s">
        <v>27</v>
      </c>
      <c r="N6" s="69" t="s">
        <v>28</v>
      </c>
      <c r="O6" s="28" t="s">
        <v>27</v>
      </c>
      <c r="P6" s="29" t="s">
        <v>28</v>
      </c>
      <c r="Q6" s="68" t="s">
        <v>27</v>
      </c>
      <c r="R6" s="69" t="s">
        <v>28</v>
      </c>
      <c r="S6" s="8" t="s">
        <v>27</v>
      </c>
      <c r="T6" s="126" t="s">
        <v>28</v>
      </c>
      <c r="U6" s="8" t="s">
        <v>27</v>
      </c>
      <c r="V6" s="126" t="s">
        <v>28</v>
      </c>
    </row>
    <row r="7" spans="1:23" ht="15">
      <c r="A7" s="169" t="s">
        <v>93</v>
      </c>
      <c r="B7" s="10">
        <v>14766</v>
      </c>
      <c r="C7" s="153">
        <v>0.8913437160449112</v>
      </c>
      <c r="D7" s="10">
        <v>12560</v>
      </c>
      <c r="E7" s="153">
        <v>0.8552362794498162</v>
      </c>
      <c r="F7" s="10">
        <v>2518</v>
      </c>
      <c r="G7" s="153">
        <v>0.8673785738890802</v>
      </c>
      <c r="H7" s="10">
        <v>2</v>
      </c>
      <c r="I7" s="10">
        <v>29846</v>
      </c>
      <c r="J7" s="154">
        <v>0.8737631008841267</v>
      </c>
      <c r="K7" s="10">
        <v>22760</v>
      </c>
      <c r="L7" s="153">
        <v>0.847419763199047</v>
      </c>
      <c r="M7" s="10">
        <v>29174</v>
      </c>
      <c r="N7" s="153">
        <v>0.8184368512596084</v>
      </c>
      <c r="O7" s="10">
        <v>7116</v>
      </c>
      <c r="P7" s="153">
        <v>0.8294673038815713</v>
      </c>
      <c r="Q7" s="10">
        <v>36</v>
      </c>
      <c r="R7" s="153">
        <v>0.8</v>
      </c>
      <c r="S7" s="10">
        <v>59086</v>
      </c>
      <c r="T7" s="153">
        <v>0.8306995838488359</v>
      </c>
      <c r="U7" s="34">
        <v>88932</v>
      </c>
      <c r="V7" s="153">
        <v>0.8446707064566991</v>
      </c>
      <c r="W7" s="202" t="s">
        <v>132</v>
      </c>
    </row>
    <row r="8" spans="1:23" ht="15">
      <c r="A8" s="170" t="s">
        <v>94</v>
      </c>
      <c r="B8" s="12">
        <v>748</v>
      </c>
      <c r="C8" s="156">
        <v>0.0451527224435591</v>
      </c>
      <c r="D8" s="12">
        <v>747</v>
      </c>
      <c r="E8" s="156">
        <v>0.05086476916791502</v>
      </c>
      <c r="F8" s="12">
        <v>134</v>
      </c>
      <c r="G8" s="156">
        <v>0.0461591457113331</v>
      </c>
      <c r="H8" s="12">
        <v>0</v>
      </c>
      <c r="I8" s="12">
        <v>1629</v>
      </c>
      <c r="J8" s="157">
        <v>0.04769014579307922</v>
      </c>
      <c r="K8" s="12">
        <v>1429</v>
      </c>
      <c r="L8" s="156">
        <v>0.05320574875269938</v>
      </c>
      <c r="M8" s="12">
        <v>2037</v>
      </c>
      <c r="N8" s="156">
        <v>0.057145261740447734</v>
      </c>
      <c r="O8" s="12">
        <v>424</v>
      </c>
      <c r="P8" s="156">
        <v>0.04942300967478727</v>
      </c>
      <c r="Q8" s="12">
        <v>2</v>
      </c>
      <c r="R8" s="158">
        <v>0.044444444444444446</v>
      </c>
      <c r="S8" s="36">
        <v>3892</v>
      </c>
      <c r="T8" s="156">
        <v>0.05471825441457654</v>
      </c>
      <c r="U8" s="36">
        <v>5521</v>
      </c>
      <c r="V8" s="156">
        <v>0.05243812092775866</v>
      </c>
      <c r="W8" s="202" t="s">
        <v>133</v>
      </c>
    </row>
    <row r="9" spans="1:23" ht="15">
      <c r="A9" s="170" t="s">
        <v>95</v>
      </c>
      <c r="B9" s="12">
        <v>572</v>
      </c>
      <c r="C9" s="189">
        <v>0.034528552456839307</v>
      </c>
      <c r="D9" s="190">
        <v>789</v>
      </c>
      <c r="E9" s="189">
        <v>0.053724635707476515</v>
      </c>
      <c r="F9" s="190">
        <v>173</v>
      </c>
      <c r="G9" s="189">
        <v>0.059593523940750945</v>
      </c>
      <c r="H9" s="190">
        <v>0</v>
      </c>
      <c r="I9" s="190">
        <v>1534</v>
      </c>
      <c r="J9" s="192">
        <v>0.04490895251478424</v>
      </c>
      <c r="K9" s="190">
        <v>1267</v>
      </c>
      <c r="L9" s="189">
        <v>0.04717402636086082</v>
      </c>
      <c r="M9" s="190">
        <v>2135</v>
      </c>
      <c r="N9" s="189">
        <v>0.05989451831902598</v>
      </c>
      <c r="O9" s="190">
        <v>562</v>
      </c>
      <c r="P9" s="189">
        <v>0.06550880055950577</v>
      </c>
      <c r="Q9" s="190">
        <v>6</v>
      </c>
      <c r="R9" s="193">
        <v>0.13333333333333336</v>
      </c>
      <c r="S9" s="191">
        <v>3970</v>
      </c>
      <c r="T9" s="189">
        <v>0.05581486896861995</v>
      </c>
      <c r="U9" s="191">
        <v>5504</v>
      </c>
      <c r="V9" s="189">
        <v>0.052276655965655464</v>
      </c>
      <c r="W9" s="202" t="s">
        <v>134</v>
      </c>
    </row>
    <row r="10" spans="1:23" ht="15">
      <c r="A10" s="171" t="s">
        <v>96</v>
      </c>
      <c r="B10" s="12">
        <v>477</v>
      </c>
      <c r="C10" s="189">
        <v>0.02879391524809851</v>
      </c>
      <c r="D10" s="190">
        <v>588</v>
      </c>
      <c r="E10" s="189">
        <v>0.040038131553860816</v>
      </c>
      <c r="F10" s="190">
        <v>78</v>
      </c>
      <c r="G10" s="189">
        <v>0.02686875645883569</v>
      </c>
      <c r="H10" s="190">
        <v>1</v>
      </c>
      <c r="I10" s="190">
        <v>1144</v>
      </c>
      <c r="J10" s="192">
        <v>0.03349142221441537</v>
      </c>
      <c r="K10" s="190">
        <v>1398</v>
      </c>
      <c r="L10" s="189">
        <v>0.05205153027031052</v>
      </c>
      <c r="M10" s="190">
        <v>2290</v>
      </c>
      <c r="N10" s="189">
        <v>0.0642428322953487</v>
      </c>
      <c r="O10" s="190">
        <v>475</v>
      </c>
      <c r="P10" s="189">
        <v>0.05536775848000933</v>
      </c>
      <c r="Q10" s="190">
        <v>1</v>
      </c>
      <c r="R10" s="193">
        <v>0.022222222222222223</v>
      </c>
      <c r="S10" s="191">
        <v>4164</v>
      </c>
      <c r="T10" s="189">
        <v>0.058542346192779225</v>
      </c>
      <c r="U10" s="191">
        <v>5308</v>
      </c>
      <c r="V10" s="189">
        <v>0.05041505993199476</v>
      </c>
      <c r="W10" s="202" t="s">
        <v>135</v>
      </c>
    </row>
    <row r="11" spans="1:23" ht="15.75" thickBot="1">
      <c r="A11" s="171" t="s">
        <v>41</v>
      </c>
      <c r="B11" s="16">
        <v>3</v>
      </c>
      <c r="C11" s="159">
        <v>0.00018109380659181456</v>
      </c>
      <c r="D11" s="16">
        <v>2</v>
      </c>
      <c r="E11" s="159">
        <v>0.00013618412093149935</v>
      </c>
      <c r="F11" s="16">
        <v>0</v>
      </c>
      <c r="G11" s="159">
        <v>0</v>
      </c>
      <c r="H11" s="16">
        <v>0</v>
      </c>
      <c r="I11" s="16">
        <v>5</v>
      </c>
      <c r="J11" s="160">
        <v>0.00014637859359447274</v>
      </c>
      <c r="K11" s="16">
        <v>4</v>
      </c>
      <c r="L11" s="159">
        <v>0.00014893141708243357</v>
      </c>
      <c r="M11" s="16">
        <v>10</v>
      </c>
      <c r="N11" s="159">
        <v>0.0002805363855692083</v>
      </c>
      <c r="O11" s="16">
        <v>2</v>
      </c>
      <c r="P11" s="159">
        <v>0.00023312740412635504</v>
      </c>
      <c r="Q11" s="16">
        <v>0</v>
      </c>
      <c r="R11" s="161">
        <v>0</v>
      </c>
      <c r="S11" s="37">
        <v>16</v>
      </c>
      <c r="T11" s="159">
        <v>0.00022494657518839275</v>
      </c>
      <c r="U11" s="37">
        <v>21</v>
      </c>
      <c r="V11" s="159">
        <v>0.0001994567178922174</v>
      </c>
      <c r="W11" s="202" t="s">
        <v>136</v>
      </c>
    </row>
    <row r="12" spans="1:23" ht="15.75" thickBot="1">
      <c r="A12" s="38" t="s">
        <v>32</v>
      </c>
      <c r="B12" s="23">
        <v>16566</v>
      </c>
      <c r="C12" s="24">
        <v>1</v>
      </c>
      <c r="D12" s="23">
        <v>14686</v>
      </c>
      <c r="E12" s="24">
        <v>1</v>
      </c>
      <c r="F12" s="23">
        <v>2903</v>
      </c>
      <c r="G12" s="24">
        <v>1</v>
      </c>
      <c r="H12" s="23">
        <v>3</v>
      </c>
      <c r="I12" s="23">
        <v>34158</v>
      </c>
      <c r="J12" s="92">
        <v>1</v>
      </c>
      <c r="K12" s="23">
        <v>26858</v>
      </c>
      <c r="L12" s="92">
        <v>1</v>
      </c>
      <c r="M12" s="23">
        <v>35646</v>
      </c>
      <c r="N12" s="92">
        <v>1</v>
      </c>
      <c r="O12" s="23">
        <v>8579</v>
      </c>
      <c r="P12" s="92">
        <v>1</v>
      </c>
      <c r="Q12" s="23">
        <v>45</v>
      </c>
      <c r="R12" s="92">
        <v>1</v>
      </c>
      <c r="S12" s="23">
        <v>71128</v>
      </c>
      <c r="T12" s="24">
        <v>1</v>
      </c>
      <c r="U12" s="23">
        <v>105286</v>
      </c>
      <c r="V12" s="24">
        <v>1</v>
      </c>
      <c r="W12" s="203" t="s">
        <v>72</v>
      </c>
    </row>
    <row r="13" spans="1:22" ht="15">
      <c r="A13" s="40"/>
      <c r="B13" s="57"/>
      <c r="C13" s="42"/>
      <c r="D13" s="57"/>
      <c r="E13" s="42"/>
      <c r="F13" s="57"/>
      <c r="G13" s="42"/>
      <c r="H13" s="57"/>
      <c r="I13" s="57"/>
      <c r="J13" s="42"/>
      <c r="K13" s="57"/>
      <c r="L13" s="42"/>
      <c r="M13" s="57"/>
      <c r="N13" s="42"/>
      <c r="O13" s="57"/>
      <c r="P13" s="42"/>
      <c r="Q13" s="57"/>
      <c r="R13" s="42"/>
      <c r="S13" s="57"/>
      <c r="T13" s="42"/>
      <c r="U13" s="57"/>
      <c r="V13" s="42"/>
    </row>
    <row r="14" spans="1:22" ht="15">
      <c r="A14" s="43" t="s">
        <v>38</v>
      </c>
      <c r="B14" s="44"/>
      <c r="C14" s="44"/>
      <c r="D14" s="44"/>
      <c r="E14" s="16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15">
      <c r="A15" s="45" t="s">
        <v>39</v>
      </c>
      <c r="B15" s="44"/>
      <c r="C15" s="44"/>
      <c r="D15" s="44"/>
      <c r="E15" s="162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ht="15">
      <c r="A16" s="163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</row>
    <row r="17" spans="1:22" ht="15">
      <c r="A17" s="85"/>
      <c r="B17" s="85"/>
      <c r="C17" s="85"/>
      <c r="D17" s="85"/>
      <c r="E17" s="85"/>
      <c r="F17" s="46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zoomScalePageLayoutView="0" workbookViewId="0" topLeftCell="E1">
      <selection activeCell="A1" sqref="A1:V1"/>
    </sheetView>
  </sheetViews>
  <sheetFormatPr defaultColWidth="11.421875" defaultRowHeight="15"/>
  <cols>
    <col min="1" max="1" width="10.7109375" style="172" customWidth="1"/>
    <col min="2" max="22" width="13.57421875" style="172" customWidth="1"/>
    <col min="23" max="16384" width="11.421875" style="172" customWidth="1"/>
  </cols>
  <sheetData>
    <row r="1" spans="1:22" ht="24.75" customHeight="1" thickBot="1" thickTop="1">
      <c r="A1" s="237" t="s">
        <v>24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9"/>
    </row>
    <row r="2" spans="1:22" ht="24.75" customHeight="1" thickBot="1" thickTop="1">
      <c r="A2" s="237" t="s">
        <v>138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9"/>
    </row>
    <row r="3" spans="1:22" ht="24.75" customHeight="1" thickBot="1" thickTop="1">
      <c r="A3" s="240" t="s">
        <v>25</v>
      </c>
      <c r="B3" s="243" t="s">
        <v>26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5"/>
      <c r="V3" s="246" t="s">
        <v>144</v>
      </c>
    </row>
    <row r="4" spans="1:22" ht="24.75" customHeight="1">
      <c r="A4" s="241"/>
      <c r="B4" s="235">
        <v>2012</v>
      </c>
      <c r="C4" s="236"/>
      <c r="D4" s="235">
        <v>2013</v>
      </c>
      <c r="E4" s="236"/>
      <c r="F4" s="235">
        <v>2014</v>
      </c>
      <c r="G4" s="236"/>
      <c r="H4" s="235">
        <v>2015</v>
      </c>
      <c r="I4" s="236"/>
      <c r="J4" s="235">
        <v>2016</v>
      </c>
      <c r="K4" s="236"/>
      <c r="L4" s="235">
        <v>2017</v>
      </c>
      <c r="M4" s="236"/>
      <c r="N4" s="235">
        <v>2018</v>
      </c>
      <c r="O4" s="236"/>
      <c r="P4" s="235">
        <v>2019</v>
      </c>
      <c r="Q4" s="236"/>
      <c r="R4" s="235">
        <v>2020</v>
      </c>
      <c r="S4" s="236"/>
      <c r="T4" s="235">
        <v>2021</v>
      </c>
      <c r="U4" s="236"/>
      <c r="V4" s="247"/>
    </row>
    <row r="5" spans="1:22" ht="24.75" customHeight="1" thickBot="1">
      <c r="A5" s="242"/>
      <c r="B5" s="8" t="s">
        <v>27</v>
      </c>
      <c r="C5" s="7" t="s">
        <v>28</v>
      </c>
      <c r="D5" s="8" t="s">
        <v>27</v>
      </c>
      <c r="E5" s="7" t="s">
        <v>28</v>
      </c>
      <c r="F5" s="8" t="s">
        <v>27</v>
      </c>
      <c r="G5" s="7" t="s">
        <v>28</v>
      </c>
      <c r="H5" s="8" t="s">
        <v>27</v>
      </c>
      <c r="I5" s="7" t="s">
        <v>28</v>
      </c>
      <c r="J5" s="8" t="s">
        <v>27</v>
      </c>
      <c r="K5" s="7" t="s">
        <v>28</v>
      </c>
      <c r="L5" s="8" t="s">
        <v>27</v>
      </c>
      <c r="M5" s="7" t="s">
        <v>28</v>
      </c>
      <c r="N5" s="8" t="s">
        <v>27</v>
      </c>
      <c r="O5" s="7" t="s">
        <v>28</v>
      </c>
      <c r="P5" s="8" t="s">
        <v>27</v>
      </c>
      <c r="Q5" s="7" t="s">
        <v>28</v>
      </c>
      <c r="R5" s="8" t="s">
        <v>27</v>
      </c>
      <c r="S5" s="7" t="s">
        <v>28</v>
      </c>
      <c r="T5" s="8" t="s">
        <v>27</v>
      </c>
      <c r="U5" s="7" t="s">
        <v>28</v>
      </c>
      <c r="V5" s="248"/>
    </row>
    <row r="6" spans="1:23" ht="15">
      <c r="A6" s="9" t="s">
        <v>29</v>
      </c>
      <c r="B6" s="12">
        <v>40759</v>
      </c>
      <c r="C6" s="13">
        <v>0.30165484983495905</v>
      </c>
      <c r="D6" s="12">
        <v>39233</v>
      </c>
      <c r="E6" s="13">
        <v>0.30958919243091393</v>
      </c>
      <c r="F6" s="12">
        <v>37859</v>
      </c>
      <c r="G6" s="13">
        <v>0.31238087379842405</v>
      </c>
      <c r="H6" s="12">
        <v>37097</v>
      </c>
      <c r="I6" s="13">
        <v>0.31857411526273754</v>
      </c>
      <c r="J6" s="12">
        <v>38363</v>
      </c>
      <c r="K6" s="13">
        <v>0.32000633956724106</v>
      </c>
      <c r="L6" s="12">
        <v>39468</v>
      </c>
      <c r="M6" s="13">
        <v>0.32642191363895756</v>
      </c>
      <c r="N6" s="12">
        <v>39613</v>
      </c>
      <c r="O6" s="220">
        <v>0.32275227115329774</v>
      </c>
      <c r="P6" s="12">
        <v>39853</v>
      </c>
      <c r="Q6" s="220">
        <v>0.3318926031412915</v>
      </c>
      <c r="R6" s="10">
        <v>31583</v>
      </c>
      <c r="S6" s="13">
        <v>0.3284216874987001</v>
      </c>
      <c r="T6" s="10">
        <v>34158</v>
      </c>
      <c r="U6" s="13">
        <v>0.32443059856011247</v>
      </c>
      <c r="V6" s="13">
        <v>0.0815312034955514</v>
      </c>
      <c r="W6" s="202" t="s">
        <v>99</v>
      </c>
    </row>
    <row r="7" spans="1:23" ht="15">
      <c r="A7" s="14" t="s">
        <v>30</v>
      </c>
      <c r="B7" s="16">
        <v>94350</v>
      </c>
      <c r="C7" s="17">
        <v>0.69827854171909</v>
      </c>
      <c r="D7" s="16">
        <v>87479</v>
      </c>
      <c r="E7" s="17">
        <v>0.6903003330019096</v>
      </c>
      <c r="F7" s="16">
        <v>83328</v>
      </c>
      <c r="G7" s="17">
        <v>0.687553116877759</v>
      </c>
      <c r="H7" s="16">
        <v>79343</v>
      </c>
      <c r="I7" s="17">
        <v>0.6813657715527236</v>
      </c>
      <c r="J7" s="16">
        <v>81508</v>
      </c>
      <c r="K7" s="17">
        <v>0.6799019035384795</v>
      </c>
      <c r="L7" s="16">
        <v>81439</v>
      </c>
      <c r="M7" s="17">
        <v>0.6735450041766258</v>
      </c>
      <c r="N7" s="16">
        <v>83122</v>
      </c>
      <c r="O7" s="219">
        <v>0.6772477288467023</v>
      </c>
      <c r="P7" s="16">
        <v>80225</v>
      </c>
      <c r="Q7" s="219">
        <v>0.6681073968587085</v>
      </c>
      <c r="R7" s="16">
        <v>64583</v>
      </c>
      <c r="S7" s="17">
        <v>0.6715783125012998</v>
      </c>
      <c r="T7" s="16">
        <v>71128</v>
      </c>
      <c r="U7" s="17">
        <v>0.6755694014398875</v>
      </c>
      <c r="V7" s="20">
        <v>0.10134245854172151</v>
      </c>
      <c r="W7" s="202" t="s">
        <v>100</v>
      </c>
    </row>
    <row r="8" spans="1:23" ht="15.75" thickBot="1">
      <c r="A8" s="18" t="s">
        <v>31</v>
      </c>
      <c r="B8" s="12">
        <v>9</v>
      </c>
      <c r="C8" s="20">
        <v>6.660844595094658E-05</v>
      </c>
      <c r="D8" s="12">
        <v>14</v>
      </c>
      <c r="E8" s="20">
        <v>0.00011047456717642788</v>
      </c>
      <c r="F8" s="12">
        <v>8</v>
      </c>
      <c r="G8" s="20">
        <v>6.600932381698914E-05</v>
      </c>
      <c r="H8" s="12">
        <v>7</v>
      </c>
      <c r="I8" s="20">
        <v>6.0113184538888936E-05</v>
      </c>
      <c r="J8" s="12">
        <v>11</v>
      </c>
      <c r="K8" s="20">
        <v>9.175689427937472E-05</v>
      </c>
      <c r="L8" s="12">
        <v>4</v>
      </c>
      <c r="M8" s="20">
        <v>3.308218441663703E-05</v>
      </c>
      <c r="N8" s="12">
        <v>0</v>
      </c>
      <c r="O8" s="218">
        <v>0</v>
      </c>
      <c r="P8" s="12">
        <v>0</v>
      </c>
      <c r="Q8" s="218">
        <v>0</v>
      </c>
      <c r="R8" s="12">
        <v>0</v>
      </c>
      <c r="S8" s="20">
        <v>0</v>
      </c>
      <c r="T8" s="12">
        <v>0</v>
      </c>
      <c r="U8" s="20">
        <v>0</v>
      </c>
      <c r="V8" s="229"/>
      <c r="W8" s="202" t="s">
        <v>101</v>
      </c>
    </row>
    <row r="9" spans="1:23" ht="15.75" thickBot="1">
      <c r="A9" s="22" t="s">
        <v>32</v>
      </c>
      <c r="B9" s="23">
        <v>135118</v>
      </c>
      <c r="C9" s="25">
        <v>1</v>
      </c>
      <c r="D9" s="23">
        <v>126726</v>
      </c>
      <c r="E9" s="25">
        <v>1</v>
      </c>
      <c r="F9" s="23">
        <v>121195</v>
      </c>
      <c r="G9" s="25">
        <v>1</v>
      </c>
      <c r="H9" s="23">
        <v>116447</v>
      </c>
      <c r="I9" s="25">
        <v>1</v>
      </c>
      <c r="J9" s="23">
        <v>119882</v>
      </c>
      <c r="K9" s="25">
        <v>1</v>
      </c>
      <c r="L9" s="23">
        <v>120911</v>
      </c>
      <c r="M9" s="25">
        <v>1</v>
      </c>
      <c r="N9" s="23">
        <v>122735</v>
      </c>
      <c r="O9" s="25">
        <v>1</v>
      </c>
      <c r="P9" s="23">
        <v>120078</v>
      </c>
      <c r="Q9" s="25">
        <v>1</v>
      </c>
      <c r="R9" s="23">
        <v>96166</v>
      </c>
      <c r="S9" s="25">
        <v>1</v>
      </c>
      <c r="T9" s="23">
        <v>105286</v>
      </c>
      <c r="U9" s="25">
        <v>1</v>
      </c>
      <c r="V9" s="66">
        <v>0.09483601272799118</v>
      </c>
      <c r="W9" s="203" t="s">
        <v>72</v>
      </c>
    </row>
  </sheetData>
  <sheetProtection/>
  <mergeCells count="15">
    <mergeCell ref="H4:I4"/>
    <mergeCell ref="T4:U4"/>
    <mergeCell ref="P4:Q4"/>
    <mergeCell ref="B4:C4"/>
    <mergeCell ref="D4:E4"/>
    <mergeCell ref="F4:G4"/>
    <mergeCell ref="N4:O4"/>
    <mergeCell ref="J4:K4"/>
    <mergeCell ref="L4:M4"/>
    <mergeCell ref="R4:S4"/>
    <mergeCell ref="A1:V1"/>
    <mergeCell ref="A2:V2"/>
    <mergeCell ref="A3:A5"/>
    <mergeCell ref="B3:U3"/>
    <mergeCell ref="V3:V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0.7109375" style="172" customWidth="1"/>
    <col min="2" max="11" width="14.7109375" style="172" customWidth="1"/>
    <col min="12" max="16384" width="11.421875" style="172" customWidth="1"/>
  </cols>
  <sheetData>
    <row r="1" spans="1:11" ht="24.75" customHeight="1" thickBot="1" thickTop="1">
      <c r="A1" s="237" t="s">
        <v>140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24.75" customHeight="1" thickBot="1" thickTop="1">
      <c r="A2" s="249" t="s">
        <v>1</v>
      </c>
      <c r="B2" s="250" t="s">
        <v>33</v>
      </c>
      <c r="C2" s="251"/>
      <c r="D2" s="251"/>
      <c r="E2" s="251"/>
      <c r="F2" s="251"/>
      <c r="G2" s="251"/>
      <c r="H2" s="251"/>
      <c r="I2" s="252"/>
      <c r="J2" s="253" t="s">
        <v>32</v>
      </c>
      <c r="K2" s="254"/>
    </row>
    <row r="3" spans="1:11" ht="24.75" customHeight="1">
      <c r="A3" s="241"/>
      <c r="B3" s="257" t="s">
        <v>34</v>
      </c>
      <c r="C3" s="258"/>
      <c r="D3" s="257" t="s">
        <v>35</v>
      </c>
      <c r="E3" s="258"/>
      <c r="F3" s="257" t="s">
        <v>36</v>
      </c>
      <c r="G3" s="258"/>
      <c r="H3" s="257" t="s">
        <v>37</v>
      </c>
      <c r="I3" s="258"/>
      <c r="J3" s="255"/>
      <c r="K3" s="256"/>
    </row>
    <row r="4" spans="1:11" ht="24.75" customHeight="1" thickBot="1">
      <c r="A4" s="242"/>
      <c r="B4" s="28" t="s">
        <v>27</v>
      </c>
      <c r="C4" s="29" t="s">
        <v>28</v>
      </c>
      <c r="D4" s="28" t="s">
        <v>27</v>
      </c>
      <c r="E4" s="29" t="s">
        <v>28</v>
      </c>
      <c r="F4" s="28" t="s">
        <v>27</v>
      </c>
      <c r="G4" s="29" t="s">
        <v>28</v>
      </c>
      <c r="H4" s="8" t="s">
        <v>27</v>
      </c>
      <c r="I4" s="7" t="s">
        <v>28</v>
      </c>
      <c r="J4" s="30" t="s">
        <v>27</v>
      </c>
      <c r="K4" s="31" t="s">
        <v>28</v>
      </c>
    </row>
    <row r="5" spans="1:12" ht="15">
      <c r="A5" s="32" t="s">
        <v>29</v>
      </c>
      <c r="B5" s="10">
        <v>16566</v>
      </c>
      <c r="C5" s="11">
        <v>0.381494104642594</v>
      </c>
      <c r="D5" s="10">
        <v>14686</v>
      </c>
      <c r="E5" s="11">
        <v>0.2917825637765239</v>
      </c>
      <c r="F5" s="10">
        <v>2903</v>
      </c>
      <c r="G5" s="11">
        <v>0.2528305173314753</v>
      </c>
      <c r="H5" s="33">
        <v>3</v>
      </c>
      <c r="I5" s="11">
        <v>0.0625</v>
      </c>
      <c r="J5" s="34">
        <v>34158</v>
      </c>
      <c r="K5" s="11">
        <v>0.32443059856011247</v>
      </c>
      <c r="L5" s="202" t="s">
        <v>99</v>
      </c>
    </row>
    <row r="6" spans="1:12" ht="15.75" thickBot="1">
      <c r="A6" s="35" t="s">
        <v>30</v>
      </c>
      <c r="B6" s="12">
        <v>26858</v>
      </c>
      <c r="C6" s="15">
        <v>0.6185058953574061</v>
      </c>
      <c r="D6" s="12">
        <v>35646</v>
      </c>
      <c r="E6" s="15">
        <v>0.7082174362234761</v>
      </c>
      <c r="F6" s="12">
        <v>8579</v>
      </c>
      <c r="G6" s="15">
        <v>0.7471694826685247</v>
      </c>
      <c r="H6" s="12">
        <v>45</v>
      </c>
      <c r="I6" s="15">
        <v>0.9375</v>
      </c>
      <c r="J6" s="36">
        <v>71128</v>
      </c>
      <c r="K6" s="15">
        <v>0.6755694014398875</v>
      </c>
      <c r="L6" s="202" t="s">
        <v>100</v>
      </c>
    </row>
    <row r="7" spans="1:12" ht="15.75" thickBot="1">
      <c r="A7" s="38" t="s">
        <v>32</v>
      </c>
      <c r="B7" s="39">
        <v>43424</v>
      </c>
      <c r="C7" s="24">
        <v>1</v>
      </c>
      <c r="D7" s="39">
        <v>50332</v>
      </c>
      <c r="E7" s="24">
        <v>1</v>
      </c>
      <c r="F7" s="39">
        <v>11482</v>
      </c>
      <c r="G7" s="24">
        <v>1</v>
      </c>
      <c r="H7" s="39">
        <v>48</v>
      </c>
      <c r="I7" s="24">
        <v>1</v>
      </c>
      <c r="J7" s="39">
        <v>105286</v>
      </c>
      <c r="K7" s="24">
        <v>1</v>
      </c>
      <c r="L7" s="203" t="s">
        <v>72</v>
      </c>
    </row>
    <row r="8" spans="1:11" ht="15">
      <c r="A8" s="40"/>
      <c r="B8" s="41"/>
      <c r="C8" s="42"/>
      <c r="D8" s="41"/>
      <c r="E8" s="42"/>
      <c r="F8" s="41"/>
      <c r="G8" s="42"/>
      <c r="H8" s="41"/>
      <c r="I8" s="42"/>
      <c r="J8" s="41"/>
      <c r="K8" s="42"/>
    </row>
    <row r="9" spans="1:11" ht="15">
      <c r="A9" s="43" t="s">
        <v>38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5">
      <c r="A10" s="45" t="s">
        <v>39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20.7109375" style="172" customWidth="1"/>
    <col min="2" max="5" width="22.8515625" style="172" customWidth="1"/>
    <col min="6" max="7" width="16.28125" style="172" customWidth="1"/>
    <col min="8" max="16384" width="11.421875" style="172" customWidth="1"/>
  </cols>
  <sheetData>
    <row r="1" spans="1:7" ht="24.75" customHeight="1" thickBot="1" thickTop="1">
      <c r="A1" s="237" t="s">
        <v>141</v>
      </c>
      <c r="B1" s="238"/>
      <c r="C1" s="238"/>
      <c r="D1" s="238"/>
      <c r="E1" s="238"/>
      <c r="F1" s="238"/>
      <c r="G1" s="239"/>
    </row>
    <row r="2" spans="1:7" ht="24.75" customHeight="1" thickBot="1" thickTop="1">
      <c r="A2" s="246" t="s">
        <v>40</v>
      </c>
      <c r="B2" s="243" t="s">
        <v>1</v>
      </c>
      <c r="C2" s="244"/>
      <c r="D2" s="244"/>
      <c r="E2" s="244"/>
      <c r="F2" s="259" t="s">
        <v>32</v>
      </c>
      <c r="G2" s="260"/>
    </row>
    <row r="3" spans="1:7" ht="24.75" customHeight="1">
      <c r="A3" s="247"/>
      <c r="B3" s="235" t="s">
        <v>29</v>
      </c>
      <c r="C3" s="236"/>
      <c r="D3" s="235" t="s">
        <v>30</v>
      </c>
      <c r="E3" s="236"/>
      <c r="F3" s="255"/>
      <c r="G3" s="261"/>
    </row>
    <row r="4" spans="1:7" ht="24.75" customHeight="1" thickBot="1">
      <c r="A4" s="248"/>
      <c r="B4" s="47" t="s">
        <v>27</v>
      </c>
      <c r="C4" s="48" t="s">
        <v>28</v>
      </c>
      <c r="D4" s="47" t="s">
        <v>27</v>
      </c>
      <c r="E4" s="48" t="s">
        <v>28</v>
      </c>
      <c r="F4" s="49" t="s">
        <v>27</v>
      </c>
      <c r="G4" s="50" t="s">
        <v>28</v>
      </c>
    </row>
    <row r="5" spans="1:8" ht="15">
      <c r="A5" s="32" t="s">
        <v>42</v>
      </c>
      <c r="B5" s="51">
        <v>17023</v>
      </c>
      <c r="C5" s="52">
        <v>0.4983605597517418</v>
      </c>
      <c r="D5" s="51">
        <v>28094</v>
      </c>
      <c r="E5" s="52">
        <v>0.39497806770891913</v>
      </c>
      <c r="F5" s="53">
        <v>45117</v>
      </c>
      <c r="G5" s="54">
        <v>0.42851851148300824</v>
      </c>
      <c r="H5" s="202" t="s">
        <v>102</v>
      </c>
    </row>
    <row r="6" spans="1:8" ht="15">
      <c r="A6" s="35" t="s">
        <v>43</v>
      </c>
      <c r="B6" s="12">
        <v>3622</v>
      </c>
      <c r="C6" s="15">
        <v>0.10603665319983607</v>
      </c>
      <c r="D6" s="12">
        <v>8017</v>
      </c>
      <c r="E6" s="15">
        <v>0.11271229333033402</v>
      </c>
      <c r="F6" s="55">
        <v>11639</v>
      </c>
      <c r="G6" s="15">
        <v>0.11054651140702468</v>
      </c>
      <c r="H6" s="202" t="s">
        <v>103</v>
      </c>
    </row>
    <row r="7" spans="1:8" ht="15">
      <c r="A7" s="35" t="s">
        <v>44</v>
      </c>
      <c r="B7" s="12">
        <v>3562</v>
      </c>
      <c r="C7" s="15">
        <v>0.10428011007670239</v>
      </c>
      <c r="D7" s="12">
        <v>8307</v>
      </c>
      <c r="E7" s="15">
        <v>0.11678945000562367</v>
      </c>
      <c r="F7" s="55">
        <v>11869</v>
      </c>
      <c r="G7" s="15">
        <v>0.11273103736489182</v>
      </c>
      <c r="H7" s="202" t="s">
        <v>104</v>
      </c>
    </row>
    <row r="8" spans="1:8" ht="15">
      <c r="A8" s="35" t="s">
        <v>45</v>
      </c>
      <c r="B8" s="12">
        <v>3538</v>
      </c>
      <c r="C8" s="15">
        <v>0.1035774928274489</v>
      </c>
      <c r="D8" s="12">
        <v>9036</v>
      </c>
      <c r="E8" s="15">
        <v>0.12703857833764481</v>
      </c>
      <c r="F8" s="55">
        <v>12574</v>
      </c>
      <c r="G8" s="15">
        <v>0.11942708432270199</v>
      </c>
      <c r="H8" s="202" t="s">
        <v>105</v>
      </c>
    </row>
    <row r="9" spans="1:8" ht="15">
      <c r="A9" s="35" t="s">
        <v>46</v>
      </c>
      <c r="B9" s="12">
        <v>2263</v>
      </c>
      <c r="C9" s="15">
        <v>0.06625095146085837</v>
      </c>
      <c r="D9" s="12">
        <v>5995</v>
      </c>
      <c r="E9" s="15">
        <v>0.08428466989090092</v>
      </c>
      <c r="F9" s="55">
        <v>8258</v>
      </c>
      <c r="G9" s="15">
        <v>0.07843397982637769</v>
      </c>
      <c r="H9" s="202" t="s">
        <v>106</v>
      </c>
    </row>
    <row r="10" spans="1:8" ht="15">
      <c r="A10" s="35" t="s">
        <v>47</v>
      </c>
      <c r="B10" s="12">
        <v>2948</v>
      </c>
      <c r="C10" s="15">
        <v>0.08630481878330112</v>
      </c>
      <c r="D10" s="12">
        <v>7921</v>
      </c>
      <c r="E10" s="15">
        <v>0.1113626138792037</v>
      </c>
      <c r="F10" s="55">
        <v>10869</v>
      </c>
      <c r="G10" s="15">
        <v>0.10323309841764336</v>
      </c>
      <c r="H10" s="202" t="s">
        <v>107</v>
      </c>
    </row>
    <row r="11" spans="1:8" ht="15">
      <c r="A11" s="35" t="s">
        <v>48</v>
      </c>
      <c r="B11" s="12">
        <v>870</v>
      </c>
      <c r="C11" s="15">
        <v>0.025469875285438256</v>
      </c>
      <c r="D11" s="12">
        <v>2699</v>
      </c>
      <c r="E11" s="15">
        <v>0.037945675402092004</v>
      </c>
      <c r="F11" s="55">
        <v>3569</v>
      </c>
      <c r="G11" s="15">
        <v>0.033898144102729705</v>
      </c>
      <c r="H11" s="202" t="s">
        <v>108</v>
      </c>
    </row>
    <row r="12" spans="1:8" ht="15.75" thickBot="1">
      <c r="A12" s="35" t="s">
        <v>49</v>
      </c>
      <c r="B12" s="12">
        <v>332</v>
      </c>
      <c r="C12" s="15">
        <v>0.00971953861467299</v>
      </c>
      <c r="D12" s="12">
        <v>1059</v>
      </c>
      <c r="E12" s="15">
        <v>0.014888651445281745</v>
      </c>
      <c r="F12" s="55">
        <v>1391</v>
      </c>
      <c r="G12" s="15">
        <v>0.013211633075622594</v>
      </c>
      <c r="H12" s="202" t="s">
        <v>109</v>
      </c>
    </row>
    <row r="13" spans="1:8" ht="15.75" thickBot="1">
      <c r="A13" s="38" t="s">
        <v>32</v>
      </c>
      <c r="B13" s="39">
        <v>34158</v>
      </c>
      <c r="C13" s="24">
        <v>1</v>
      </c>
      <c r="D13" s="39">
        <v>71128</v>
      </c>
      <c r="E13" s="24">
        <v>1</v>
      </c>
      <c r="F13" s="56">
        <v>105286</v>
      </c>
      <c r="G13" s="24">
        <v>1</v>
      </c>
      <c r="H13" s="203" t="s">
        <v>72</v>
      </c>
    </row>
    <row r="14" spans="1:7" ht="15">
      <c r="A14" s="40"/>
      <c r="B14" s="41"/>
      <c r="C14" s="42"/>
      <c r="D14" s="41"/>
      <c r="E14" s="42"/>
      <c r="F14" s="57"/>
      <c r="G14" s="42"/>
    </row>
    <row r="15" spans="1:7" ht="15">
      <c r="A15" s="43" t="s">
        <v>38</v>
      </c>
      <c r="B15" s="44"/>
      <c r="C15" s="44"/>
      <c r="D15" s="44"/>
      <c r="E15" s="44"/>
      <c r="F15" s="211"/>
      <c r="G15" s="44"/>
    </row>
    <row r="16" spans="1:7" ht="15">
      <c r="A16" s="45" t="s">
        <v>50</v>
      </c>
      <c r="B16" s="44"/>
      <c r="C16" s="44"/>
      <c r="D16" s="44"/>
      <c r="E16" s="44"/>
      <c r="F16" s="44"/>
      <c r="G16" s="44"/>
    </row>
    <row r="17" spans="1:7" ht="15">
      <c r="A17" s="46"/>
      <c r="B17" s="46"/>
      <c r="C17" s="46"/>
      <c r="D17" s="46"/>
      <c r="E17" s="46"/>
      <c r="F17" s="46"/>
      <c r="G17" s="46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20.7109375" style="172" customWidth="1"/>
    <col min="2" max="5" width="22.28125" style="172" customWidth="1"/>
    <col min="6" max="7" width="14.7109375" style="172" customWidth="1"/>
    <col min="8" max="16384" width="11.421875" style="172" customWidth="1"/>
  </cols>
  <sheetData>
    <row r="1" spans="1:7" ht="24.75" customHeight="1" thickBot="1" thickTop="1">
      <c r="A1" s="237" t="s">
        <v>142</v>
      </c>
      <c r="B1" s="238"/>
      <c r="C1" s="238"/>
      <c r="D1" s="238"/>
      <c r="E1" s="238"/>
      <c r="F1" s="238"/>
      <c r="G1" s="239"/>
    </row>
    <row r="2" spans="1:7" ht="24.75" customHeight="1" thickBot="1" thickTop="1">
      <c r="A2" s="262" t="s">
        <v>51</v>
      </c>
      <c r="B2" s="263" t="s">
        <v>1</v>
      </c>
      <c r="C2" s="264"/>
      <c r="D2" s="264"/>
      <c r="E2" s="264"/>
      <c r="F2" s="253" t="s">
        <v>32</v>
      </c>
      <c r="G2" s="265"/>
    </row>
    <row r="3" spans="1:7" ht="24.75" customHeight="1">
      <c r="A3" s="247"/>
      <c r="B3" s="235" t="s">
        <v>29</v>
      </c>
      <c r="C3" s="236"/>
      <c r="D3" s="235" t="s">
        <v>30</v>
      </c>
      <c r="E3" s="236"/>
      <c r="F3" s="255"/>
      <c r="G3" s="261"/>
    </row>
    <row r="4" spans="1:7" ht="24.75" customHeight="1" thickBot="1">
      <c r="A4" s="248"/>
      <c r="B4" s="47" t="s">
        <v>27</v>
      </c>
      <c r="C4" s="48" t="s">
        <v>28</v>
      </c>
      <c r="D4" s="47" t="s">
        <v>27</v>
      </c>
      <c r="E4" s="48" t="s">
        <v>28</v>
      </c>
      <c r="F4" s="58" t="s">
        <v>27</v>
      </c>
      <c r="G4" s="29" t="s">
        <v>28</v>
      </c>
    </row>
    <row r="5" spans="1:8" ht="15">
      <c r="A5" s="59">
        <v>0</v>
      </c>
      <c r="B5" s="33">
        <v>31252</v>
      </c>
      <c r="C5" s="54">
        <v>0.9149247614028924</v>
      </c>
      <c r="D5" s="33">
        <v>62504</v>
      </c>
      <c r="E5" s="54">
        <v>0.8787537959734564</v>
      </c>
      <c r="F5" s="61">
        <v>93756</v>
      </c>
      <c r="G5" s="11">
        <v>0.8904887639382254</v>
      </c>
      <c r="H5" s="202" t="s">
        <v>110</v>
      </c>
    </row>
    <row r="6" spans="1:8" ht="15">
      <c r="A6" s="35" t="s">
        <v>52</v>
      </c>
      <c r="B6" s="12">
        <v>1505</v>
      </c>
      <c r="C6" s="15">
        <v>0.04405995667193629</v>
      </c>
      <c r="D6" s="12">
        <v>4388</v>
      </c>
      <c r="E6" s="15">
        <v>0.06169159824541672</v>
      </c>
      <c r="F6" s="63">
        <v>5893</v>
      </c>
      <c r="G6" s="15">
        <v>0.055971354216135104</v>
      </c>
      <c r="H6" s="202" t="s">
        <v>111</v>
      </c>
    </row>
    <row r="7" spans="1:8" ht="15">
      <c r="A7" s="35" t="s">
        <v>53</v>
      </c>
      <c r="B7" s="12">
        <v>1130</v>
      </c>
      <c r="C7" s="15">
        <v>0.03308156215235084</v>
      </c>
      <c r="D7" s="12">
        <v>3089</v>
      </c>
      <c r="E7" s="15">
        <v>0.04342874817230908</v>
      </c>
      <c r="F7" s="63">
        <v>4219</v>
      </c>
      <c r="G7" s="15">
        <v>0.0400718044184412</v>
      </c>
      <c r="H7" s="202" t="s">
        <v>112</v>
      </c>
    </row>
    <row r="8" spans="1:8" ht="15">
      <c r="A8" s="35" t="s">
        <v>54</v>
      </c>
      <c r="B8" s="12">
        <v>238</v>
      </c>
      <c r="C8" s="15">
        <v>0.006967621055096903</v>
      </c>
      <c r="D8" s="12">
        <v>838</v>
      </c>
      <c r="E8" s="15">
        <v>0.011781576875492073</v>
      </c>
      <c r="F8" s="63">
        <v>1076</v>
      </c>
      <c r="G8" s="15">
        <v>0.01021978230723933</v>
      </c>
      <c r="H8" s="202" t="s">
        <v>113</v>
      </c>
    </row>
    <row r="9" spans="1:8" ht="15">
      <c r="A9" s="35" t="s">
        <v>55</v>
      </c>
      <c r="B9" s="12">
        <v>9</v>
      </c>
      <c r="C9" s="15">
        <v>0.0002634814684700509</v>
      </c>
      <c r="D9" s="12">
        <v>68</v>
      </c>
      <c r="E9" s="15">
        <v>0.0009560229445506692</v>
      </c>
      <c r="F9" s="63">
        <v>77</v>
      </c>
      <c r="G9" s="15">
        <v>0.0007313412989381305</v>
      </c>
      <c r="H9" s="202" t="s">
        <v>114</v>
      </c>
    </row>
    <row r="10" spans="1:8" ht="15">
      <c r="A10" s="35" t="s">
        <v>56</v>
      </c>
      <c r="B10" s="12">
        <v>15</v>
      </c>
      <c r="C10" s="15">
        <v>0.00043913578078341823</v>
      </c>
      <c r="D10" s="12">
        <v>153</v>
      </c>
      <c r="E10" s="15">
        <v>0.0021510516252390057</v>
      </c>
      <c r="F10" s="63">
        <v>168</v>
      </c>
      <c r="G10" s="15">
        <v>0.001595653743137739</v>
      </c>
      <c r="H10" s="202" t="s">
        <v>115</v>
      </c>
    </row>
    <row r="11" spans="1:8" ht="15">
      <c r="A11" s="35" t="s">
        <v>57</v>
      </c>
      <c r="B11" s="12">
        <v>3</v>
      </c>
      <c r="C11" s="15">
        <v>8.782715615668365E-05</v>
      </c>
      <c r="D11" s="12">
        <v>29</v>
      </c>
      <c r="E11" s="15">
        <v>0.00040771566752896186</v>
      </c>
      <c r="F11" s="63">
        <v>32</v>
      </c>
      <c r="G11" s="15">
        <v>0.0003039340463119503</v>
      </c>
      <c r="H11" s="202" t="s">
        <v>116</v>
      </c>
    </row>
    <row r="12" spans="1:8" ht="15">
      <c r="A12" s="35" t="s">
        <v>58</v>
      </c>
      <c r="B12" s="12">
        <v>3</v>
      </c>
      <c r="C12" s="15">
        <v>8.782715615668365E-05</v>
      </c>
      <c r="D12" s="12">
        <v>14</v>
      </c>
      <c r="E12" s="15">
        <v>0.00019682825328984366</v>
      </c>
      <c r="F12" s="63">
        <v>17</v>
      </c>
      <c r="G12" s="15">
        <v>0.0001614649621032236</v>
      </c>
      <c r="H12" s="202" t="s">
        <v>117</v>
      </c>
    </row>
    <row r="13" spans="1:8" ht="15.75" thickBot="1">
      <c r="A13" s="35" t="s">
        <v>37</v>
      </c>
      <c r="B13" s="12">
        <v>3</v>
      </c>
      <c r="C13" s="15">
        <v>8.782715615668365E-05</v>
      </c>
      <c r="D13" s="12">
        <v>45</v>
      </c>
      <c r="E13" s="15">
        <v>0.0006326622427173547</v>
      </c>
      <c r="F13" s="64">
        <v>48</v>
      </c>
      <c r="G13" s="15">
        <v>0.00045590106946792543</v>
      </c>
      <c r="H13" s="202" t="s">
        <v>118</v>
      </c>
    </row>
    <row r="14" spans="1:8" ht="15.75" thickBot="1">
      <c r="A14" s="38" t="s">
        <v>32</v>
      </c>
      <c r="B14" s="23">
        <v>34158</v>
      </c>
      <c r="C14" s="24">
        <v>1</v>
      </c>
      <c r="D14" s="23">
        <v>71128</v>
      </c>
      <c r="E14" s="24">
        <v>1</v>
      </c>
      <c r="F14" s="56">
        <v>105286</v>
      </c>
      <c r="G14" s="24">
        <v>1</v>
      </c>
      <c r="H14" s="203" t="s">
        <v>72</v>
      </c>
    </row>
    <row r="15" spans="1:7" ht="15">
      <c r="A15" s="40"/>
      <c r="B15" s="57"/>
      <c r="C15" s="42"/>
      <c r="D15" s="57"/>
      <c r="E15" s="42"/>
      <c r="F15" s="57"/>
      <c r="G15" s="42"/>
    </row>
    <row r="16" spans="1:7" ht="15">
      <c r="A16" s="43" t="s">
        <v>38</v>
      </c>
      <c r="B16" s="44"/>
      <c r="C16" s="44"/>
      <c r="D16" s="44"/>
      <c r="E16" s="44"/>
      <c r="F16" s="211"/>
      <c r="G16" s="44"/>
    </row>
    <row r="17" spans="1:7" ht="15">
      <c r="A17" s="45" t="s">
        <v>59</v>
      </c>
      <c r="B17" s="44"/>
      <c r="C17" s="44"/>
      <c r="D17" s="44"/>
      <c r="E17" s="44"/>
      <c r="F17" s="44"/>
      <c r="G17" s="44"/>
    </row>
    <row r="18" spans="1:7" ht="15">
      <c r="A18" s="46"/>
      <c r="B18" s="46"/>
      <c r="C18" s="46"/>
      <c r="D18" s="46"/>
      <c r="E18" s="46"/>
      <c r="F18" s="46"/>
      <c r="G18" s="46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D1">
      <selection activeCell="A1" sqref="A1:V1"/>
    </sheetView>
  </sheetViews>
  <sheetFormatPr defaultColWidth="11.421875" defaultRowHeight="15"/>
  <cols>
    <col min="1" max="1" width="15.7109375" style="172" customWidth="1"/>
    <col min="2" max="22" width="13.421875" style="172" customWidth="1"/>
    <col min="23" max="16384" width="11.421875" style="172" customWidth="1"/>
  </cols>
  <sheetData>
    <row r="1" spans="1:22" ht="24.75" customHeight="1" thickBot="1" thickTop="1">
      <c r="A1" s="237" t="s">
        <v>60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9"/>
    </row>
    <row r="2" spans="1:22" ht="24.75" customHeight="1" thickBot="1" thickTop="1">
      <c r="A2" s="237" t="s">
        <v>143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9"/>
    </row>
    <row r="3" spans="1:22" ht="24.75" customHeight="1" thickBot="1" thickTop="1">
      <c r="A3" s="240" t="s">
        <v>61</v>
      </c>
      <c r="B3" s="243" t="s">
        <v>26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5"/>
      <c r="V3" s="262" t="s">
        <v>144</v>
      </c>
    </row>
    <row r="4" spans="1:22" ht="24.75" customHeight="1">
      <c r="A4" s="241"/>
      <c r="B4" s="235">
        <v>2012</v>
      </c>
      <c r="C4" s="236"/>
      <c r="D4" s="235">
        <v>2013</v>
      </c>
      <c r="E4" s="236"/>
      <c r="F4" s="253">
        <v>2014</v>
      </c>
      <c r="G4" s="265"/>
      <c r="H4" s="235">
        <v>2015</v>
      </c>
      <c r="I4" s="236"/>
      <c r="J4" s="235">
        <v>2016</v>
      </c>
      <c r="K4" s="236"/>
      <c r="L4" s="235">
        <v>2017</v>
      </c>
      <c r="M4" s="236"/>
      <c r="N4" s="235">
        <v>2018</v>
      </c>
      <c r="O4" s="236"/>
      <c r="P4" s="235">
        <v>2019</v>
      </c>
      <c r="Q4" s="236"/>
      <c r="R4" s="235">
        <v>2020</v>
      </c>
      <c r="S4" s="236"/>
      <c r="T4" s="235">
        <v>2021</v>
      </c>
      <c r="U4" s="236"/>
      <c r="V4" s="247"/>
    </row>
    <row r="5" spans="1:22" ht="24.75" customHeight="1" thickBot="1">
      <c r="A5" s="242"/>
      <c r="B5" s="8" t="s">
        <v>27</v>
      </c>
      <c r="C5" s="7" t="s">
        <v>28</v>
      </c>
      <c r="D5" s="8" t="s">
        <v>27</v>
      </c>
      <c r="E5" s="7" t="s">
        <v>28</v>
      </c>
      <c r="F5" s="8" t="s">
        <v>27</v>
      </c>
      <c r="G5" s="7" t="s">
        <v>28</v>
      </c>
      <c r="H5" s="8" t="s">
        <v>27</v>
      </c>
      <c r="I5" s="7" t="s">
        <v>28</v>
      </c>
      <c r="J5" s="8" t="s">
        <v>27</v>
      </c>
      <c r="K5" s="7" t="s">
        <v>28</v>
      </c>
      <c r="L5" s="8" t="s">
        <v>27</v>
      </c>
      <c r="M5" s="7" t="s">
        <v>28</v>
      </c>
      <c r="N5" s="8" t="s">
        <v>27</v>
      </c>
      <c r="O5" s="7" t="s">
        <v>28</v>
      </c>
      <c r="P5" s="8" t="s">
        <v>27</v>
      </c>
      <c r="Q5" s="7" t="s">
        <v>28</v>
      </c>
      <c r="R5" s="8" t="s">
        <v>27</v>
      </c>
      <c r="S5" s="7" t="s">
        <v>28</v>
      </c>
      <c r="T5" s="8" t="s">
        <v>27</v>
      </c>
      <c r="U5" s="7" t="s">
        <v>28</v>
      </c>
      <c r="V5" s="266"/>
    </row>
    <row r="6" spans="1:22" ht="15.75" thickBot="1">
      <c r="A6" s="32" t="s">
        <v>62</v>
      </c>
      <c r="B6" s="12">
        <v>4651</v>
      </c>
      <c r="C6" s="13">
        <v>0.034421764679761394</v>
      </c>
      <c r="D6" s="12">
        <v>3942</v>
      </c>
      <c r="E6" s="13">
        <v>0.031106481700677053</v>
      </c>
      <c r="F6" s="12">
        <v>3698</v>
      </c>
      <c r="G6" s="13">
        <v>0.030512809934403234</v>
      </c>
      <c r="H6" s="33">
        <v>3434</v>
      </c>
      <c r="I6" s="65">
        <v>0.02948981081522066</v>
      </c>
      <c r="J6" s="12">
        <v>3550</v>
      </c>
      <c r="K6" s="13">
        <v>0.0296124522447073</v>
      </c>
      <c r="L6" s="12">
        <v>3558</v>
      </c>
      <c r="M6" s="13">
        <v>0.029426603038598634</v>
      </c>
      <c r="N6" s="12">
        <v>3688</v>
      </c>
      <c r="O6" s="220">
        <v>0.03004847842913594</v>
      </c>
      <c r="P6" s="12">
        <v>3556</v>
      </c>
      <c r="Q6" s="220">
        <v>0.02961408417861723</v>
      </c>
      <c r="R6" s="10">
        <v>2876</v>
      </c>
      <c r="S6" s="13">
        <v>0.02990661980325687</v>
      </c>
      <c r="T6" s="10">
        <f>VLOOKUP(A6,'[1]Sheet1'!$A$45:$C$53,2,FALSE)</f>
        <v>3392</v>
      </c>
      <c r="U6" s="13">
        <f>VLOOKUP(A6,'[1]Sheet1'!$A$45:$C$53,3,FALSE)/100</f>
        <v>0.03221700890906673</v>
      </c>
      <c r="V6" s="13">
        <f>(T6-R6)/R6</f>
        <v>0.17941585535465926</v>
      </c>
    </row>
    <row r="7" spans="1:22" ht="15.75" thickBot="1">
      <c r="A7" s="35" t="s">
        <v>63</v>
      </c>
      <c r="B7" s="12">
        <v>39486</v>
      </c>
      <c r="C7" s="17">
        <v>0.29223345520211963</v>
      </c>
      <c r="D7" s="12">
        <v>36285</v>
      </c>
      <c r="E7" s="17">
        <v>0.28632640499976325</v>
      </c>
      <c r="F7" s="12">
        <v>34603</v>
      </c>
      <c r="G7" s="17">
        <v>0.28551507900490947</v>
      </c>
      <c r="H7" s="12">
        <v>33438</v>
      </c>
      <c r="I7" s="17">
        <v>0.2871520949444812</v>
      </c>
      <c r="J7" s="12">
        <v>33861</v>
      </c>
      <c r="K7" s="17">
        <v>0.2824444036636025</v>
      </c>
      <c r="L7" s="12">
        <v>34388</v>
      </c>
      <c r="M7" s="17">
        <v>0.28440753942982855</v>
      </c>
      <c r="N7" s="12">
        <v>34571</v>
      </c>
      <c r="O7" s="219">
        <v>0.2816718947325539</v>
      </c>
      <c r="P7" s="12">
        <v>33448</v>
      </c>
      <c r="Q7" s="219">
        <v>0.2785522743550025</v>
      </c>
      <c r="R7" s="12">
        <v>26658</v>
      </c>
      <c r="S7" s="17">
        <v>0.2772081608884637</v>
      </c>
      <c r="T7" s="12">
        <f>VLOOKUP(A7,'[1]Sheet1'!$A$45:$C$53,2,FALSE)</f>
        <v>29574</v>
      </c>
      <c r="U7" s="17">
        <f>VLOOKUP(A7,'[1]Sheet1'!$A$45:$C$53,3,FALSE)/100</f>
        <v>0.2808920464259256</v>
      </c>
      <c r="V7" s="13">
        <f aca="true" t="shared" si="0" ref="V7:V12">(T7-R7)/R7</f>
        <v>0.10938555030384875</v>
      </c>
    </row>
    <row r="8" spans="1:22" ht="15.75" thickBot="1">
      <c r="A8" s="35" t="s">
        <v>64</v>
      </c>
      <c r="B8" s="12">
        <v>34628</v>
      </c>
      <c r="C8" s="17">
        <v>0.25627969626548647</v>
      </c>
      <c r="D8" s="12">
        <v>32221</v>
      </c>
      <c r="E8" s="17">
        <v>0.2542572163565488</v>
      </c>
      <c r="F8" s="12">
        <v>30762</v>
      </c>
      <c r="G8" s="17">
        <v>0.2538223524072775</v>
      </c>
      <c r="H8" s="12">
        <v>29492</v>
      </c>
      <c r="I8" s="17">
        <v>0.25326543406013036</v>
      </c>
      <c r="J8" s="12">
        <v>30274</v>
      </c>
      <c r="K8" s="17">
        <v>0.2525316561285264</v>
      </c>
      <c r="L8" s="12">
        <v>30713</v>
      </c>
      <c r="M8" s="17">
        <v>0.2540132824970433</v>
      </c>
      <c r="N8" s="12">
        <v>31101</v>
      </c>
      <c r="O8" s="219">
        <v>0.2533996007658777</v>
      </c>
      <c r="P8" s="12">
        <v>30368</v>
      </c>
      <c r="Q8" s="219">
        <v>0.2529022801845467</v>
      </c>
      <c r="R8" s="12">
        <v>23873</v>
      </c>
      <c r="S8" s="17">
        <v>0.2482478214753655</v>
      </c>
      <c r="T8" s="12">
        <f>VLOOKUP(A8,'[1]Sheet1'!$A$45:$C$53,2,FALSE)</f>
        <v>26272</v>
      </c>
      <c r="U8" s="17">
        <f>VLOOKUP(A8,'[1]Sheet1'!$A$45:$C$53,3,FALSE)/100</f>
        <v>0.2495298520221112</v>
      </c>
      <c r="V8" s="13">
        <f t="shared" si="0"/>
        <v>0.10049009341096636</v>
      </c>
    </row>
    <row r="9" spans="1:22" ht="15.75" thickBot="1">
      <c r="A9" s="35" t="s">
        <v>65</v>
      </c>
      <c r="B9" s="12">
        <v>34039</v>
      </c>
      <c r="C9" s="17">
        <v>0.25192054352491894</v>
      </c>
      <c r="D9" s="12">
        <v>31858</v>
      </c>
      <c r="E9" s="17">
        <v>0.2513927686504743</v>
      </c>
      <c r="F9" s="12">
        <v>29850</v>
      </c>
      <c r="G9" s="17">
        <v>0.24629728949214078</v>
      </c>
      <c r="H9" s="12">
        <v>27938</v>
      </c>
      <c r="I9" s="17">
        <v>0.239920307092497</v>
      </c>
      <c r="J9" s="12">
        <v>28075</v>
      </c>
      <c r="K9" s="17">
        <v>0.23418027727265145</v>
      </c>
      <c r="L9" s="12">
        <v>27693</v>
      </c>
      <c r="M9" s="17">
        <v>0.22903623326248235</v>
      </c>
      <c r="N9" s="12">
        <v>27604</v>
      </c>
      <c r="O9" s="219">
        <v>0.2249073206501813</v>
      </c>
      <c r="P9" s="12">
        <v>26480</v>
      </c>
      <c r="Q9" s="219">
        <v>0.22052332650443884</v>
      </c>
      <c r="R9" s="12">
        <v>20846</v>
      </c>
      <c r="S9" s="17">
        <v>0.2167710001455816</v>
      </c>
      <c r="T9" s="12">
        <f>VLOOKUP(A9,'[1]Sheet1'!$A$45:$C$53,2,FALSE)</f>
        <v>22516</v>
      </c>
      <c r="U9" s="17">
        <f>VLOOKUP(A9,'[1]Sheet1'!$A$45:$C$53,3,FALSE)/100</f>
        <v>0.21385559333624607</v>
      </c>
      <c r="V9" s="13">
        <f t="shared" si="0"/>
        <v>0.08011129233426077</v>
      </c>
    </row>
    <row r="10" spans="1:22" ht="15.75" thickBot="1">
      <c r="A10" s="35" t="s">
        <v>119</v>
      </c>
      <c r="B10" s="12">
        <v>20437</v>
      </c>
      <c r="C10" s="17">
        <v>0.15125297887772168</v>
      </c>
      <c r="D10" s="12">
        <v>20389</v>
      </c>
      <c r="E10" s="17">
        <v>0.16089042501144202</v>
      </c>
      <c r="F10" s="12">
        <v>20273</v>
      </c>
      <c r="G10" s="17">
        <v>0.16727587771772762</v>
      </c>
      <c r="H10" s="12">
        <v>20065</v>
      </c>
      <c r="I10" s="17">
        <v>0.1723101496818295</v>
      </c>
      <c r="J10" s="12">
        <v>21710</v>
      </c>
      <c r="K10" s="17">
        <v>0.18109474316411137</v>
      </c>
      <c r="L10" s="12">
        <v>21929</v>
      </c>
      <c r="M10" s="17">
        <v>0.18136480551810835</v>
      </c>
      <c r="N10" s="12">
        <v>22892</v>
      </c>
      <c r="O10" s="219">
        <v>0.18651566382857376</v>
      </c>
      <c r="P10" s="12">
        <v>22906</v>
      </c>
      <c r="Q10" s="219">
        <v>0.1907593397624877</v>
      </c>
      <c r="R10" s="12">
        <v>19018</v>
      </c>
      <c r="S10" s="17">
        <v>0.1977622028575588</v>
      </c>
      <c r="T10" s="12">
        <f>VLOOKUP(A10,'[1]Sheet1'!$A$45:$C$53,2,FALSE)</f>
        <v>20174</v>
      </c>
      <c r="U10" s="17">
        <f>VLOOKUP(A10,'[1]Sheet1'!$A$45:$C$53,3,FALSE)/100</f>
        <v>0.19161142032179018</v>
      </c>
      <c r="V10" s="13">
        <f t="shared" si="0"/>
        <v>0.0607845199284888</v>
      </c>
    </row>
    <row r="11" spans="1:22" ht="15.75" thickBot="1">
      <c r="A11" s="35" t="s">
        <v>69</v>
      </c>
      <c r="B11" s="12">
        <v>1877</v>
      </c>
      <c r="C11" s="17">
        <v>0.013891561449991858</v>
      </c>
      <c r="D11" s="12">
        <v>2031</v>
      </c>
      <c r="E11" s="17">
        <v>0.016026703281094644</v>
      </c>
      <c r="F11" s="12">
        <v>2009</v>
      </c>
      <c r="G11" s="17">
        <v>0.0165765914435414</v>
      </c>
      <c r="H11" s="12">
        <v>2080</v>
      </c>
      <c r="I11" s="17">
        <v>0.017862203405841284</v>
      </c>
      <c r="J11" s="12">
        <v>2412</v>
      </c>
      <c r="K11" s="17">
        <v>0.020119784454713803</v>
      </c>
      <c r="L11" s="12">
        <v>2630</v>
      </c>
      <c r="M11" s="17">
        <v>0.021751536253938844</v>
      </c>
      <c r="N11" s="12">
        <v>2879</v>
      </c>
      <c r="O11" s="219">
        <v>0.023457041593677435</v>
      </c>
      <c r="P11" s="12">
        <v>3320</v>
      </c>
      <c r="Q11" s="219">
        <v>0.027648695014906976</v>
      </c>
      <c r="R11" s="12">
        <v>2895</v>
      </c>
      <c r="S11" s="17">
        <v>0.03010419482977352</v>
      </c>
      <c r="T11" s="12">
        <f>VLOOKUP(A11,'[1]Sheet1'!$A$45:$C$53,2,FALSE)</f>
        <v>3358</v>
      </c>
      <c r="U11" s="17">
        <f>VLOOKUP(A11,'[1]Sheet1'!$A$45:$C$53,3,FALSE)/100</f>
        <v>0.03189407898486028</v>
      </c>
      <c r="V11" s="232">
        <f t="shared" si="0"/>
        <v>0.1599309153713299</v>
      </c>
    </row>
    <row r="12" spans="1:22" ht="15.75" thickBot="1">
      <c r="A12" s="38" t="s">
        <v>32</v>
      </c>
      <c r="B12" s="39">
        <v>135118</v>
      </c>
      <c r="C12" s="25">
        <v>1</v>
      </c>
      <c r="D12" s="39">
        <v>126726</v>
      </c>
      <c r="E12" s="25">
        <v>1</v>
      </c>
      <c r="F12" s="39">
        <v>121195</v>
      </c>
      <c r="G12" s="25">
        <v>1</v>
      </c>
      <c r="H12" s="39">
        <v>116447</v>
      </c>
      <c r="I12" s="25">
        <v>1</v>
      </c>
      <c r="J12" s="39">
        <v>119882</v>
      </c>
      <c r="K12" s="25">
        <v>1</v>
      </c>
      <c r="L12" s="39">
        <v>120911</v>
      </c>
      <c r="M12" s="25">
        <v>1</v>
      </c>
      <c r="N12" s="39">
        <v>122735</v>
      </c>
      <c r="O12" s="25">
        <v>1</v>
      </c>
      <c r="P12" s="39">
        <v>120078</v>
      </c>
      <c r="Q12" s="25">
        <v>1</v>
      </c>
      <c r="R12" s="39">
        <v>96166</v>
      </c>
      <c r="S12" s="25">
        <v>1</v>
      </c>
      <c r="T12" s="39">
        <f>VLOOKUP(A12,'[1]Sheet1'!$A$45:$C$53,2,FALSE)</f>
        <v>105286</v>
      </c>
      <c r="U12" s="231">
        <f>VLOOKUP(A12,'[1]Sheet1'!$A$45:$C$53,3,FALSE)/100</f>
        <v>1</v>
      </c>
      <c r="V12" s="26">
        <f t="shared" si="0"/>
        <v>0.09483601272799118</v>
      </c>
    </row>
    <row r="13" spans="1:22" ht="1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206"/>
      <c r="M13" s="46"/>
      <c r="N13" s="206"/>
      <c r="O13" s="46"/>
      <c r="P13" s="206"/>
      <c r="Q13" s="46"/>
      <c r="R13" s="206"/>
      <c r="S13" s="46"/>
      <c r="T13" s="206"/>
      <c r="U13" s="46"/>
      <c r="V13" s="46"/>
    </row>
    <row r="14" spans="1:22" ht="1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1:21" ht="15">
      <c r="K15" s="201"/>
      <c r="L15" s="214"/>
      <c r="M15" s="215"/>
      <c r="N15" s="214"/>
      <c r="O15" s="215"/>
      <c r="P15" s="214"/>
      <c r="Q15" s="215"/>
      <c r="R15" s="214"/>
      <c r="S15" s="215"/>
      <c r="T15" s="214"/>
      <c r="U15" s="215"/>
    </row>
    <row r="16" spans="11:21" ht="15">
      <c r="K16" s="201"/>
      <c r="L16" s="214"/>
      <c r="M16" s="215"/>
      <c r="N16" s="214"/>
      <c r="O16" s="215"/>
      <c r="P16" s="214"/>
      <c r="Q16" s="215"/>
      <c r="R16" s="214"/>
      <c r="S16" s="215"/>
      <c r="T16" s="214"/>
      <c r="U16" s="215"/>
    </row>
    <row r="17" spans="11:21" ht="15">
      <c r="K17" s="201"/>
      <c r="L17" s="214"/>
      <c r="M17" s="215"/>
      <c r="N17" s="214"/>
      <c r="O17" s="215"/>
      <c r="P17" s="214"/>
      <c r="Q17" s="215"/>
      <c r="R17" s="214"/>
      <c r="S17" s="215"/>
      <c r="T17" s="214"/>
      <c r="U17" s="215"/>
    </row>
    <row r="18" spans="11:21" ht="15">
      <c r="K18" s="201"/>
      <c r="L18" s="214"/>
      <c r="M18" s="215"/>
      <c r="N18" s="214"/>
      <c r="O18" s="215"/>
      <c r="P18" s="214"/>
      <c r="Q18" s="215"/>
      <c r="R18" s="214"/>
      <c r="S18" s="215"/>
      <c r="T18" s="214"/>
      <c r="U18" s="215"/>
    </row>
    <row r="19" spans="11:21" ht="15">
      <c r="K19" s="201"/>
      <c r="L19" s="214"/>
      <c r="M19" s="215"/>
      <c r="N19" s="214"/>
      <c r="O19" s="215"/>
      <c r="P19" s="214"/>
      <c r="Q19" s="215"/>
      <c r="R19" s="214"/>
      <c r="S19" s="215"/>
      <c r="T19" s="214"/>
      <c r="U19" s="215"/>
    </row>
    <row r="20" spans="11:21" ht="15">
      <c r="K20" s="201"/>
      <c r="L20" s="214"/>
      <c r="M20" s="215"/>
      <c r="N20" s="214"/>
      <c r="O20" s="215"/>
      <c r="P20" s="214"/>
      <c r="Q20" s="215"/>
      <c r="R20" s="214"/>
      <c r="S20" s="215"/>
      <c r="T20" s="214"/>
      <c r="U20" s="215"/>
    </row>
    <row r="21" spans="11:21" ht="15">
      <c r="K21" s="205"/>
      <c r="L21" s="214"/>
      <c r="M21" s="216"/>
      <c r="N21" s="214"/>
      <c r="O21" s="216"/>
      <c r="P21" s="214"/>
      <c r="Q21" s="216"/>
      <c r="R21" s="214"/>
      <c r="S21" s="216"/>
      <c r="T21" s="214"/>
      <c r="U21" s="216"/>
    </row>
  </sheetData>
  <sheetProtection/>
  <mergeCells count="15">
    <mergeCell ref="H4:I4"/>
    <mergeCell ref="T4:U4"/>
    <mergeCell ref="P4:Q4"/>
    <mergeCell ref="B4:C4"/>
    <mergeCell ref="D4:E4"/>
    <mergeCell ref="F4:G4"/>
    <mergeCell ref="N4:O4"/>
    <mergeCell ref="J4:K4"/>
    <mergeCell ref="L4:M4"/>
    <mergeCell ref="R4:S4"/>
    <mergeCell ref="A1:V1"/>
    <mergeCell ref="A2:V2"/>
    <mergeCell ref="A3:A5"/>
    <mergeCell ref="B3:U3"/>
    <mergeCell ref="V3:V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5.7109375" style="172" customWidth="1"/>
    <col min="2" max="11" width="15.28125" style="172" customWidth="1"/>
    <col min="12" max="16384" width="11.421875" style="172" customWidth="1"/>
  </cols>
  <sheetData>
    <row r="1" spans="1:11" ht="24.75" customHeight="1" thickBot="1" thickTop="1">
      <c r="A1" s="237" t="s">
        <v>148</v>
      </c>
      <c r="B1" s="238"/>
      <c r="C1" s="238"/>
      <c r="D1" s="238"/>
      <c r="E1" s="238"/>
      <c r="F1" s="238"/>
      <c r="G1" s="238"/>
      <c r="H1" s="238"/>
      <c r="I1" s="238"/>
      <c r="J1" s="238"/>
      <c r="K1" s="239"/>
    </row>
    <row r="2" spans="1:11" ht="24.75" customHeight="1" thickBot="1" thickTop="1">
      <c r="A2" s="240" t="s">
        <v>61</v>
      </c>
      <c r="B2" s="267" t="s">
        <v>33</v>
      </c>
      <c r="C2" s="268"/>
      <c r="D2" s="268"/>
      <c r="E2" s="268"/>
      <c r="F2" s="268"/>
      <c r="G2" s="268"/>
      <c r="H2" s="268"/>
      <c r="I2" s="269"/>
      <c r="J2" s="257" t="s">
        <v>32</v>
      </c>
      <c r="K2" s="258"/>
    </row>
    <row r="3" spans="1:11" ht="24.75" customHeight="1">
      <c r="A3" s="241"/>
      <c r="B3" s="272" t="s">
        <v>34</v>
      </c>
      <c r="C3" s="273"/>
      <c r="D3" s="257" t="s">
        <v>35</v>
      </c>
      <c r="E3" s="258"/>
      <c r="F3" s="272" t="s">
        <v>36</v>
      </c>
      <c r="G3" s="273"/>
      <c r="H3" s="257" t="s">
        <v>37</v>
      </c>
      <c r="I3" s="258"/>
      <c r="J3" s="270"/>
      <c r="K3" s="271"/>
    </row>
    <row r="4" spans="1:11" ht="24.75" customHeight="1" thickBot="1">
      <c r="A4" s="242"/>
      <c r="B4" s="68" t="s">
        <v>27</v>
      </c>
      <c r="C4" s="69" t="s">
        <v>28</v>
      </c>
      <c r="D4" s="28" t="s">
        <v>27</v>
      </c>
      <c r="E4" s="29" t="s">
        <v>28</v>
      </c>
      <c r="F4" s="68" t="s">
        <v>27</v>
      </c>
      <c r="G4" s="69" t="s">
        <v>28</v>
      </c>
      <c r="H4" s="8" t="s">
        <v>27</v>
      </c>
      <c r="I4" s="7" t="s">
        <v>28</v>
      </c>
      <c r="J4" s="28" t="s">
        <v>27</v>
      </c>
      <c r="K4" s="29" t="s">
        <v>28</v>
      </c>
    </row>
    <row r="5" spans="1:12" ht="15">
      <c r="A5" s="32" t="s">
        <v>62</v>
      </c>
      <c r="B5" s="10">
        <v>1694</v>
      </c>
      <c r="C5" s="11">
        <v>0.03901068533529845</v>
      </c>
      <c r="D5" s="10">
        <v>1513</v>
      </c>
      <c r="E5" s="11">
        <v>0.03006039895096559</v>
      </c>
      <c r="F5" s="10">
        <v>183</v>
      </c>
      <c r="G5" s="11">
        <v>0.01593798989723045</v>
      </c>
      <c r="H5" s="33">
        <v>2</v>
      </c>
      <c r="I5" s="11">
        <v>0.04166666666666666</v>
      </c>
      <c r="J5" s="34">
        <v>3392</v>
      </c>
      <c r="K5" s="11">
        <v>0.03221700890906673</v>
      </c>
      <c r="L5" s="207"/>
    </row>
    <row r="6" spans="1:11" ht="15">
      <c r="A6" s="35" t="s">
        <v>63</v>
      </c>
      <c r="B6" s="12">
        <v>13120</v>
      </c>
      <c r="C6" s="15">
        <v>0.3021370670596905</v>
      </c>
      <c r="D6" s="12">
        <v>14344</v>
      </c>
      <c r="E6" s="15">
        <v>0.2849876817928952</v>
      </c>
      <c r="F6" s="12">
        <v>2103</v>
      </c>
      <c r="G6" s="15">
        <v>0.1831562445566974</v>
      </c>
      <c r="H6" s="12">
        <v>7</v>
      </c>
      <c r="I6" s="15">
        <v>0.14583333333333337</v>
      </c>
      <c r="J6" s="36">
        <v>29574</v>
      </c>
      <c r="K6" s="15">
        <v>0.2808920464259256</v>
      </c>
    </row>
    <row r="7" spans="1:11" ht="15">
      <c r="A7" s="35" t="s">
        <v>64</v>
      </c>
      <c r="B7" s="12">
        <v>10436</v>
      </c>
      <c r="C7" s="15">
        <v>0.24032792925571111</v>
      </c>
      <c r="D7" s="12">
        <v>13101</v>
      </c>
      <c r="E7" s="15">
        <v>0.26029166335532067</v>
      </c>
      <c r="F7" s="12">
        <v>2725</v>
      </c>
      <c r="G7" s="15">
        <v>0.23732799163908727</v>
      </c>
      <c r="H7" s="12">
        <v>10</v>
      </c>
      <c r="I7" s="15">
        <v>0.20833333333333337</v>
      </c>
      <c r="J7" s="36">
        <v>26272</v>
      </c>
      <c r="K7" s="15">
        <v>0.2495298520221112</v>
      </c>
    </row>
    <row r="8" spans="1:11" ht="15">
      <c r="A8" s="35" t="s">
        <v>65</v>
      </c>
      <c r="B8" s="12">
        <v>8668</v>
      </c>
      <c r="C8" s="15">
        <v>0.19961311717022845</v>
      </c>
      <c r="D8" s="12">
        <v>10909</v>
      </c>
      <c r="E8" s="15">
        <v>0.21674084081697528</v>
      </c>
      <c r="F8" s="12">
        <v>2925</v>
      </c>
      <c r="G8" s="15">
        <v>0.25474655983278177</v>
      </c>
      <c r="H8" s="12">
        <v>14</v>
      </c>
      <c r="I8" s="15">
        <v>0.29166666666666674</v>
      </c>
      <c r="J8" s="36">
        <v>22516</v>
      </c>
      <c r="K8" s="15">
        <v>0.21385559333624607</v>
      </c>
    </row>
    <row r="9" spans="1:11" ht="15">
      <c r="A9" s="35" t="s">
        <v>119</v>
      </c>
      <c r="B9" s="12">
        <v>7987</v>
      </c>
      <c r="C9" s="15">
        <v>0.18393054532056005</v>
      </c>
      <c r="D9" s="12">
        <v>9174</v>
      </c>
      <c r="E9" s="15">
        <v>0.1822697289994437</v>
      </c>
      <c r="F9" s="12">
        <v>3004</v>
      </c>
      <c r="G9" s="15">
        <v>0.2616268942692911</v>
      </c>
      <c r="H9" s="12">
        <v>9</v>
      </c>
      <c r="I9" s="15">
        <v>0.1875</v>
      </c>
      <c r="J9" s="36">
        <v>20174</v>
      </c>
      <c r="K9" s="15">
        <v>0.19161142032179018</v>
      </c>
    </row>
    <row r="10" spans="1:11" ht="15.75" thickBot="1">
      <c r="A10" s="35" t="s">
        <v>69</v>
      </c>
      <c r="B10" s="71">
        <v>1519</v>
      </c>
      <c r="C10" s="15">
        <v>0.03498065585851142</v>
      </c>
      <c r="D10" s="71">
        <v>1291</v>
      </c>
      <c r="E10" s="15">
        <v>0.02564968608439959</v>
      </c>
      <c r="F10" s="71">
        <v>542</v>
      </c>
      <c r="G10" s="15">
        <v>0.047204319804912034</v>
      </c>
      <c r="H10" s="71">
        <v>6</v>
      </c>
      <c r="I10" s="15">
        <v>0.125</v>
      </c>
      <c r="J10" s="36">
        <v>3358</v>
      </c>
      <c r="K10" s="15">
        <v>0.03189407898486028</v>
      </c>
    </row>
    <row r="11" spans="1:11" ht="15.75" thickBot="1">
      <c r="A11" s="22" t="s">
        <v>32</v>
      </c>
      <c r="B11" s="23">
        <v>43424</v>
      </c>
      <c r="C11" s="24">
        <v>1</v>
      </c>
      <c r="D11" s="23">
        <v>50332</v>
      </c>
      <c r="E11" s="24">
        <v>1</v>
      </c>
      <c r="F11" s="23">
        <v>11482</v>
      </c>
      <c r="G11" s="24">
        <v>1</v>
      </c>
      <c r="H11" s="23">
        <v>48</v>
      </c>
      <c r="I11" s="24">
        <v>1</v>
      </c>
      <c r="J11" s="23">
        <v>105286</v>
      </c>
      <c r="K11" s="24">
        <v>1</v>
      </c>
    </row>
    <row r="12" spans="1:11" ht="15">
      <c r="A12" s="40"/>
      <c r="B12" s="57"/>
      <c r="C12" s="42"/>
      <c r="D12" s="57"/>
      <c r="E12" s="42"/>
      <c r="F12" s="57"/>
      <c r="G12" s="42"/>
      <c r="H12" s="57"/>
      <c r="I12" s="42"/>
      <c r="J12" s="57"/>
      <c r="K12" s="42"/>
    </row>
    <row r="13" spans="1:11" ht="15">
      <c r="A13" s="43" t="s">
        <v>38</v>
      </c>
      <c r="B13" s="206"/>
      <c r="C13" s="46"/>
      <c r="D13" s="206"/>
      <c r="E13" s="46"/>
      <c r="F13" s="206"/>
      <c r="G13" s="46"/>
      <c r="H13" s="206"/>
      <c r="I13" s="46"/>
      <c r="J13" s="206"/>
      <c r="K13" s="46"/>
    </row>
    <row r="14" spans="1:11" ht="15">
      <c r="A14" s="45" t="s">
        <v>39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ht="1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3.7109375" style="172" customWidth="1"/>
    <col min="2" max="6" width="17.00390625" style="172" customWidth="1"/>
    <col min="7" max="10" width="11.421875" style="172" customWidth="1"/>
    <col min="11" max="11" width="20.8515625" style="172" customWidth="1"/>
    <col min="12" max="12" width="11.7109375" style="172" bestFit="1" customWidth="1"/>
    <col min="13" max="16384" width="11.421875" style="172" customWidth="1"/>
  </cols>
  <sheetData>
    <row r="1" spans="1:6" ht="49.5" customHeight="1" thickBot="1" thickTop="1">
      <c r="A1" s="237" t="s">
        <v>145</v>
      </c>
      <c r="B1" s="238"/>
      <c r="C1" s="238"/>
      <c r="D1" s="238"/>
      <c r="E1" s="238"/>
      <c r="F1" s="239"/>
    </row>
    <row r="2" spans="1:6" ht="24.75" customHeight="1" thickTop="1">
      <c r="A2" s="262" t="s">
        <v>61</v>
      </c>
      <c r="B2" s="257" t="s">
        <v>66</v>
      </c>
      <c r="C2" s="258"/>
      <c r="D2" s="257" t="s">
        <v>67</v>
      </c>
      <c r="E2" s="258"/>
      <c r="F2" s="265" t="s">
        <v>68</v>
      </c>
    </row>
    <row r="3" spans="1:12" ht="24.75" customHeight="1" thickBot="1">
      <c r="A3" s="266"/>
      <c r="B3" s="28" t="s">
        <v>27</v>
      </c>
      <c r="C3" s="29" t="s">
        <v>28</v>
      </c>
      <c r="D3" s="28" t="s">
        <v>27</v>
      </c>
      <c r="E3" s="29" t="s">
        <v>28</v>
      </c>
      <c r="F3" s="276"/>
      <c r="K3" s="212"/>
      <c r="L3" s="212"/>
    </row>
    <row r="4" spans="1:15" ht="14.25" customHeight="1">
      <c r="A4" s="6" t="s">
        <v>62</v>
      </c>
      <c r="B4" s="10">
        <f>VLOOKUP(A4,'[1]Sheet1'!$A$67:$C$77,2,FALSE)</f>
        <v>3392</v>
      </c>
      <c r="C4" s="72">
        <f>VLOOKUP(A4,'[1]Sheet1'!$A$67:$C$77,3,FALSE)/100</f>
        <v>0.03221700890906673</v>
      </c>
      <c r="D4" s="222">
        <f>'[2]3.2.6'!D5+'[2]3.2.6'!I5</f>
        <v>41875.020000000004</v>
      </c>
      <c r="E4" s="221">
        <f>D4/$D$10</f>
        <v>0.0165120868595527</v>
      </c>
      <c r="F4" s="73">
        <f>B4*1000/D4</f>
        <v>81.00294638665247</v>
      </c>
      <c r="G4" s="201"/>
      <c r="J4" s="205"/>
      <c r="K4" s="208"/>
      <c r="L4" s="208"/>
      <c r="N4" s="205"/>
      <c r="O4" s="208"/>
    </row>
    <row r="5" spans="1:17" ht="15">
      <c r="A5" s="74" t="s">
        <v>63</v>
      </c>
      <c r="B5" s="12">
        <f>VLOOKUP(A5,'[1]Sheet1'!$A$67:$C$77,2,FALSE)</f>
        <v>29574</v>
      </c>
      <c r="C5" s="75">
        <f>VLOOKUP(A5,'[1]Sheet1'!$A$67:$C$77,3,FALSE)/100</f>
        <v>0.2808920464259256</v>
      </c>
      <c r="D5" s="12">
        <f>'[2]3.2.6'!D6+'[2]3.2.6'!I6</f>
        <v>551354.21</v>
      </c>
      <c r="E5" s="75">
        <f aca="true" t="shared" si="0" ref="E5:E10">D5/$D$10</f>
        <v>0.2174090569007503</v>
      </c>
      <c r="F5" s="76">
        <f aca="true" t="shared" si="1" ref="F5:F10">B5*1000/D5</f>
        <v>53.63883954019323</v>
      </c>
      <c r="G5" s="201"/>
      <c r="J5" s="209"/>
      <c r="K5" s="208"/>
      <c r="L5" s="208"/>
      <c r="N5" s="209"/>
      <c r="O5" s="208"/>
      <c r="Q5" s="212"/>
    </row>
    <row r="6" spans="1:15" ht="15">
      <c r="A6" s="74" t="s">
        <v>64</v>
      </c>
      <c r="B6" s="12">
        <f>VLOOKUP(A6,'[1]Sheet1'!$A$67:$C$77,2,FALSE)</f>
        <v>26272</v>
      </c>
      <c r="C6" s="75">
        <f>VLOOKUP(A6,'[1]Sheet1'!$A$67:$C$77,3,FALSE)/100</f>
        <v>0.2495298520221112</v>
      </c>
      <c r="D6" s="12">
        <f>'[2]3.2.6'!D7+'[2]3.2.6'!I7</f>
        <v>666847.27</v>
      </c>
      <c r="E6" s="75">
        <f t="shared" si="0"/>
        <v>0.26295008442492895</v>
      </c>
      <c r="F6" s="76">
        <f t="shared" si="1"/>
        <v>39.397327067110886</v>
      </c>
      <c r="G6" s="201"/>
      <c r="J6" s="209"/>
      <c r="K6" s="208"/>
      <c r="L6" s="208"/>
      <c r="N6" s="209"/>
      <c r="O6" s="208"/>
    </row>
    <row r="7" spans="1:15" ht="15">
      <c r="A7" s="74" t="s">
        <v>65</v>
      </c>
      <c r="B7" s="12">
        <f>VLOOKUP(A7,'[1]Sheet1'!$A$67:$C$77,2,FALSE)</f>
        <v>22516</v>
      </c>
      <c r="C7" s="75">
        <f>VLOOKUP(A7,'[1]Sheet1'!$A$67:$C$77,3,FALSE)/100</f>
        <v>0.21385559333624607</v>
      </c>
      <c r="D7" s="12">
        <f>'[2]3.2.6'!D8+'[2]3.2.6'!I8</f>
        <v>613503.53</v>
      </c>
      <c r="E7" s="75">
        <f t="shared" si="0"/>
        <v>0.24191567134779143</v>
      </c>
      <c r="F7" s="76">
        <f t="shared" si="1"/>
        <v>36.700685324500085</v>
      </c>
      <c r="G7" s="201"/>
      <c r="J7" s="209"/>
      <c r="K7" s="208"/>
      <c r="L7" s="208"/>
      <c r="N7" s="209"/>
      <c r="O7" s="208"/>
    </row>
    <row r="8" spans="1:15" ht="15">
      <c r="A8" s="74" t="s">
        <v>119</v>
      </c>
      <c r="B8" s="12">
        <f>VLOOKUP(A8,'[1]Sheet1'!$A$67:$C$77,2,FALSE)</f>
        <v>20174</v>
      </c>
      <c r="C8" s="75">
        <f>VLOOKUP(A8,'[1]Sheet1'!$A$67:$C$77,3,FALSE)/100</f>
        <v>0.19161142032179018</v>
      </c>
      <c r="D8" s="12">
        <f>'[2]3.2.6'!D9+'[2]3.2.6'!I9</f>
        <v>548400.85</v>
      </c>
      <c r="E8" s="75">
        <f t="shared" si="0"/>
        <v>0.2162444929949294</v>
      </c>
      <c r="F8" s="76">
        <f t="shared" si="1"/>
        <v>36.786959757629845</v>
      </c>
      <c r="G8" s="201"/>
      <c r="J8" s="209"/>
      <c r="K8" s="208"/>
      <c r="L8" s="208"/>
      <c r="N8" s="209"/>
      <c r="O8" s="208"/>
    </row>
    <row r="9" spans="1:15" ht="15.75" thickBot="1">
      <c r="A9" s="74" t="s">
        <v>69</v>
      </c>
      <c r="B9" s="12">
        <f>VLOOKUP(A9,'[1]Sheet1'!$A$67:$C$77,2,FALSE)</f>
        <v>3358</v>
      </c>
      <c r="C9" s="75">
        <f>VLOOKUP(A9,'[1]Sheet1'!$A$67:$C$77,3,FALSE)/100</f>
        <v>0.03189407898486028</v>
      </c>
      <c r="D9" s="12">
        <f>'[2]3.2.6'!D10+'[2]3.2.6'!I10</f>
        <v>114041.38999999998</v>
      </c>
      <c r="E9" s="75">
        <f t="shared" si="0"/>
        <v>0.04496860747204715</v>
      </c>
      <c r="F9" s="76">
        <f t="shared" si="1"/>
        <v>29.44544958633002</v>
      </c>
      <c r="G9" s="201"/>
      <c r="J9" s="209"/>
      <c r="K9" s="208"/>
      <c r="L9" s="212"/>
      <c r="N9" s="209"/>
      <c r="O9" s="208"/>
    </row>
    <row r="10" spans="1:15" ht="15.75" thickBot="1">
      <c r="A10" s="5" t="s">
        <v>32</v>
      </c>
      <c r="B10" s="39">
        <f>VLOOKUP(A10,'[1]Sheet1'!$A$67:$C$77,2,FALSE)</f>
        <v>105286</v>
      </c>
      <c r="C10" s="77">
        <f>VLOOKUP(A10,'[1]Sheet1'!$A$67:$C$77,3,FALSE)/100</f>
        <v>1</v>
      </c>
      <c r="D10" s="39">
        <f>'[2]3.2.6'!D11+'[2]3.2.6'!I11</f>
        <v>2536022.27</v>
      </c>
      <c r="E10" s="77">
        <f t="shared" si="0"/>
        <v>1</v>
      </c>
      <c r="F10" s="78">
        <f t="shared" si="1"/>
        <v>41.51619693781317</v>
      </c>
      <c r="G10" s="201"/>
      <c r="J10" s="209"/>
      <c r="K10" s="208"/>
      <c r="N10" s="209"/>
      <c r="O10" s="208"/>
    </row>
    <row r="11" spans="1:15" ht="15">
      <c r="A11" s="79"/>
      <c r="B11" s="41"/>
      <c r="C11" s="80"/>
      <c r="D11" s="41"/>
      <c r="E11" s="42"/>
      <c r="F11" s="81"/>
      <c r="J11" s="209"/>
      <c r="K11" s="208"/>
      <c r="N11" s="209"/>
      <c r="O11" s="208"/>
    </row>
    <row r="12" spans="1:6" ht="15">
      <c r="A12" s="82" t="s">
        <v>38</v>
      </c>
      <c r="B12" s="83"/>
      <c r="C12" s="83"/>
      <c r="D12" s="227"/>
      <c r="E12" s="83"/>
      <c r="F12" s="83"/>
    </row>
    <row r="13" spans="1:8" ht="36.75" customHeight="1">
      <c r="A13" s="277" t="s">
        <v>146</v>
      </c>
      <c r="B13" s="277"/>
      <c r="C13" s="277"/>
      <c r="D13" s="277"/>
      <c r="E13" s="277"/>
      <c r="F13" s="277"/>
      <c r="G13" s="277"/>
      <c r="H13" s="277"/>
    </row>
    <row r="14" spans="1:11" ht="15">
      <c r="A14" s="274" t="s">
        <v>147</v>
      </c>
      <c r="B14" s="275"/>
      <c r="C14" s="275"/>
      <c r="D14" s="275"/>
      <c r="E14" s="275"/>
      <c r="F14" s="275"/>
      <c r="K14" s="212"/>
    </row>
    <row r="15" spans="1:6" ht="15">
      <c r="A15" s="84"/>
      <c r="B15" s="84"/>
      <c r="C15" s="84"/>
      <c r="D15" s="84"/>
      <c r="E15" s="84"/>
      <c r="F15" s="84"/>
    </row>
    <row r="16" spans="1:6" ht="15">
      <c r="A16" s="85"/>
      <c r="B16" s="217"/>
      <c r="C16" s="85"/>
      <c r="D16" s="85"/>
      <c r="E16" s="85"/>
      <c r="F16" s="85"/>
    </row>
  </sheetData>
  <sheetProtection/>
  <mergeCells count="7">
    <mergeCell ref="A14:F14"/>
    <mergeCell ref="A1:F1"/>
    <mergeCell ref="A2:A3"/>
    <mergeCell ref="B2:C2"/>
    <mergeCell ref="D2:E2"/>
    <mergeCell ref="F2:F3"/>
    <mergeCell ref="A13:H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5.7109375" style="172" customWidth="1"/>
    <col min="2" max="6" width="21.140625" style="172" customWidth="1"/>
    <col min="7" max="12" width="11.421875" style="172" customWidth="1"/>
    <col min="13" max="13" width="11.7109375" style="172" bestFit="1" customWidth="1"/>
    <col min="14" max="16384" width="11.421875" style="172" customWidth="1"/>
  </cols>
  <sheetData>
    <row r="1" spans="1:6" ht="49.5" customHeight="1" thickBot="1" thickTop="1">
      <c r="A1" s="237" t="s">
        <v>149</v>
      </c>
      <c r="B1" s="238"/>
      <c r="C1" s="238"/>
      <c r="D1" s="238"/>
      <c r="E1" s="238"/>
      <c r="F1" s="239"/>
    </row>
    <row r="2" spans="1:6" ht="30" customHeight="1" thickTop="1">
      <c r="A2" s="247" t="s">
        <v>61</v>
      </c>
      <c r="B2" s="279" t="s">
        <v>67</v>
      </c>
      <c r="C2" s="280"/>
      <c r="D2" s="281" t="s">
        <v>70</v>
      </c>
      <c r="E2" s="282"/>
      <c r="F2" s="246" t="s">
        <v>71</v>
      </c>
    </row>
    <row r="3" spans="1:6" ht="30" customHeight="1" thickBot="1">
      <c r="A3" s="266"/>
      <c r="B3" s="8" t="s">
        <v>27</v>
      </c>
      <c r="C3" s="7" t="s">
        <v>28</v>
      </c>
      <c r="D3" s="27" t="s">
        <v>27</v>
      </c>
      <c r="E3" s="86" t="s">
        <v>28</v>
      </c>
      <c r="F3" s="248"/>
    </row>
    <row r="4" spans="1:17" ht="15">
      <c r="A4" s="32" t="s">
        <v>62</v>
      </c>
      <c r="B4" s="33">
        <v>41875.020000000004</v>
      </c>
      <c r="C4" s="87">
        <v>0.01676330443282434</v>
      </c>
      <c r="D4" s="33">
        <v>183</v>
      </c>
      <c r="E4" s="88">
        <v>0.01593798989723045</v>
      </c>
      <c r="F4" s="105">
        <v>4.370147166496875</v>
      </c>
      <c r="G4" s="201"/>
      <c r="J4" s="205"/>
      <c r="K4" s="208"/>
      <c r="M4" s="212"/>
      <c r="Q4" s="212"/>
    </row>
    <row r="5" spans="1:17" ht="15">
      <c r="A5" s="35" t="s">
        <v>63</v>
      </c>
      <c r="B5" s="12">
        <v>551354.21</v>
      </c>
      <c r="C5" s="89">
        <v>0.21689864362888006</v>
      </c>
      <c r="D5" s="12">
        <v>2103</v>
      </c>
      <c r="E5" s="89">
        <v>0.1831562445566974</v>
      </c>
      <c r="F5" s="108">
        <v>3.8142449297702834</v>
      </c>
      <c r="G5" s="201"/>
      <c r="J5" s="209"/>
      <c r="K5" s="208"/>
      <c r="Q5" s="212"/>
    </row>
    <row r="6" spans="1:17" ht="15">
      <c r="A6" s="35" t="s">
        <v>64</v>
      </c>
      <c r="B6" s="12">
        <v>666847.27</v>
      </c>
      <c r="C6" s="89">
        <v>0.2626984320390207</v>
      </c>
      <c r="D6" s="12">
        <v>2725</v>
      </c>
      <c r="E6" s="89">
        <v>0.23732799163908727</v>
      </c>
      <c r="F6" s="108">
        <v>4.086392975710915</v>
      </c>
      <c r="G6" s="201"/>
      <c r="J6" s="209"/>
      <c r="K6" s="208"/>
      <c r="Q6" s="212"/>
    </row>
    <row r="7" spans="1:17" ht="15">
      <c r="A7" s="35" t="s">
        <v>65</v>
      </c>
      <c r="B7" s="12">
        <v>613503.53</v>
      </c>
      <c r="C7" s="89">
        <v>0.24238943402029128</v>
      </c>
      <c r="D7" s="12">
        <v>2925</v>
      </c>
      <c r="E7" s="89">
        <v>0.25474655983278177</v>
      </c>
      <c r="F7" s="108">
        <v>4.767698728644642</v>
      </c>
      <c r="G7" s="201"/>
      <c r="J7" s="209"/>
      <c r="K7" s="208"/>
      <c r="Q7" s="212"/>
    </row>
    <row r="8" spans="1:17" ht="15">
      <c r="A8" s="35" t="s">
        <v>119</v>
      </c>
      <c r="B8" s="12">
        <v>548400.85</v>
      </c>
      <c r="C8" s="89">
        <v>0.21665508590163496</v>
      </c>
      <c r="D8" s="12">
        <v>3004</v>
      </c>
      <c r="E8" s="89">
        <v>0.2616268942692911</v>
      </c>
      <c r="F8" s="108">
        <v>5.477744974319424</v>
      </c>
      <c r="G8" s="201"/>
      <c r="J8" s="209"/>
      <c r="K8" s="208"/>
      <c r="Q8" s="212"/>
    </row>
    <row r="9" spans="1:17" ht="13.5" customHeight="1" thickBot="1">
      <c r="A9" s="35" t="s">
        <v>69</v>
      </c>
      <c r="B9" s="12">
        <v>114041.38999999998</v>
      </c>
      <c r="C9" s="89">
        <v>0.044595099977348736</v>
      </c>
      <c r="D9" s="12">
        <v>542</v>
      </c>
      <c r="E9" s="89">
        <v>0.047204319804912034</v>
      </c>
      <c r="F9" s="108">
        <v>4.752660415661367</v>
      </c>
      <c r="G9" s="201"/>
      <c r="J9" s="209"/>
      <c r="K9" s="208"/>
      <c r="Q9" s="212"/>
    </row>
    <row r="10" spans="1:17" ht="15.75" thickBot="1">
      <c r="A10" s="38" t="s">
        <v>32</v>
      </c>
      <c r="B10" s="39">
        <v>2536022.27</v>
      </c>
      <c r="C10" s="92">
        <v>1</v>
      </c>
      <c r="D10" s="39">
        <v>11482</v>
      </c>
      <c r="E10" s="92">
        <v>1</v>
      </c>
      <c r="F10" s="112">
        <v>4.527562764659791</v>
      </c>
      <c r="G10" s="201"/>
      <c r="J10" s="209"/>
      <c r="K10" s="208"/>
      <c r="Q10" s="212"/>
    </row>
    <row r="11" spans="1:17" ht="15">
      <c r="A11" s="40"/>
      <c r="B11" s="41"/>
      <c r="C11" s="42"/>
      <c r="D11" s="41"/>
      <c r="E11" s="42"/>
      <c r="F11" s="94"/>
      <c r="J11" s="209"/>
      <c r="K11" s="208"/>
      <c r="Q11" s="212"/>
    </row>
    <row r="12" spans="1:6" ht="15">
      <c r="A12" s="82" t="s">
        <v>38</v>
      </c>
      <c r="B12" s="82"/>
      <c r="C12" s="82"/>
      <c r="D12" s="44"/>
      <c r="E12" s="44"/>
      <c r="F12" s="95"/>
    </row>
    <row r="13" spans="1:11" ht="15">
      <c r="A13" s="274" t="s">
        <v>150</v>
      </c>
      <c r="B13" s="278"/>
      <c r="C13" s="278"/>
      <c r="D13" s="278"/>
      <c r="E13" s="278"/>
      <c r="F13" s="278"/>
      <c r="K13" s="212"/>
    </row>
    <row r="14" spans="1:6" ht="15">
      <c r="A14" s="274" t="s">
        <v>147</v>
      </c>
      <c r="B14" s="278"/>
      <c r="C14" s="278"/>
      <c r="D14" s="278"/>
      <c r="E14" s="278"/>
      <c r="F14" s="278"/>
    </row>
    <row r="15" spans="1:6" ht="15">
      <c r="A15" s="173"/>
      <c r="B15" s="173"/>
      <c r="C15" s="173"/>
      <c r="D15" s="173"/>
      <c r="E15" s="173"/>
      <c r="F15" s="173"/>
    </row>
    <row r="16" spans="1:13" ht="15">
      <c r="A16" s="173"/>
      <c r="B16" s="173"/>
      <c r="C16" s="173"/>
      <c r="D16" s="173"/>
      <c r="E16" s="174"/>
      <c r="F16" s="174"/>
      <c r="M16" s="212"/>
    </row>
    <row r="17" spans="1:5" ht="15">
      <c r="A17" s="205"/>
      <c r="B17" s="209"/>
      <c r="C17" s="205"/>
      <c r="D17" s="209"/>
      <c r="E17" s="205"/>
    </row>
    <row r="18" spans="1:5" ht="15">
      <c r="A18" s="209"/>
      <c r="B18" s="208"/>
      <c r="C18" s="213"/>
      <c r="D18" s="208"/>
      <c r="E18" s="213"/>
    </row>
    <row r="19" spans="1:5" ht="15">
      <c r="A19" s="209"/>
      <c r="B19" s="208"/>
      <c r="C19" s="213"/>
      <c r="D19" s="208"/>
      <c r="E19" s="213"/>
    </row>
    <row r="20" spans="1:5" ht="15">
      <c r="A20" s="209"/>
      <c r="B20" s="208"/>
      <c r="C20" s="213"/>
      <c r="D20" s="208"/>
      <c r="E20" s="213"/>
    </row>
    <row r="21" spans="1:5" ht="15">
      <c r="A21" s="209"/>
      <c r="B21" s="208"/>
      <c r="C21" s="213"/>
      <c r="D21" s="208"/>
      <c r="E21" s="213"/>
    </row>
    <row r="22" spans="1:5" ht="15">
      <c r="A22" s="209"/>
      <c r="B22" s="208"/>
      <c r="C22" s="213"/>
      <c r="D22" s="208"/>
      <c r="E22" s="213"/>
    </row>
    <row r="23" spans="1:5" ht="15">
      <c r="A23" s="209"/>
      <c r="B23" s="208"/>
      <c r="C23" s="213"/>
      <c r="D23" s="208"/>
      <c r="E23" s="213"/>
    </row>
    <row r="24" spans="1:5" ht="15">
      <c r="A24" s="209"/>
      <c r="B24" s="208"/>
      <c r="C24" s="213"/>
      <c r="D24" s="208"/>
      <c r="E24" s="213"/>
    </row>
    <row r="25" spans="1:5" ht="15">
      <c r="A25" s="205"/>
      <c r="B25" s="208"/>
      <c r="C25" s="213"/>
      <c r="D25" s="208"/>
      <c r="E25" s="213"/>
    </row>
  </sheetData>
  <sheetProtection/>
  <mergeCells count="7">
    <mergeCell ref="A14:F14"/>
    <mergeCell ref="A1:F1"/>
    <mergeCell ref="A2:A3"/>
    <mergeCell ref="B2:C2"/>
    <mergeCell ref="D2:E2"/>
    <mergeCell ref="F2:F3"/>
    <mergeCell ref="A13:F1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 Landries</cp:lastModifiedBy>
  <cp:lastPrinted>2015-06-11T07:21:56Z</cp:lastPrinted>
  <dcterms:created xsi:type="dcterms:W3CDTF">2015-01-09T14:57:58Z</dcterms:created>
  <dcterms:modified xsi:type="dcterms:W3CDTF">2022-09-01T09:53:58Z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