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activeTab="2"/>
  </bookViews>
  <sheets>
    <sheet name="Table des matières" sheetId="1" r:id="rId1"/>
    <sheet name="21.1" sheetId="2" r:id="rId2"/>
    <sheet name="21.2" sheetId="3" r:id="rId3"/>
    <sheet name="21.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<sst xmlns="http://schemas.openxmlformats.org/spreadsheetml/2006/main" count="117" uniqueCount="67">
  <si>
    <t>21.1.</t>
  </si>
  <si>
    <t>21.2.</t>
  </si>
  <si>
    <t>21.3.</t>
  </si>
  <si>
    <t>Suites</t>
  </si>
  <si>
    <t>Année</t>
  </si>
  <si>
    <t>N</t>
  </si>
  <si>
    <t>%</t>
  </si>
  <si>
    <t>CSS</t>
  </si>
  <si>
    <t>IT</t>
  </si>
  <si>
    <t>IP</t>
  </si>
  <si>
    <t>Mortels</t>
  </si>
  <si>
    <t>TOTAL</t>
  </si>
  <si>
    <t>Commentaires</t>
  </si>
  <si>
    <t>CSS : cas sans suite,  IT :  incapacité temporaire,  IP : incapacité permanente prévue</t>
  </si>
  <si>
    <t>Durée de l'IT</t>
  </si>
  <si>
    <t>IT 0 jours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</si>
  <si>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</si>
  <si>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</si>
  <si>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</si>
  <si>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</si>
  <si>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</si>
  <si>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</si>
  <si>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</si>
  <si>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Commentaire</t>
  </si>
  <si>
    <t>IT :  incapacité temporaire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</si>
  <si>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</si>
  <si>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</si>
  <si>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</si>
  <si>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</si>
  <si>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</si>
  <si>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</si>
  <si>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</si>
  <si>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</si>
  <si>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 xml:space="preserve">IP : incapacité permanente </t>
  </si>
  <si>
    <t>1-CSS</t>
  </si>
  <si>
    <t>2-IT</t>
  </si>
  <si>
    <t>3-IP</t>
  </si>
  <si>
    <t>4-Mortel</t>
  </si>
  <si>
    <t>Total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</si>
  <si>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</si>
  <si>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</si>
  <si>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</si>
  <si>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</si>
  <si>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</si>
  <si>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</si>
  <si>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</si>
  <si>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</si>
  <si>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</si>
  <si>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</si>
  <si>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</si>
  <si>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</si>
  <si>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</si>
  <si>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</si>
  <si>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</si>
  <si>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</si>
  <si>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a-0%</t>
  </si>
  <si>
    <t>Inconnu</t>
  </si>
  <si>
    <t>21. Conséquences des accidents sur le chemin du travail dans le secteur privé - 2018</t>
  </si>
  <si>
    <t xml:space="preserve">Variation de 2017 à 2018 en % </t>
  </si>
  <si>
    <t>Variation de 2017 à 2018 en %</t>
  </si>
  <si>
    <t>21.1. Accidents sur le chemin du travail - distribution selon les conséquences : 2012 - 2018 et variation entre 2017 et 2018</t>
  </si>
  <si>
    <t>21.2. Accidents sur le chemin du travail - durée de l’incapacité temporaire : évolution 2012 - 2018 et variation entre 2017 et 2018</t>
  </si>
  <si>
    <t>Accidents sur le chemin du travail - distribution selon les conséquences : 2012 - 2018 et variation entre 2017 et 2018</t>
  </si>
  <si>
    <t>Accidents sur le chemin du travail - durée de l’incapacité temporaire : évolution 2012 - 2018 et variation entre 2017 et 2018</t>
  </si>
  <si>
    <t>Accidents sur le chemin du travail - taux d'incapacité permanente prévu : 2012 - 2018 et variation entre 2017 et 2018</t>
  </si>
  <si>
    <t>21.3. Accidents sur le chemin du travail - taux d'incapacité permanente prévu : 2012 - 2018 et variation entre 2017 et 2018</t>
  </si>
  <si>
    <t>inconnu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</si>
</sst>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3" fillId="0" borderId="0" xfId="44" applyFill="1" applyAlignment="1">
      <alignment/>
    </xf>
    <xf numFmtId="0" fontId="33" fillId="0" borderId="0" xfId="44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" fontId="4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1-CSS</v>
          </cell>
          <cell r="B3">
            <v>9773</v>
          </cell>
          <cell r="C3">
            <v>40.07134363852556</v>
          </cell>
        </row>
        <row r="4">
          <cell r="A4" t="str">
            <v>2-IT</v>
          </cell>
          <cell r="B4">
            <v>11801</v>
          </cell>
          <cell r="C4">
            <v>48.38656771495345</v>
          </cell>
        </row>
        <row r="5">
          <cell r="A5" t="str">
            <v>3-IP</v>
          </cell>
          <cell r="B5">
            <v>2762</v>
          </cell>
          <cell r="C5">
            <v>11.324777563655749</v>
          </cell>
        </row>
        <row r="6">
          <cell r="A6" t="str">
            <v>4-Mortel</v>
          </cell>
          <cell r="B6">
            <v>53</v>
          </cell>
          <cell r="C6">
            <v>0.21731108286522613</v>
          </cell>
        </row>
        <row r="7">
          <cell r="A7" t="str">
            <v>Total</v>
          </cell>
          <cell r="B7">
            <v>24389</v>
          </cell>
          <cell r="C7">
            <v>100</v>
          </cell>
        </row>
        <row r="12">
          <cell r="A12" t="str">
            <v>a-ITT 0 jour</v>
          </cell>
          <cell r="B12">
            <v>10208</v>
          </cell>
          <cell r="C12">
            <v>41.85493460166468</v>
          </cell>
        </row>
        <row r="13">
          <cell r="A13" t="str">
            <v>b-ITT 1 à 3 jours</v>
          </cell>
          <cell r="B13">
            <v>3662</v>
          </cell>
          <cell r="C13">
            <v>15.014965763253926</v>
          </cell>
        </row>
        <row r="14">
          <cell r="A14" t="str">
            <v>c-ITT 4 à 7 jours</v>
          </cell>
          <cell r="B14">
            <v>2695</v>
          </cell>
          <cell r="C14">
            <v>11.050063553241216</v>
          </cell>
        </row>
        <row r="15">
          <cell r="A15" t="str">
            <v>d-ITT 8 à 15 jours</v>
          </cell>
          <cell r="B15">
            <v>2485</v>
          </cell>
          <cell r="C15">
            <v>10.18901964000164</v>
          </cell>
        </row>
        <row r="16">
          <cell r="A16" t="str">
            <v>e-ITT 16 à 30 jours</v>
          </cell>
          <cell r="B16">
            <v>1714</v>
          </cell>
          <cell r="C16">
            <v>7.0277584156792</v>
          </cell>
        </row>
        <row r="17">
          <cell r="A17" t="str">
            <v>f-ITT 1 à 3 mois</v>
          </cell>
          <cell r="B17">
            <v>2526</v>
          </cell>
          <cell r="C17">
            <v>10.357128213538891</v>
          </cell>
        </row>
        <row r="18">
          <cell r="A18" t="str">
            <v>g-ITT 4 à 6 mois</v>
          </cell>
          <cell r="B18">
            <v>807</v>
          </cell>
          <cell r="C18">
            <v>3.3088687523063673</v>
          </cell>
        </row>
        <row r="19">
          <cell r="A19" t="str">
            <v>h-ITT &gt; 6 mois</v>
          </cell>
          <cell r="B19">
            <v>292</v>
          </cell>
          <cell r="C19">
            <v>1.1972610603140759</v>
          </cell>
        </row>
        <row r="20">
          <cell r="A20" t="str">
            <v>Total</v>
          </cell>
          <cell r="B20">
            <v>24389</v>
          </cell>
          <cell r="C20">
            <v>100</v>
          </cell>
        </row>
        <row r="25">
          <cell r="A25" t="str">
            <v>a-0%</v>
          </cell>
          <cell r="B25">
            <v>21574</v>
          </cell>
          <cell r="C25">
            <v>88.457911353479</v>
          </cell>
        </row>
        <row r="26">
          <cell r="A26" t="str">
            <v>b-&gt;0 à &lt; 5%</v>
          </cell>
          <cell r="B26">
            <v>1286</v>
          </cell>
          <cell r="C26">
            <v>5.2728689163147315</v>
          </cell>
        </row>
        <row r="27">
          <cell r="A27" t="str">
            <v>c-5 à &lt; 10%</v>
          </cell>
          <cell r="B27">
            <v>1054</v>
          </cell>
          <cell r="C27">
            <v>4.3216204026405345</v>
          </cell>
        </row>
        <row r="28">
          <cell r="A28" t="str">
            <v>d-10 à &lt; 16%</v>
          </cell>
          <cell r="B28">
            <v>331</v>
          </cell>
          <cell r="C28">
            <v>1.3571692156299973</v>
          </cell>
        </row>
        <row r="29">
          <cell r="A29" t="str">
            <v>e-16 à &lt; 20%</v>
          </cell>
          <cell r="B29">
            <v>21</v>
          </cell>
          <cell r="C29">
            <v>0.08610439132395753</v>
          </cell>
        </row>
        <row r="30">
          <cell r="A30" t="str">
            <v>f-20 à &lt; 36%</v>
          </cell>
          <cell r="B30">
            <v>56</v>
          </cell>
          <cell r="C30">
            <v>0.22961171019722004</v>
          </cell>
        </row>
        <row r="31">
          <cell r="A31" t="str">
            <v>g-36 à &lt; 66%</v>
          </cell>
          <cell r="B31">
            <v>6</v>
          </cell>
          <cell r="C31">
            <v>0.024601254663987864</v>
          </cell>
        </row>
        <row r="32">
          <cell r="A32" t="str">
            <v>h-66 à 100%</v>
          </cell>
          <cell r="B32">
            <v>8</v>
          </cell>
          <cell r="C32">
            <v>0.03280167288531715</v>
          </cell>
        </row>
        <row r="33">
          <cell r="A33" t="str">
            <v>mortels</v>
          </cell>
          <cell r="B33">
            <v>53</v>
          </cell>
          <cell r="C33">
            <v>0.21731108286522613</v>
          </cell>
        </row>
        <row r="34">
          <cell r="A34" t="str">
            <v>Total</v>
          </cell>
          <cell r="B34">
            <v>24389</v>
          </cell>
          <cell r="C3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57</v>
      </c>
      <c r="B1" s="2"/>
    </row>
    <row r="2" spans="1:2" s="4" customFormat="1" ht="15">
      <c r="A2" s="3" t="s">
        <v>0</v>
      </c>
      <c r="B2" s="3" t="s">
        <v>62</v>
      </c>
    </row>
    <row r="3" spans="1:2" s="4" customFormat="1" ht="15">
      <c r="A3" s="3" t="s">
        <v>1</v>
      </c>
      <c r="B3" s="3" t="s">
        <v>63</v>
      </c>
    </row>
    <row r="4" spans="1:2" s="4" customFormat="1" ht="15">
      <c r="A4" s="3" t="s">
        <v>2</v>
      </c>
      <c r="B4" s="3" t="s">
        <v>64</v>
      </c>
    </row>
    <row r="5" spans="1:2" ht="15.75" thickBot="1">
      <c r="A5" s="2"/>
      <c r="B5" s="2"/>
    </row>
  </sheetData>
  <sheetProtection/>
  <hyperlinks>
    <hyperlink ref="A2:IV2" location="'21.1'!A1" display="21.1."/>
    <hyperlink ref="A3:IV3" location="'21.2'!A1" display="21.2."/>
    <hyperlink ref="A4:IV4" location="'21.3'!A1" display="21.3."/>
    <hyperlink ref="B2" location="'21.1'!A1" display="Accidents sur le chemin du travail - distribution selon les conséquences : 2012 - 2017 et variation entre 2015 et 2017"/>
    <hyperlink ref="B3" location="'21.2'!A1" display="Accidents sur le chemin du travail - durée de l’incapacité temporaire : évolution 2012 - 2017 et variation entre 2015 et 2017"/>
    <hyperlink ref="B4" location="'21.3'!A1" display="Accidents sur le chemin du travail - taux d'incapacité permanente prévu : 2012 - 2017 et variation entre 2015 et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N5" sqref="N5:O9"/>
    </sheetView>
  </sheetViews>
  <sheetFormatPr defaultColWidth="11.421875" defaultRowHeight="15"/>
  <cols>
    <col min="1" max="1" width="20.7109375" style="5" customWidth="1"/>
    <col min="2" max="16" width="13.140625" style="5" customWidth="1"/>
    <col min="17" max="16384" width="11.421875" style="5" customWidth="1"/>
  </cols>
  <sheetData>
    <row r="1" spans="1:16" ht="24.75" customHeight="1" thickBot="1" thickTop="1">
      <c r="A1" s="67" t="s">
        <v>60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24.75" customHeight="1" thickBot="1" thickTop="1">
      <c r="A2" s="71" t="s">
        <v>3</v>
      </c>
      <c r="B2" s="74" t="s">
        <v>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 t="s">
        <v>58</v>
      </c>
    </row>
    <row r="3" spans="1:16" ht="24.75" customHeight="1">
      <c r="A3" s="72"/>
      <c r="B3" s="64">
        <v>2012</v>
      </c>
      <c r="C3" s="65"/>
      <c r="D3" s="64">
        <v>2013</v>
      </c>
      <c r="E3" s="65"/>
      <c r="F3" s="64">
        <v>2014</v>
      </c>
      <c r="G3" s="65"/>
      <c r="H3" s="64">
        <v>2015</v>
      </c>
      <c r="I3" s="65"/>
      <c r="J3" s="64">
        <v>2016</v>
      </c>
      <c r="K3" s="66"/>
      <c r="L3" s="64">
        <v>2017</v>
      </c>
      <c r="M3" s="66"/>
      <c r="N3" s="64">
        <v>2018</v>
      </c>
      <c r="O3" s="66"/>
      <c r="P3" s="77"/>
    </row>
    <row r="4" spans="1:16" ht="24.75" customHeight="1" thickBot="1">
      <c r="A4" s="73"/>
      <c r="B4" s="6" t="s">
        <v>5</v>
      </c>
      <c r="C4" s="7" t="s">
        <v>6</v>
      </c>
      <c r="D4" s="6" t="s">
        <v>5</v>
      </c>
      <c r="E4" s="7" t="s">
        <v>6</v>
      </c>
      <c r="F4" s="6" t="s">
        <v>5</v>
      </c>
      <c r="G4" s="7" t="s">
        <v>6</v>
      </c>
      <c r="H4" s="6" t="s">
        <v>5</v>
      </c>
      <c r="I4" s="7" t="s">
        <v>6</v>
      </c>
      <c r="J4" s="8" t="s">
        <v>5</v>
      </c>
      <c r="K4" s="9" t="s">
        <v>6</v>
      </c>
      <c r="L4" s="6" t="s">
        <v>5</v>
      </c>
      <c r="M4" s="9" t="s">
        <v>6</v>
      </c>
      <c r="N4" s="6" t="s">
        <v>5</v>
      </c>
      <c r="O4" s="9" t="s">
        <v>6</v>
      </c>
      <c r="P4" s="78"/>
    </row>
    <row r="5" spans="1:17" ht="15">
      <c r="A5" s="10" t="s">
        <v>7</v>
      </c>
      <c r="B5" s="13">
        <v>8154</v>
      </c>
      <c r="C5" s="14">
        <v>0.37041748057965745</v>
      </c>
      <c r="D5" s="13">
        <v>9089</v>
      </c>
      <c r="E5" s="14">
        <v>0.38200311015844995</v>
      </c>
      <c r="F5" s="13">
        <v>8386</v>
      </c>
      <c r="G5" s="14">
        <v>0.4057087566521529</v>
      </c>
      <c r="H5" s="11">
        <v>8077</v>
      </c>
      <c r="I5" s="12">
        <v>0.38884074715963796</v>
      </c>
      <c r="J5" s="13">
        <v>8910</v>
      </c>
      <c r="K5" s="14">
        <v>0.3987112364075715</v>
      </c>
      <c r="L5" s="13">
        <v>9948</v>
      </c>
      <c r="M5" s="14">
        <v>0.40394688756243147</v>
      </c>
      <c r="N5" s="13">
        <f>VLOOKUP(Q5,'[1]Sheet1'!$A$3:$C$7,2,FALSE)</f>
        <v>9773</v>
      </c>
      <c r="O5" s="14">
        <f>VLOOKUP(Q5,'[1]Sheet1'!$A$3:$C$7,3,FALSE)/100</f>
        <v>0.40071343638525564</v>
      </c>
      <c r="P5" s="15">
        <f>(N5-L5)/L5</f>
        <v>-0.01759147567350221</v>
      </c>
      <c r="Q5" s="61" t="s">
        <v>34</v>
      </c>
    </row>
    <row r="6" spans="1:17" ht="15">
      <c r="A6" s="16" t="s">
        <v>8</v>
      </c>
      <c r="B6" s="18">
        <v>11218</v>
      </c>
      <c r="C6" s="19">
        <v>0.5096079589333575</v>
      </c>
      <c r="D6" s="18">
        <v>12018</v>
      </c>
      <c r="E6" s="19">
        <v>0.5051065439414953</v>
      </c>
      <c r="F6" s="18">
        <v>9838</v>
      </c>
      <c r="G6" s="19">
        <v>0.47595549104983065</v>
      </c>
      <c r="H6" s="17">
        <v>10028</v>
      </c>
      <c r="I6" s="12">
        <v>0.4827652609281725</v>
      </c>
      <c r="J6" s="18">
        <v>10703</v>
      </c>
      <c r="K6" s="19">
        <v>0.4789457197834161</v>
      </c>
      <c r="L6" s="18">
        <v>11840</v>
      </c>
      <c r="M6" s="19">
        <v>0.4807731351768385</v>
      </c>
      <c r="N6" s="18">
        <f>VLOOKUP(Q6,'[1]Sheet1'!$A$3:$C$7,2,FALSE)</f>
        <v>11801</v>
      </c>
      <c r="O6" s="19">
        <f>VLOOKUP(Q6,'[1]Sheet1'!$A$3:$C$7,3,FALSE)/100</f>
        <v>0.4838656771495345</v>
      </c>
      <c r="P6" s="20">
        <f>(N6-L6)/L6</f>
        <v>-0.003293918918918919</v>
      </c>
      <c r="Q6" s="61" t="s">
        <v>35</v>
      </c>
    </row>
    <row r="7" spans="1:17" ht="15">
      <c r="A7" s="16" t="s">
        <v>9</v>
      </c>
      <c r="B7" s="18">
        <v>2594</v>
      </c>
      <c r="C7" s="19">
        <v>0.11783945850179439</v>
      </c>
      <c r="D7" s="18">
        <v>2635</v>
      </c>
      <c r="E7" s="19">
        <v>0.11074685831967386</v>
      </c>
      <c r="F7" s="18">
        <v>2402</v>
      </c>
      <c r="G7" s="19">
        <v>0.1162070633768747</v>
      </c>
      <c r="H7" s="17">
        <v>2627</v>
      </c>
      <c r="I7" s="12">
        <v>0.1264683227421529</v>
      </c>
      <c r="J7" s="18">
        <v>2692</v>
      </c>
      <c r="K7" s="19">
        <v>0.12046359690338751</v>
      </c>
      <c r="L7" s="18">
        <v>2786</v>
      </c>
      <c r="M7" s="19">
        <v>0.11312786778738783</v>
      </c>
      <c r="N7" s="18">
        <f>VLOOKUP(Q7,'[1]Sheet1'!$A$3:$C$7,2,FALSE)</f>
        <v>2762</v>
      </c>
      <c r="O7" s="19">
        <f>VLOOKUP(Q7,'[1]Sheet1'!$A$3:$C$7,3,FALSE)/100</f>
        <v>0.11324777563655748</v>
      </c>
      <c r="P7" s="20">
        <f>(N7-L7)/L7</f>
        <v>-0.008614501076812634</v>
      </c>
      <c r="Q7" s="61" t="s">
        <v>36</v>
      </c>
    </row>
    <row r="8" spans="1:17" ht="15.75" thickBot="1">
      <c r="A8" s="21" t="s">
        <v>10</v>
      </c>
      <c r="B8" s="24">
        <v>47</v>
      </c>
      <c r="C8" s="25">
        <v>0.0021351019851905692</v>
      </c>
      <c r="D8" s="24">
        <v>51</v>
      </c>
      <c r="E8" s="25">
        <v>0.002143487580380784</v>
      </c>
      <c r="F8" s="24">
        <v>44</v>
      </c>
      <c r="G8" s="25">
        <v>0.0021286889211417515</v>
      </c>
      <c r="H8" s="22">
        <v>40</v>
      </c>
      <c r="I8" s="23">
        <v>0.0019256691700365878</v>
      </c>
      <c r="J8" s="24">
        <v>42</v>
      </c>
      <c r="K8" s="25">
        <v>0.001879446905624916</v>
      </c>
      <c r="L8" s="24">
        <v>53</v>
      </c>
      <c r="M8" s="25">
        <v>0.002152109473342266</v>
      </c>
      <c r="N8" s="24">
        <f>VLOOKUP(Q8,'[1]Sheet1'!$A$3:$C$7,2,FALSE)</f>
        <v>53</v>
      </c>
      <c r="O8" s="25">
        <f>VLOOKUP(Q8,'[1]Sheet1'!$A$3:$C$7,3,FALSE)/100</f>
        <v>0.002173110828652261</v>
      </c>
      <c r="P8" s="26">
        <f>(N8-L8)/L8</f>
        <v>0</v>
      </c>
      <c r="Q8" s="61" t="s">
        <v>37</v>
      </c>
    </row>
    <row r="9" spans="1:17" ht="15.75" thickBot="1">
      <c r="A9" s="27" t="s">
        <v>11</v>
      </c>
      <c r="B9" s="28">
        <v>22013</v>
      </c>
      <c r="C9" s="29">
        <v>1</v>
      </c>
      <c r="D9" s="28">
        <v>23793</v>
      </c>
      <c r="E9" s="29">
        <v>1</v>
      </c>
      <c r="F9" s="28">
        <v>20670</v>
      </c>
      <c r="G9" s="29">
        <v>1</v>
      </c>
      <c r="H9" s="28">
        <v>20772</v>
      </c>
      <c r="I9" s="29">
        <v>1</v>
      </c>
      <c r="J9" s="28">
        <v>22347</v>
      </c>
      <c r="K9" s="29">
        <v>1</v>
      </c>
      <c r="L9" s="28">
        <v>24627</v>
      </c>
      <c r="M9" s="29">
        <v>1</v>
      </c>
      <c r="N9" s="28">
        <f>VLOOKUP(Q9,'[1]Sheet1'!$A$3:$C$7,2,FALSE)</f>
        <v>24389</v>
      </c>
      <c r="O9" s="29">
        <f>VLOOKUP(Q9,'[1]Sheet1'!$A$3:$C$7,3,FALSE)/100</f>
        <v>1</v>
      </c>
      <c r="P9" s="30">
        <f>(N9-L9)/L9</f>
        <v>-0.009664189710480367</v>
      </c>
      <c r="Q9" s="62" t="s">
        <v>38</v>
      </c>
    </row>
    <row r="10" spans="1:16" ht="15">
      <c r="A10" s="31"/>
      <c r="B10" s="32"/>
      <c r="C10" s="33"/>
      <c r="D10" s="32"/>
      <c r="E10" s="33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1:16" ht="15">
      <c r="A11" s="35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5">
      <c r="A12" s="37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</sheetData>
  <sheetProtection/>
  <mergeCells count="11">
    <mergeCell ref="D3:E3"/>
    <mergeCell ref="F3:G3"/>
    <mergeCell ref="J3:K3"/>
    <mergeCell ref="L3:M3"/>
    <mergeCell ref="A1:P1"/>
    <mergeCell ref="A2:A4"/>
    <mergeCell ref="B2:O2"/>
    <mergeCell ref="P2:P4"/>
    <mergeCell ref="H3:I3"/>
    <mergeCell ref="N3:O3"/>
    <mergeCell ref="B3:C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O15" sqref="O15"/>
    </sheetView>
  </sheetViews>
  <sheetFormatPr defaultColWidth="11.421875" defaultRowHeight="15"/>
  <cols>
    <col min="1" max="1" width="20.7109375" style="5" customWidth="1"/>
    <col min="2" max="15" width="15.7109375" style="5" customWidth="1"/>
    <col min="16" max="16" width="15.57421875" style="5" customWidth="1"/>
    <col min="17" max="16384" width="11.421875" style="5" customWidth="1"/>
  </cols>
  <sheetData>
    <row r="1" spans="1:16" ht="24.75" customHeight="1" thickBot="1" thickTop="1">
      <c r="A1" s="67" t="s">
        <v>61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24.75" customHeight="1" thickBot="1" thickTop="1">
      <c r="A2" s="71" t="s">
        <v>14</v>
      </c>
      <c r="B2" s="74" t="s">
        <v>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80"/>
      <c r="P2" s="71" t="s">
        <v>59</v>
      </c>
    </row>
    <row r="3" spans="1:16" ht="24.75" customHeight="1">
      <c r="A3" s="72"/>
      <c r="B3" s="79">
        <v>2012</v>
      </c>
      <c r="C3" s="65"/>
      <c r="D3" s="79">
        <v>2013</v>
      </c>
      <c r="E3" s="65"/>
      <c r="F3" s="79">
        <v>2014</v>
      </c>
      <c r="G3" s="65"/>
      <c r="H3" s="79">
        <v>2015</v>
      </c>
      <c r="I3" s="65"/>
      <c r="J3" s="79">
        <v>2016</v>
      </c>
      <c r="K3" s="65"/>
      <c r="L3" s="79">
        <v>2017</v>
      </c>
      <c r="M3" s="65"/>
      <c r="N3" s="79">
        <v>2018</v>
      </c>
      <c r="O3" s="65"/>
      <c r="P3" s="81"/>
    </row>
    <row r="4" spans="1:16" ht="24.75" customHeight="1" thickBot="1">
      <c r="A4" s="73"/>
      <c r="B4" s="38" t="s">
        <v>5</v>
      </c>
      <c r="C4" s="7" t="s">
        <v>6</v>
      </c>
      <c r="D4" s="38" t="s">
        <v>5</v>
      </c>
      <c r="E4" s="7" t="s">
        <v>6</v>
      </c>
      <c r="F4" s="38" t="s">
        <v>5</v>
      </c>
      <c r="G4" s="7" t="s">
        <v>6</v>
      </c>
      <c r="H4" s="6" t="s">
        <v>5</v>
      </c>
      <c r="I4" s="7" t="s">
        <v>6</v>
      </c>
      <c r="J4" s="6" t="s">
        <v>5</v>
      </c>
      <c r="K4" s="7" t="s">
        <v>6</v>
      </c>
      <c r="L4" s="6" t="s">
        <v>5</v>
      </c>
      <c r="M4" s="7" t="s">
        <v>6</v>
      </c>
      <c r="N4" s="6" t="s">
        <v>5</v>
      </c>
      <c r="O4" s="7" t="s">
        <v>6</v>
      </c>
      <c r="P4" s="82"/>
    </row>
    <row r="5" spans="1:17" ht="15">
      <c r="A5" s="39" t="s">
        <v>15</v>
      </c>
      <c r="B5" s="43">
        <v>8557</v>
      </c>
      <c r="C5" s="19">
        <v>0.3887248444101213</v>
      </c>
      <c r="D5" s="43">
        <v>9516</v>
      </c>
      <c r="E5" s="19">
        <v>0.3999495649981087</v>
      </c>
      <c r="F5" s="43">
        <v>8793</v>
      </c>
      <c r="G5" s="19">
        <v>0.42539912917271405</v>
      </c>
      <c r="H5" s="40">
        <v>8548</v>
      </c>
      <c r="I5" s="41">
        <v>0.41151550163681877</v>
      </c>
      <c r="J5" s="42">
        <v>9323</v>
      </c>
      <c r="K5" s="25">
        <v>0.4171924643128831</v>
      </c>
      <c r="L5" s="42">
        <v>10403</v>
      </c>
      <c r="M5" s="25">
        <v>0.42242254436187937</v>
      </c>
      <c r="N5" s="42">
        <f>VLOOKUP(Q5,'[1]Sheet1'!$A$12:$C$20,2,FALSE)</f>
        <v>10208</v>
      </c>
      <c r="O5" s="25">
        <f>VLOOKUP(Q5,'[1]Sheet1'!$A$12:$C$20,3,FALSE)/100</f>
        <v>0.4185493460166468</v>
      </c>
      <c r="P5" s="44">
        <f>(N5-L5)/L5</f>
        <v>-0.018744592905892532</v>
      </c>
      <c r="Q5" s="5" t="s">
        <v>39</v>
      </c>
    </row>
    <row r="6" spans="1:17" ht="15">
      <c r="A6" s="16" t="s">
        <v>16</v>
      </c>
      <c r="B6" s="43">
        <v>3401</v>
      </c>
      <c r="C6" s="46">
        <v>0.1544996138645346</v>
      </c>
      <c r="D6" s="43">
        <v>3620</v>
      </c>
      <c r="E6" s="46">
        <v>0.1521455890387929</v>
      </c>
      <c r="F6" s="43">
        <v>3086</v>
      </c>
      <c r="G6" s="46">
        <v>0.14929850024189648</v>
      </c>
      <c r="H6" s="17">
        <v>3197</v>
      </c>
      <c r="I6" s="45">
        <v>0.15390910841517427</v>
      </c>
      <c r="J6" s="18">
        <v>3401</v>
      </c>
      <c r="K6" s="45">
        <v>0.15219045061977</v>
      </c>
      <c r="L6" s="18">
        <v>3797</v>
      </c>
      <c r="M6" s="45">
        <v>0.15418037113736954</v>
      </c>
      <c r="N6" s="18">
        <f>VLOOKUP(Q6,'[1]Sheet1'!$A$12:$C$20,2,FALSE)</f>
        <v>3662</v>
      </c>
      <c r="O6" s="45">
        <f>VLOOKUP(Q6,'[1]Sheet1'!$A$12:$C$20,3,FALSE)/100</f>
        <v>0.15014965763253926</v>
      </c>
      <c r="P6" s="44">
        <f aca="true" t="shared" si="0" ref="P6:P14">(N6-L6)/L6</f>
        <v>-0.0355543850408217</v>
      </c>
      <c r="Q6" s="5" t="s">
        <v>40</v>
      </c>
    </row>
    <row r="7" spans="1:17" ht="15">
      <c r="A7" s="16" t="s">
        <v>17</v>
      </c>
      <c r="B7" s="43">
        <v>2552</v>
      </c>
      <c r="C7" s="46">
        <v>0.11593149502566664</v>
      </c>
      <c r="D7" s="43">
        <v>2683</v>
      </c>
      <c r="E7" s="46">
        <v>0.11276425839532636</v>
      </c>
      <c r="F7" s="43">
        <v>2233</v>
      </c>
      <c r="G7" s="46">
        <v>0.10803096274794388</v>
      </c>
      <c r="H7" s="17">
        <v>2267</v>
      </c>
      <c r="I7" s="45">
        <v>0.1091373002118236</v>
      </c>
      <c r="J7" s="18">
        <v>2350</v>
      </c>
      <c r="K7" s="45">
        <v>0.10515952924329888</v>
      </c>
      <c r="L7" s="18">
        <v>2670</v>
      </c>
      <c r="M7" s="45">
        <v>0.10841759044950663</v>
      </c>
      <c r="N7" s="18">
        <f>VLOOKUP(Q7,'[1]Sheet1'!$A$12:$C$20,2,FALSE)</f>
        <v>2695</v>
      </c>
      <c r="O7" s="45">
        <f>VLOOKUP(Q7,'[1]Sheet1'!$A$12:$C$20,3,FALSE)/100</f>
        <v>0.11050063553241216</v>
      </c>
      <c r="P7" s="44">
        <f t="shared" si="0"/>
        <v>0.009363295880149813</v>
      </c>
      <c r="Q7" s="5" t="s">
        <v>41</v>
      </c>
    </row>
    <row r="8" spans="1:17" ht="15">
      <c r="A8" s="16" t="s">
        <v>18</v>
      </c>
      <c r="B8" s="43">
        <v>2396</v>
      </c>
      <c r="C8" s="46">
        <v>0.10884477354290646</v>
      </c>
      <c r="D8" s="43">
        <v>2645</v>
      </c>
      <c r="E8" s="46">
        <v>0.11116715000210146</v>
      </c>
      <c r="F8" s="43">
        <v>2128</v>
      </c>
      <c r="G8" s="46">
        <v>0.10295113691340106</v>
      </c>
      <c r="H8" s="17">
        <v>2123</v>
      </c>
      <c r="I8" s="45">
        <v>0.1022048911996919</v>
      </c>
      <c r="J8" s="18">
        <v>2285</v>
      </c>
      <c r="K8" s="45">
        <v>0.10225086141316508</v>
      </c>
      <c r="L8" s="18">
        <v>2469</v>
      </c>
      <c r="M8" s="45">
        <v>0.10025581678645387</v>
      </c>
      <c r="N8" s="18">
        <f>VLOOKUP(Q8,'[1]Sheet1'!$A$12:$C$20,2,FALSE)</f>
        <v>2485</v>
      </c>
      <c r="O8" s="45">
        <f>VLOOKUP(Q8,'[1]Sheet1'!$A$12:$C$20,3,FALSE)/100</f>
        <v>0.1018901964000164</v>
      </c>
      <c r="P8" s="44">
        <f t="shared" si="0"/>
        <v>0.0064803564196030785</v>
      </c>
      <c r="Q8" s="5" t="s">
        <v>42</v>
      </c>
    </row>
    <row r="9" spans="1:17" ht="15">
      <c r="A9" s="16" t="s">
        <v>19</v>
      </c>
      <c r="B9" s="43">
        <v>1721</v>
      </c>
      <c r="C9" s="46">
        <v>0.07818107481942489</v>
      </c>
      <c r="D9" s="43">
        <v>1795</v>
      </c>
      <c r="E9" s="46">
        <v>0.07544235699575505</v>
      </c>
      <c r="F9" s="43">
        <v>1550</v>
      </c>
      <c r="G9" s="46">
        <v>0.07498790517658442</v>
      </c>
      <c r="H9" s="17">
        <v>1497</v>
      </c>
      <c r="I9" s="45">
        <v>0.07206816868861929</v>
      </c>
      <c r="J9" s="18">
        <v>1639</v>
      </c>
      <c r="K9" s="45">
        <v>0.07334317805521993</v>
      </c>
      <c r="L9" s="18">
        <v>1704</v>
      </c>
      <c r="M9" s="45">
        <v>0.06919234985990985</v>
      </c>
      <c r="N9" s="18">
        <f>VLOOKUP(Q9,'[1]Sheet1'!$A$12:$C$20,2,FALSE)</f>
        <v>1714</v>
      </c>
      <c r="O9" s="45">
        <f>VLOOKUP(Q9,'[1]Sheet1'!$A$12:$C$20,3,FALSE)/100</f>
        <v>0.070277584156792</v>
      </c>
      <c r="P9" s="44">
        <f t="shared" si="0"/>
        <v>0.005868544600938967</v>
      </c>
      <c r="Q9" s="5" t="s">
        <v>43</v>
      </c>
    </row>
    <row r="10" spans="1:17" ht="15">
      <c r="A10" s="16" t="s">
        <v>20</v>
      </c>
      <c r="B10" s="43">
        <v>2399</v>
      </c>
      <c r="C10" s="46">
        <v>0.108981056648344</v>
      </c>
      <c r="D10" s="43">
        <v>2508</v>
      </c>
      <c r="E10" s="46">
        <v>0.10540915395284327</v>
      </c>
      <c r="F10" s="43">
        <v>2008</v>
      </c>
      <c r="G10" s="46">
        <v>0.09714562167392356</v>
      </c>
      <c r="H10" s="17">
        <v>2211</v>
      </c>
      <c r="I10" s="45">
        <v>0.10644136337377239</v>
      </c>
      <c r="J10" s="18">
        <v>2308</v>
      </c>
      <c r="K10" s="45">
        <v>0.103280082337674</v>
      </c>
      <c r="L10" s="18">
        <v>2514</v>
      </c>
      <c r="M10" s="45">
        <v>0.10208307954683883</v>
      </c>
      <c r="N10" s="18">
        <f>VLOOKUP(Q10,'[1]Sheet1'!$A$12:$C$20,2,FALSE)</f>
        <v>2526</v>
      </c>
      <c r="O10" s="45">
        <f>VLOOKUP(Q10,'[1]Sheet1'!$A$12:$C$20,3,FALSE)/100</f>
        <v>0.10357128213538891</v>
      </c>
      <c r="P10" s="44">
        <f t="shared" si="0"/>
        <v>0.00477326968973747</v>
      </c>
      <c r="Q10" s="5" t="s">
        <v>44</v>
      </c>
    </row>
    <row r="11" spans="1:17" ht="15">
      <c r="A11" s="16" t="s">
        <v>21</v>
      </c>
      <c r="B11" s="43">
        <v>686</v>
      </c>
      <c r="C11" s="46">
        <v>0.031163403443419797</v>
      </c>
      <c r="D11" s="43">
        <v>734</v>
      </c>
      <c r="E11" s="46">
        <v>0.030849409490186188</v>
      </c>
      <c r="F11" s="43">
        <v>621</v>
      </c>
      <c r="G11" s="46">
        <v>0.030043541364296083</v>
      </c>
      <c r="H11" s="17">
        <v>679</v>
      </c>
      <c r="I11" s="45">
        <v>0.03268823416137108</v>
      </c>
      <c r="J11" s="18">
        <v>740</v>
      </c>
      <c r="K11" s="45">
        <v>0.033114064527677095</v>
      </c>
      <c r="L11" s="18">
        <v>765</v>
      </c>
      <c r="M11" s="45">
        <v>0.031063466926544037</v>
      </c>
      <c r="N11" s="18">
        <f>VLOOKUP(Q11,'[1]Sheet1'!$A$12:$C$20,2,FALSE)</f>
        <v>807</v>
      </c>
      <c r="O11" s="45">
        <f>VLOOKUP(Q11,'[1]Sheet1'!$A$12:$C$20,3,FALSE)/100</f>
        <v>0.033088687523063674</v>
      </c>
      <c r="P11" s="44">
        <f t="shared" si="0"/>
        <v>0.054901960784313725</v>
      </c>
      <c r="Q11" s="5" t="s">
        <v>45</v>
      </c>
    </row>
    <row r="12" spans="1:17" ht="15">
      <c r="A12" s="16" t="s">
        <v>22</v>
      </c>
      <c r="B12" s="43">
        <v>275</v>
      </c>
      <c r="C12" s="46">
        <v>0.012492617998455458</v>
      </c>
      <c r="D12" s="43">
        <v>292</v>
      </c>
      <c r="E12" s="46">
        <v>0.012272517126886059</v>
      </c>
      <c r="F12" s="43">
        <v>251</v>
      </c>
      <c r="G12" s="46">
        <v>0.012143202709240445</v>
      </c>
      <c r="H12" s="17">
        <v>250</v>
      </c>
      <c r="I12" s="45">
        <v>0.012035432312728673</v>
      </c>
      <c r="J12" s="18">
        <v>301</v>
      </c>
      <c r="K12" s="45">
        <v>0.0134693694903119</v>
      </c>
      <c r="L12" s="18">
        <v>305</v>
      </c>
      <c r="M12" s="45">
        <v>0.01238478093149795</v>
      </c>
      <c r="N12" s="18">
        <f>VLOOKUP(Q12,'[1]Sheet1'!$A$12:$C$20,2,FALSE)</f>
        <v>292</v>
      </c>
      <c r="O12" s="45">
        <f>VLOOKUP(Q12,'[1]Sheet1'!$A$12:$C$20,3,FALSE)/100</f>
        <v>0.01197261060314076</v>
      </c>
      <c r="P12" s="44">
        <f t="shared" si="0"/>
        <v>-0.04262295081967213</v>
      </c>
      <c r="Q12" s="5" t="s">
        <v>46</v>
      </c>
    </row>
    <row r="13" spans="1:17" ht="15.75" thickBot="1">
      <c r="A13" s="16" t="s">
        <v>56</v>
      </c>
      <c r="B13" s="43">
        <v>26</v>
      </c>
      <c r="C13" s="46">
        <v>0.001181120247126698</v>
      </c>
      <c r="D13" s="43">
        <v>0</v>
      </c>
      <c r="E13" s="46">
        <v>0</v>
      </c>
      <c r="F13" s="43">
        <v>0</v>
      </c>
      <c r="G13" s="46">
        <v>0</v>
      </c>
      <c r="H13" s="17">
        <v>0</v>
      </c>
      <c r="I13" s="45">
        <v>0</v>
      </c>
      <c r="J13" s="18">
        <v>0</v>
      </c>
      <c r="K13" s="45">
        <v>0</v>
      </c>
      <c r="L13" s="18">
        <v>0</v>
      </c>
      <c r="M13" s="45">
        <v>0</v>
      </c>
      <c r="N13" s="18">
        <v>0</v>
      </c>
      <c r="O13" s="45">
        <v>0</v>
      </c>
      <c r="P13" s="44"/>
      <c r="Q13" s="5" t="s">
        <v>66</v>
      </c>
    </row>
    <row r="14" spans="1:17" ht="15.75" thickBot="1">
      <c r="A14" s="27" t="s">
        <v>11</v>
      </c>
      <c r="B14" s="47">
        <v>22013</v>
      </c>
      <c r="C14" s="29">
        <v>1</v>
      </c>
      <c r="D14" s="47">
        <v>23793</v>
      </c>
      <c r="E14" s="29">
        <v>1</v>
      </c>
      <c r="F14" s="47">
        <v>20670</v>
      </c>
      <c r="G14" s="29">
        <v>1</v>
      </c>
      <c r="H14" s="28">
        <v>20772</v>
      </c>
      <c r="I14" s="29">
        <v>1</v>
      </c>
      <c r="J14" s="28">
        <v>22347</v>
      </c>
      <c r="K14" s="29">
        <v>1</v>
      </c>
      <c r="L14" s="28">
        <v>24627</v>
      </c>
      <c r="M14" s="29">
        <v>1</v>
      </c>
      <c r="N14" s="28">
        <f>VLOOKUP(Q14,'[1]Sheet1'!$A$12:$C$20,2,FALSE)</f>
        <v>24389</v>
      </c>
      <c r="O14" s="29">
        <f>VLOOKUP(Q14,'[1]Sheet1'!$A$12:$C$20,3,FALSE)/100</f>
        <v>1</v>
      </c>
      <c r="P14" s="48">
        <f t="shared" si="0"/>
        <v>-0.009664189710480367</v>
      </c>
      <c r="Q14" s="5" t="s">
        <v>38</v>
      </c>
    </row>
    <row r="15" spans="1:16" ht="15">
      <c r="A15" s="31"/>
      <c r="B15" s="32"/>
      <c r="C15" s="33"/>
      <c r="D15" s="32"/>
      <c r="E15" s="3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6" ht="15">
      <c r="A16" s="35" t="s">
        <v>23</v>
      </c>
      <c r="B16" s="6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63"/>
      <c r="O16" s="63"/>
      <c r="P16" s="36"/>
    </row>
    <row r="17" spans="1:16" ht="15">
      <c r="A17" s="37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5">
      <c r="A18" s="36"/>
      <c r="B18" s="36"/>
      <c r="C18" s="36"/>
      <c r="D18" s="36"/>
      <c r="E18" s="36"/>
      <c r="F18" s="49"/>
      <c r="G18" s="34"/>
      <c r="H18" s="34"/>
      <c r="I18" s="34"/>
      <c r="J18" s="34"/>
      <c r="K18" s="34"/>
      <c r="L18" s="34"/>
      <c r="M18" s="34"/>
      <c r="N18" s="34"/>
      <c r="O18" s="34"/>
      <c r="P18" s="50"/>
    </row>
  </sheetData>
  <sheetProtection/>
  <mergeCells count="11">
    <mergeCell ref="D3:E3"/>
    <mergeCell ref="F3:G3"/>
    <mergeCell ref="J3:K3"/>
    <mergeCell ref="L3:M3"/>
    <mergeCell ref="A1:P1"/>
    <mergeCell ref="A2:A4"/>
    <mergeCell ref="B2:O2"/>
    <mergeCell ref="P2:P4"/>
    <mergeCell ref="H3:I3"/>
    <mergeCell ref="N3:O3"/>
    <mergeCell ref="B3:C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N16" sqref="N16"/>
    </sheetView>
  </sheetViews>
  <sheetFormatPr defaultColWidth="11.421875" defaultRowHeight="15"/>
  <cols>
    <col min="1" max="1" width="20.7109375" style="5" customWidth="1"/>
    <col min="2" max="15" width="14.7109375" style="5" customWidth="1"/>
    <col min="16" max="16" width="15.140625" style="5" customWidth="1"/>
    <col min="17" max="16384" width="11.421875" style="5" customWidth="1"/>
  </cols>
  <sheetData>
    <row r="1" spans="1:16" ht="24.75" customHeight="1" thickBot="1" thickTop="1">
      <c r="A1" s="67" t="s">
        <v>65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24.75" customHeight="1" thickBot="1" thickTop="1">
      <c r="A2" s="71" t="s">
        <v>25</v>
      </c>
      <c r="B2" s="74" t="s">
        <v>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80"/>
      <c r="P2" s="83" t="s">
        <v>59</v>
      </c>
    </row>
    <row r="3" spans="1:16" ht="24.75" customHeight="1">
      <c r="A3" s="72"/>
      <c r="B3" s="64">
        <v>2012</v>
      </c>
      <c r="C3" s="65"/>
      <c r="D3" s="64">
        <v>2013</v>
      </c>
      <c r="E3" s="65"/>
      <c r="F3" s="64">
        <v>2014</v>
      </c>
      <c r="G3" s="65"/>
      <c r="H3" s="64">
        <v>2015</v>
      </c>
      <c r="I3" s="65"/>
      <c r="J3" s="64">
        <v>2016</v>
      </c>
      <c r="K3" s="66"/>
      <c r="L3" s="64">
        <v>2017</v>
      </c>
      <c r="M3" s="66"/>
      <c r="N3" s="64">
        <v>2018</v>
      </c>
      <c r="O3" s="66"/>
      <c r="P3" s="72"/>
    </row>
    <row r="4" spans="1:16" ht="24.75" customHeight="1" thickBot="1">
      <c r="A4" s="73"/>
      <c r="B4" s="52" t="s">
        <v>5</v>
      </c>
      <c r="C4" s="53" t="s">
        <v>6</v>
      </c>
      <c r="D4" s="52" t="s">
        <v>5</v>
      </c>
      <c r="E4" s="53" t="s">
        <v>6</v>
      </c>
      <c r="F4" s="52" t="s">
        <v>5</v>
      </c>
      <c r="G4" s="53" t="s">
        <v>6</v>
      </c>
      <c r="H4" s="6" t="s">
        <v>5</v>
      </c>
      <c r="I4" s="7" t="s">
        <v>6</v>
      </c>
      <c r="J4" s="6" t="s">
        <v>5</v>
      </c>
      <c r="K4" s="51" t="s">
        <v>6</v>
      </c>
      <c r="L4" s="6" t="s">
        <v>5</v>
      </c>
      <c r="M4" s="51" t="s">
        <v>6</v>
      </c>
      <c r="N4" s="6" t="s">
        <v>5</v>
      </c>
      <c r="O4" s="51" t="s">
        <v>6</v>
      </c>
      <c r="P4" s="73"/>
    </row>
    <row r="5" spans="1:17" ht="15">
      <c r="A5" s="54">
        <v>0</v>
      </c>
      <c r="B5" s="43">
        <v>19366</v>
      </c>
      <c r="C5" s="56">
        <v>0.8797528733021397</v>
      </c>
      <c r="D5" s="43">
        <v>21107</v>
      </c>
      <c r="E5" s="56">
        <v>0.8871096540999454</v>
      </c>
      <c r="F5" s="43">
        <v>18224</v>
      </c>
      <c r="G5" s="56">
        <v>0.8816642477019836</v>
      </c>
      <c r="H5" s="55">
        <v>18105</v>
      </c>
      <c r="I5" s="14">
        <v>0.8716060080878105</v>
      </c>
      <c r="J5" s="43">
        <v>19613</v>
      </c>
      <c r="K5" s="19">
        <v>0.8776569561909876</v>
      </c>
      <c r="L5" s="43">
        <v>21788</v>
      </c>
      <c r="M5" s="19">
        <v>0.8847200227392699</v>
      </c>
      <c r="N5" s="43">
        <f>VLOOKUP(Q5,'[1]Sheet1'!$A$25:$C$34,2,FALSE)</f>
        <v>21574</v>
      </c>
      <c r="O5" s="19">
        <f>VLOOKUP(Q5,'[1]Sheet1'!$A$25:$C$34,3,FALSE)/100</f>
        <v>0.88457911353479</v>
      </c>
      <c r="P5" s="57">
        <f>(N5-L5)/L5</f>
        <v>-0.009821920323113641</v>
      </c>
      <c r="Q5" s="5" t="s">
        <v>55</v>
      </c>
    </row>
    <row r="6" spans="1:17" ht="15">
      <c r="A6" s="16" t="s">
        <v>26</v>
      </c>
      <c r="B6" s="43">
        <v>1252</v>
      </c>
      <c r="C6" s="56">
        <v>0.05687548266933176</v>
      </c>
      <c r="D6" s="43">
        <v>1195</v>
      </c>
      <c r="E6" s="56">
        <v>0.05022485605009877</v>
      </c>
      <c r="F6" s="43">
        <v>1208</v>
      </c>
      <c r="G6" s="56">
        <v>0.05844218674407354</v>
      </c>
      <c r="H6" s="17">
        <v>1318</v>
      </c>
      <c r="I6" s="19">
        <v>0.06345079915270556</v>
      </c>
      <c r="J6" s="58">
        <v>1275</v>
      </c>
      <c r="K6" s="19">
        <v>0.057054638206470665</v>
      </c>
      <c r="L6" s="58">
        <v>1306</v>
      </c>
      <c r="M6" s="19">
        <v>0.053031225890283015</v>
      </c>
      <c r="N6" s="58">
        <f>VLOOKUP(Q6,'[1]Sheet1'!$A$25:$C$34,2,FALSE)</f>
        <v>1286</v>
      </c>
      <c r="O6" s="19">
        <f>VLOOKUP(Q6,'[1]Sheet1'!$A$25:$C$34,3,FALSE)/100</f>
        <v>0.05272868916314732</v>
      </c>
      <c r="P6" s="57">
        <f aca="true" t="shared" si="0" ref="P6:P15">(N6-L6)/L6</f>
        <v>-0.015313935681470138</v>
      </c>
      <c r="Q6" s="5" t="s">
        <v>47</v>
      </c>
    </row>
    <row r="7" spans="1:17" ht="15">
      <c r="A7" s="16" t="s">
        <v>27</v>
      </c>
      <c r="B7" s="43">
        <v>940</v>
      </c>
      <c r="C7" s="56">
        <v>0.04270203970381138</v>
      </c>
      <c r="D7" s="43">
        <v>1052</v>
      </c>
      <c r="E7" s="56">
        <v>0.04421468499138402</v>
      </c>
      <c r="F7" s="43">
        <v>836</v>
      </c>
      <c r="G7" s="56">
        <v>0.040445089501693274</v>
      </c>
      <c r="H7" s="17">
        <v>944</v>
      </c>
      <c r="I7" s="19">
        <v>0.04544579241286347</v>
      </c>
      <c r="J7" s="58">
        <v>997</v>
      </c>
      <c r="K7" s="19">
        <v>0.04461448964066765</v>
      </c>
      <c r="L7" s="58">
        <v>1077</v>
      </c>
      <c r="M7" s="19">
        <v>0.04373248873187965</v>
      </c>
      <c r="N7" s="58">
        <f>VLOOKUP(Q7,'[1]Sheet1'!$A$25:$C$34,2,FALSE)</f>
        <v>1054</v>
      </c>
      <c r="O7" s="19">
        <f>VLOOKUP(Q7,'[1]Sheet1'!$A$25:$C$34,3,FALSE)/100</f>
        <v>0.043216204026405344</v>
      </c>
      <c r="P7" s="57">
        <f t="shared" si="0"/>
        <v>-0.02135561745589601</v>
      </c>
      <c r="Q7" s="5" t="s">
        <v>48</v>
      </c>
    </row>
    <row r="8" spans="1:17" ht="15">
      <c r="A8" s="16" t="s">
        <v>28</v>
      </c>
      <c r="B8" s="43">
        <v>287</v>
      </c>
      <c r="C8" s="56">
        <v>0.013037750420206242</v>
      </c>
      <c r="D8" s="43">
        <v>285</v>
      </c>
      <c r="E8" s="56">
        <v>0.011978312949186736</v>
      </c>
      <c r="F8" s="43">
        <v>258</v>
      </c>
      <c r="G8" s="56">
        <v>0.012481857764876633</v>
      </c>
      <c r="H8" s="17">
        <v>272</v>
      </c>
      <c r="I8" s="19">
        <v>0.013094550356248796</v>
      </c>
      <c r="J8" s="58">
        <v>297</v>
      </c>
      <c r="K8" s="19">
        <v>0.013290374546919049</v>
      </c>
      <c r="L8" s="58">
        <v>312</v>
      </c>
      <c r="M8" s="19">
        <v>0.012669021805335608</v>
      </c>
      <c r="N8" s="58">
        <f>VLOOKUP(Q8,'[1]Sheet1'!$A$25:$C$34,2,FALSE)</f>
        <v>331</v>
      </c>
      <c r="O8" s="19">
        <f>VLOOKUP(Q8,'[1]Sheet1'!$A$25:$C$34,3,FALSE)/100</f>
        <v>0.013571692156299973</v>
      </c>
      <c r="P8" s="57">
        <f t="shared" si="0"/>
        <v>0.060897435897435896</v>
      </c>
      <c r="Q8" s="5" t="s">
        <v>49</v>
      </c>
    </row>
    <row r="9" spans="1:17" ht="15">
      <c r="A9" s="16" t="s">
        <v>29</v>
      </c>
      <c r="B9" s="43">
        <v>26</v>
      </c>
      <c r="C9" s="56">
        <v>0.001181120247126698</v>
      </c>
      <c r="D9" s="43">
        <v>21</v>
      </c>
      <c r="E9" s="56">
        <v>0.00088261253309797</v>
      </c>
      <c r="F9" s="43">
        <v>16</v>
      </c>
      <c r="G9" s="56">
        <v>0.0007740686985970005</v>
      </c>
      <c r="H9" s="17">
        <v>20</v>
      </c>
      <c r="I9" s="19">
        <v>0.0009628345850182939</v>
      </c>
      <c r="J9" s="58">
        <v>23</v>
      </c>
      <c r="K9" s="19">
        <v>0.0010292209245088828</v>
      </c>
      <c r="L9" s="58">
        <v>24</v>
      </c>
      <c r="M9" s="19">
        <v>0.0009745401388719698</v>
      </c>
      <c r="N9" s="58">
        <f>VLOOKUP(Q9,'[1]Sheet1'!$A$25:$C$34,2,FALSE)</f>
        <v>21</v>
      </c>
      <c r="O9" s="19">
        <f>VLOOKUP(Q9,'[1]Sheet1'!$A$25:$C$34,3,FALSE)/100</f>
        <v>0.0008610439132395752</v>
      </c>
      <c r="P9" s="57">
        <f t="shared" si="0"/>
        <v>-0.125</v>
      </c>
      <c r="Q9" s="5" t="s">
        <v>50</v>
      </c>
    </row>
    <row r="10" spans="1:17" ht="15">
      <c r="A10" s="16" t="s">
        <v>30</v>
      </c>
      <c r="B10" s="43">
        <v>74</v>
      </c>
      <c r="C10" s="56">
        <v>0.0033616499341298325</v>
      </c>
      <c r="D10" s="43">
        <v>58</v>
      </c>
      <c r="E10" s="56">
        <v>0.0024376917580801074</v>
      </c>
      <c r="F10" s="43">
        <v>59</v>
      </c>
      <c r="G10" s="56">
        <v>0.002854378326076439</v>
      </c>
      <c r="H10" s="17">
        <v>52</v>
      </c>
      <c r="I10" s="19">
        <v>0.002503369921047564</v>
      </c>
      <c r="J10" s="58">
        <v>76</v>
      </c>
      <c r="K10" s="19">
        <v>0.0034009039244641335</v>
      </c>
      <c r="L10" s="58">
        <v>48</v>
      </c>
      <c r="M10" s="19">
        <v>0.0019490802777439396</v>
      </c>
      <c r="N10" s="58">
        <f>VLOOKUP(Q10,'[1]Sheet1'!$A$25:$C$34,2,FALSE)</f>
        <v>56</v>
      </c>
      <c r="O10" s="19">
        <f>VLOOKUP(Q10,'[1]Sheet1'!$A$25:$C$34,3,FALSE)/100</f>
        <v>0.0022961171019722005</v>
      </c>
      <c r="P10" s="57">
        <f t="shared" si="0"/>
        <v>0.16666666666666666</v>
      </c>
      <c r="Q10" s="5" t="s">
        <v>51</v>
      </c>
    </row>
    <row r="11" spans="1:17" ht="15">
      <c r="A11" s="16" t="s">
        <v>31</v>
      </c>
      <c r="B11" s="43">
        <v>12</v>
      </c>
      <c r="C11" s="56">
        <v>0.0005451324217507836</v>
      </c>
      <c r="D11" s="43">
        <v>16</v>
      </c>
      <c r="E11" s="56">
        <v>0.0006724666918841676</v>
      </c>
      <c r="F11" s="43">
        <v>18</v>
      </c>
      <c r="G11" s="56">
        <v>0.0008708272859216256</v>
      </c>
      <c r="H11" s="17">
        <v>11</v>
      </c>
      <c r="I11" s="19">
        <v>0.0005295590217600616</v>
      </c>
      <c r="J11" s="58">
        <v>15</v>
      </c>
      <c r="K11" s="19">
        <v>0.0006712310377231842</v>
      </c>
      <c r="L11" s="58">
        <v>12</v>
      </c>
      <c r="M11" s="19">
        <v>0.0004872700694359849</v>
      </c>
      <c r="N11" s="58">
        <f>VLOOKUP(Q11,'[1]Sheet1'!$A$25:$C$34,2,FALSE)</f>
        <v>6</v>
      </c>
      <c r="O11" s="19">
        <f>VLOOKUP(Q11,'[1]Sheet1'!$A$25:$C$34,3,FALSE)/100</f>
        <v>0.00024601254663987864</v>
      </c>
      <c r="P11" s="57">
        <f t="shared" si="0"/>
        <v>-0.5</v>
      </c>
      <c r="Q11" s="5" t="s">
        <v>52</v>
      </c>
    </row>
    <row r="12" spans="1:17" ht="15">
      <c r="A12" s="16" t="s">
        <v>32</v>
      </c>
      <c r="B12" s="43">
        <v>3</v>
      </c>
      <c r="C12" s="56">
        <v>0.0001362831054376959</v>
      </c>
      <c r="D12" s="43">
        <v>8</v>
      </c>
      <c r="E12" s="56">
        <v>0.0003362333459420838</v>
      </c>
      <c r="F12" s="43">
        <v>7</v>
      </c>
      <c r="G12" s="56">
        <v>0.0003386550556361877</v>
      </c>
      <c r="H12" s="17">
        <v>10</v>
      </c>
      <c r="I12" s="19">
        <v>0.00048141729250914694</v>
      </c>
      <c r="J12" s="58">
        <v>9</v>
      </c>
      <c r="K12" s="19">
        <v>0.0004027386226339105</v>
      </c>
      <c r="L12" s="58">
        <v>7</v>
      </c>
      <c r="M12" s="19">
        <v>0.00028424087383765783</v>
      </c>
      <c r="N12" s="58">
        <f>VLOOKUP(Q12,'[1]Sheet1'!$A$25:$C$34,2,FALSE)</f>
        <v>8</v>
      </c>
      <c r="O12" s="19">
        <f>VLOOKUP(Q12,'[1]Sheet1'!$A$25:$C$34,3,FALSE)/100</f>
        <v>0.0003280167288531715</v>
      </c>
      <c r="P12" s="57">
        <f t="shared" si="0"/>
        <v>0.14285714285714285</v>
      </c>
      <c r="Q12" s="5" t="s">
        <v>53</v>
      </c>
    </row>
    <row r="13" spans="1:17" ht="15">
      <c r="A13" s="21" t="s">
        <v>10</v>
      </c>
      <c r="B13" s="43">
        <v>47</v>
      </c>
      <c r="C13" s="56">
        <v>0.0021351019851905692</v>
      </c>
      <c r="D13" s="43">
        <v>51</v>
      </c>
      <c r="E13" s="56">
        <v>0.002143487580380784</v>
      </c>
      <c r="F13" s="43">
        <v>44</v>
      </c>
      <c r="G13" s="56">
        <v>0.0021286889211417515</v>
      </c>
      <c r="H13" s="22">
        <v>40</v>
      </c>
      <c r="I13" s="19">
        <v>0.0019256691700365878</v>
      </c>
      <c r="J13" s="58">
        <v>42</v>
      </c>
      <c r="K13" s="19">
        <v>0.001879446905624916</v>
      </c>
      <c r="L13" s="58">
        <v>53</v>
      </c>
      <c r="M13" s="19">
        <v>0.002152109473342266</v>
      </c>
      <c r="N13" s="58">
        <v>53</v>
      </c>
      <c r="O13" s="19">
        <v>0.002152109473342266</v>
      </c>
      <c r="P13" s="57">
        <f t="shared" si="0"/>
        <v>0</v>
      </c>
      <c r="Q13" s="5" t="s">
        <v>54</v>
      </c>
    </row>
    <row r="14" spans="1:16" ht="15.75" thickBot="1">
      <c r="A14" s="21" t="s">
        <v>56</v>
      </c>
      <c r="B14" s="43">
        <v>6</v>
      </c>
      <c r="C14" s="56">
        <v>0.0002725662108753918</v>
      </c>
      <c r="D14" s="43">
        <v>0</v>
      </c>
      <c r="E14" s="56">
        <v>0</v>
      </c>
      <c r="F14" s="43">
        <v>0</v>
      </c>
      <c r="G14" s="56">
        <v>0</v>
      </c>
      <c r="H14" s="22">
        <v>0</v>
      </c>
      <c r="I14" s="19">
        <v>0</v>
      </c>
      <c r="J14" s="59">
        <v>0</v>
      </c>
      <c r="K14" s="19">
        <v>0</v>
      </c>
      <c r="L14" s="59">
        <v>0</v>
      </c>
      <c r="M14" s="19">
        <v>0</v>
      </c>
      <c r="N14" s="59">
        <v>0</v>
      </c>
      <c r="O14" s="19">
        <v>0</v>
      </c>
      <c r="P14" s="57"/>
    </row>
    <row r="15" spans="1:17" ht="15.75" thickBot="1">
      <c r="A15" s="27" t="s">
        <v>11</v>
      </c>
      <c r="B15" s="28">
        <v>22013</v>
      </c>
      <c r="C15" s="60">
        <v>1</v>
      </c>
      <c r="D15" s="28">
        <v>23793</v>
      </c>
      <c r="E15" s="60">
        <v>1</v>
      </c>
      <c r="F15" s="28">
        <v>20670</v>
      </c>
      <c r="G15" s="60">
        <v>1</v>
      </c>
      <c r="H15" s="28">
        <v>20772</v>
      </c>
      <c r="I15" s="29">
        <v>1</v>
      </c>
      <c r="J15" s="28">
        <v>22347</v>
      </c>
      <c r="K15" s="29">
        <v>1</v>
      </c>
      <c r="L15" s="28">
        <v>24627</v>
      </c>
      <c r="M15" s="29">
        <v>1</v>
      </c>
      <c r="N15" s="28">
        <f>VLOOKUP(Q15,'[1]Sheet1'!$A$25:$C$34,2,FALSE)</f>
        <v>24389</v>
      </c>
      <c r="O15" s="29">
        <f>VLOOKUP(Q15,'[1]Sheet1'!$A$25:$C$34,3,FALSE)/100</f>
        <v>1</v>
      </c>
      <c r="P15" s="30">
        <f t="shared" si="0"/>
        <v>-0.009664189710480367</v>
      </c>
      <c r="Q15" s="5" t="s">
        <v>38</v>
      </c>
    </row>
    <row r="16" spans="1:16" ht="15">
      <c r="A16" s="31"/>
      <c r="B16" s="32"/>
      <c r="C16" s="33"/>
      <c r="D16" s="32"/>
      <c r="E16" s="33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5">
      <c r="A17" s="35" t="s">
        <v>23</v>
      </c>
      <c r="B17" s="6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5">
      <c r="A18" s="37" t="s">
        <v>33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5">
      <c r="A19" s="36"/>
      <c r="B19" s="36"/>
      <c r="C19" s="36"/>
      <c r="D19" s="36"/>
      <c r="E19" s="36"/>
      <c r="F19" s="36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15">
      <c r="A20" s="36"/>
      <c r="B20" s="36"/>
      <c r="C20" s="36"/>
      <c r="D20" s="36"/>
      <c r="E20" s="36"/>
      <c r="F20" s="36"/>
      <c r="G20" s="50"/>
      <c r="H20" s="50"/>
      <c r="I20" s="50"/>
      <c r="J20" s="50"/>
      <c r="K20" s="50"/>
      <c r="L20" s="50"/>
      <c r="M20" s="50"/>
      <c r="N20" s="50"/>
      <c r="O20" s="50"/>
      <c r="P20" s="50"/>
    </row>
  </sheetData>
  <sheetProtection/>
  <mergeCells count="11">
    <mergeCell ref="D3:E3"/>
    <mergeCell ref="F3:G3"/>
    <mergeCell ref="J3:K3"/>
    <mergeCell ref="L3:M3"/>
    <mergeCell ref="A1:P1"/>
    <mergeCell ref="A2:A4"/>
    <mergeCell ref="B2:O2"/>
    <mergeCell ref="P2:P4"/>
    <mergeCell ref="H3:I3"/>
    <mergeCell ref="N3:O3"/>
    <mergeCell ref="B3:C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2015-06-11T12:39:58Z</cp:lastPrinted>
  <dcterms:created xsi:type="dcterms:W3CDTF">2015-02-10T08:13:28Z</dcterms:created>
  <dcterms:modified xsi:type="dcterms:W3CDTF">2019-09-17T10:00:35Z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