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4830" windowWidth="7710" windowHeight="4860" tabRatio="866" activeTab="0"/>
  </bookViews>
  <sheets>
    <sheet name="Table des matières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26.1.10" sheetId="11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26.2.8" sheetId="19" r:id="rId19"/>
    <sheet name="26.2.9" sheetId="20" r:id="rId20"/>
    <sheet name="26.2.10" sheetId="21" r:id="rId21"/>
  </sheets>
  <externalReferences>
    <externalReference r:id="rId24"/>
  </externalReferences>
  <definedNames>
    <definedName name="_xlfn.IFERROR" hidden="1">#NAME?</definedName>
    <definedName name="_xlnm.Print_Titles" localSheetId="1">'26.1.1'!$1:$5</definedName>
    <definedName name="_xlnm.Print_Titles" localSheetId="2">'26.1.2'!$1:$4</definedName>
    <definedName name="_xlnm.Print_Titles" localSheetId="12">'26.2.2'!$1:$4</definedName>
  </definedNames>
  <calcPr fullCalcOnLoad="1"/>
</workbook>
</file>

<file path=xl/sharedStrings.xml><?xml version="1.0" encoding="utf-8"?>
<sst xmlns="http://schemas.openxmlformats.org/spreadsheetml/2006/main" count="1884" uniqueCount="241">
  <si>
    <t>26.1.</t>
  </si>
  <si>
    <t xml:space="preserve">Nature de la blessure </t>
  </si>
  <si>
    <t>26.1.1.</t>
  </si>
  <si>
    <t>26.1.2.</t>
  </si>
  <si>
    <t>26.1.3.</t>
  </si>
  <si>
    <t>26.1.4.</t>
  </si>
  <si>
    <t>26.1.5.</t>
  </si>
  <si>
    <t>26.1.6.</t>
  </si>
  <si>
    <t>26.1.7.</t>
  </si>
  <si>
    <t>26.1.8.</t>
  </si>
  <si>
    <t>26.1.9.</t>
  </si>
  <si>
    <t>26.1.10.</t>
  </si>
  <si>
    <t>26.2.</t>
  </si>
  <si>
    <t>Localisation de la blessure</t>
  </si>
  <si>
    <t>26.2.1.</t>
  </si>
  <si>
    <t>26.2.2.</t>
  </si>
  <si>
    <t>26.2.3.</t>
  </si>
  <si>
    <t>26.2.4.</t>
  </si>
  <si>
    <t>26.2.5.</t>
  </si>
  <si>
    <t>26.2.6.</t>
  </si>
  <si>
    <t>26.2.7.</t>
  </si>
  <si>
    <t>26.2.8.</t>
  </si>
  <si>
    <t>26.2.9.</t>
  </si>
  <si>
    <t>26.2.10.</t>
  </si>
  <si>
    <t>Codes</t>
  </si>
  <si>
    <t xml:space="preserve">Nature de la blessure  </t>
  </si>
  <si>
    <t>N</t>
  </si>
  <si>
    <t>%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</si>
  <si>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</si>
  <si>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</si>
  <si>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</si>
  <si>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</si>
  <si>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</si>
  <si>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</si>
  <si>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</si>
  <si>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</si>
  <si>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</si>
  <si>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</si>
  <si>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</si>
  <si>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</si>
  <si>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</si>
  <si>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</si>
  <si>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</si>
  <si>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</si>
  <si>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</si>
  <si>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</si>
  <si>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</si>
  <si>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</si>
  <si>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</si>
  <si>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</si>
  <si>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</si>
  <si>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</si>
  <si>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</si>
  <si>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</si>
  <si>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</si>
  <si>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</si>
  <si>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</si>
  <si>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</si>
  <si>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</si>
  <si>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</si>
  <si>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</si>
  <si>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</si>
  <si>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</si>
  <si>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</si>
  <si>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</si>
  <si>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</si>
  <si>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</si>
  <si>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</si>
  <si>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</si>
  <si>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</si>
  <si>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</si>
  <si>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</si>
  <si>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</si>
  <si>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</si>
  <si>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</si>
  <si>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</si>
  <si>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</si>
  <si>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</si>
  <si>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Commentaires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</si>
  <si>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</si>
  <si>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</si>
  <si>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</si>
  <si>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</si>
  <si>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</si>
  <si>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</si>
  <si>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CSS : cas sans suites,  IT : incapacité temporaire,  IP : incapacité permanente prévue</t>
  </si>
  <si>
    <t>CSS : cas sans suites,  IT :  incapacité temporaire,  IP : incapacité permanente prévue</t>
  </si>
  <si>
    <t>00</t>
  </si>
  <si>
    <t xml:space="preserve">Nature de la blessure   </t>
  </si>
  <si>
    <t>Génération de la victime</t>
  </si>
  <si>
    <t>Total</t>
  </si>
  <si>
    <t>15-24 ans</t>
  </si>
  <si>
    <t>25-49 ans</t>
  </si>
  <si>
    <t>50 ans et plus</t>
  </si>
  <si>
    <t>Suite de l'accident</t>
  </si>
  <si>
    <t>Commotions et traumatismes internes qui, en l'absence de traitement, peuvent mettre la survie en cause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</si>
  <si>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</si>
  <si>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Dans "Travail intellectuel" sont compris les catégories professionnelles suivantes: employé administratif, autre employé et employé intérimaire.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</si>
  <si>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</si>
  <si>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</si>
  <si>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</si>
  <si>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</si>
  <si>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</si>
  <si>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</si>
  <si>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</si>
  <si>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</si>
  <si>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</si>
  <si>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</si>
  <si>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</si>
  <si>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</si>
  <si>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</si>
  <si>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</si>
  <si>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</si>
  <si>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</si>
  <si>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</si>
  <si>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 non déterminée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</si>
  <si>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</si>
  <si>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</si>
  <si>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</si>
  <si>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</si>
  <si>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</si>
  <si>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</si>
  <si>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</si>
  <si>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</si>
  <si>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</si>
  <si>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</si>
  <si>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</si>
  <si>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</si>
  <si>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</si>
  <si>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</si>
  <si>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</si>
  <si>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</si>
  <si>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20</t>
  </si>
  <si>
    <t>Cou, y compris colonne vertébrale, vertèbres du cou</t>
  </si>
  <si>
    <t>21</t>
  </si>
  <si>
    <t>29</t>
  </si>
  <si>
    <t>Autres parties du cou</t>
  </si>
  <si>
    <t>30</t>
  </si>
  <si>
    <t>Dos, y compris colonne vertébrale et vertèbres du dos</t>
  </si>
  <si>
    <t>31</t>
  </si>
  <si>
    <t>39</t>
  </si>
  <si>
    <t>Autres parties du dos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</si>
  <si>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</si>
  <si>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</si>
  <si>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</si>
  <si>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</si>
  <si>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</si>
  <si>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</si>
  <si>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</si>
  <si>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</si>
  <si>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</si>
  <si>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</si>
  <si>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</si>
  <si>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</si>
  <si>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</si>
  <si>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</si>
  <si>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</si>
  <si>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</si>
  <si>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</si>
  <si>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</si>
  <si>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</si>
  <si>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</si>
  <si>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</si>
  <si>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</si>
  <si>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</si>
  <si>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</si>
  <si>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</si>
  <si>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</si>
  <si>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</si>
  <si>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</si>
  <si>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</si>
  <si>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</si>
  <si>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</si>
  <si>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</si>
  <si>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</si>
  <si>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</si>
  <si>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</si>
  <si>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</si>
  <si>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</si>
  <si>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</si>
  <si>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</si>
  <si>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</si>
  <si>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</si>
  <si>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</si>
  <si>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</si>
  <si>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</si>
  <si>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</si>
  <si>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</si>
  <si>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</si>
  <si>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</si>
  <si>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</si>
  <si>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</si>
  <si>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</si>
  <si>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Totaal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</si>
  <si>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</t>
  </si>
  <si>
    <t xml:space="preserve">26.1. Nature de la blessure </t>
  </si>
  <si>
    <t>26.2. Localisation de la blessure</t>
  </si>
  <si>
    <t>Année</t>
  </si>
  <si>
    <t xml:space="preserve"> </t>
  </si>
  <si>
    <t>Accidents sur le chemin du travail selon la nature de la blessure : évolution 2012 - 2021</t>
  </si>
  <si>
    <t>26. Caractéristiques des lésions causées par les accidents sur le chemin du travail dans le secteur privé - 2021</t>
  </si>
  <si>
    <t>Accidents sur le chemin du travail selon la nature de la blessure : distribution selon les conséquences - 2021</t>
  </si>
  <si>
    <t>Accidents sur le chemin du travail selon la nature de la blessure : distribution selon les conséquences - femmes - 2021</t>
  </si>
  <si>
    <t>Accidents sur le chemin du travail selon la nature de la blessure : distribution selon les conséquences - hommes - 2021</t>
  </si>
  <si>
    <t>Accidents sur le chemin du travail selon la nature de la blessure : distribution selon les conséquences et la génération en fréquence absolue - 2021</t>
  </si>
  <si>
    <t>Accidents sur le chemin du travail selon la nature de la blessure : distribution selon les conséquences et la génération en fréquence relative - 2021</t>
  </si>
  <si>
    <t>Accidents sur le chemin du travail selon la nature de la blessure : distribution selon les conséquences et le genre de travail - travail manuel - 2021</t>
  </si>
  <si>
    <t>Accidents sur le chemin du travail selon la nature de la blessure : distribution selon les conséquences et le genre de travail - travail intellectuel - 2021</t>
  </si>
  <si>
    <t>Accidents sur le chemin du travail selon la nature de la blessure : distribution selon la durée de l’incapacité temporaire - 2021</t>
  </si>
  <si>
    <t>Accidents sur le chemin du travail selon la nature de la blessure : distribution selon le taux d'incapacité permanente prévu - 2021</t>
  </si>
  <si>
    <t>Accidents sur le chemin du travail selon la localisation de la blessure  : évolution 2012 - 2021</t>
  </si>
  <si>
    <t>Accidents sur le chemin du travail selon la localisation de la blessure :  distribution selon les conséquences - 2021</t>
  </si>
  <si>
    <t>Accidents sur le chemin du travail selon la localisation de la blessure : distribution selon les conséquences - femmes - 2021</t>
  </si>
  <si>
    <t>Accidents sur le chemin du travail selon la localisation de la blessure :  distribution selon les conséquences - hommes - 2021</t>
  </si>
  <si>
    <t>Accidents sur le chemin du travail selon la localisation de la blessure :  distribution selon les conséquences et la génération en fréquence absolue - 2021</t>
  </si>
  <si>
    <t>Accidents sur le chemin du travail selon la localisation de la blessure : distribution selon les conséquences et la génération en fréquence relative - 2021</t>
  </si>
  <si>
    <t>Accidents sur le chemin du travail selon la localisation de la blessure : distribution selon les conséquences et le genre de travail - travail manuel - 2021</t>
  </si>
  <si>
    <t>Accidents sur le chemin du travail selon la localisation de la blessure : distribution selon les conséquences et le genre de travail - travail intellectuel - 2021</t>
  </si>
  <si>
    <t>Accidents sur le chemin du travail selon la localisation de la blessure : distribution selon la durée de l’incapacité temporaire - 2021</t>
  </si>
  <si>
    <t>Accidents sur le chemin du travail selon la localisation de la blessure : distribution selon le taux d'incapacité permanente prévu - 2021</t>
  </si>
  <si>
    <t>26.1.1. Accidents sur le chemin du travail selon la nature de la blessure : évolution 2012 - 2021</t>
  </si>
  <si>
    <t>Variation de 2020 à 2021 en %</t>
  </si>
  <si>
    <t>26.1.2. Accidents sur le chemin du travail selon la nature de la blessure : distribution selon les conséquences - 2021</t>
  </si>
  <si>
    <t>26.1.3. Accidents sur le chemin du travail selon la nature de la blessure : distribution selon les conséquences - femmes - 2021</t>
  </si>
  <si>
    <t>26.1.4. Accidents sur le chemin du travail selon la nature de la blessure : distribution selon les conséquences - hommes - 2021</t>
  </si>
  <si>
    <t>26.1.5. Accidents sur le chemin du travail selon la nature de la blessure : distribution selon les conséquences et la génération en fréquence absolue - 2021</t>
  </si>
  <si>
    <t>26.1.6. Accidents sur le chemin du travail selon la nature de la blessure : distribution selon les conséquences et la génération en fréquence relative - 2021</t>
  </si>
  <si>
    <t>26.1.7. Accidents sur le chemin du travail selon la nature de la blessure : distribution selon les conséquences et le genre de travail - travail manuel - 2021</t>
  </si>
  <si>
    <t>26.1.8. Accidents sur le chemin du travail selon la nature de la blessure : distribution selon les conséquences et le genre de travail - travail intellectuel - 2021</t>
  </si>
  <si>
    <t>26.1.9. Accidents sur le chemin du travail selon la nature de la blessure : distribution selon la durée de l’incapacité temporaire - 2021</t>
  </si>
  <si>
    <t>26.1.10. Accidents sur le chemin du travail selon la nature de la blessure : distribution selon le taux d'incapacité permanente prévu - 2021</t>
  </si>
  <si>
    <t>26.2.1. Accidents sur le chemin du travail selon la localisation de la blessure  : évolution 2012 - 2021</t>
  </si>
  <si>
    <t>26.2.2. Accidents sur le chemin du travail selon la localisation de la blessure :  distribution selon les conséquences - 2021</t>
  </si>
  <si>
    <t>26.2.3. Accidents sur le chemin du travail selon la localisation de la blessure : distribution selon les conséquences - femmes - 2021</t>
  </si>
  <si>
    <t>26.2.4. Accidents sur le chemin du travail selon la localisation de la blessure :  distribution selon les conséquences - hommes - 2021</t>
  </si>
  <si>
    <t>26.2.5. Accidents sur le chemin du travail selon la localisation de la blessure :  distribution selon les conséquences et la génération en fréquence absolue - 2021</t>
  </si>
  <si>
    <t>26.2.6. Accidents sur le chemin du travail selon la localisation de la blessure : distribution selon les conséquences et la génération en fréquence relative - 2021</t>
  </si>
  <si>
    <t>26.2.7. Accidents sur le chemin du travail selon la localisation de la blessure : distribution selon les conséquences et le genre de travail - travail manuel - 2021</t>
  </si>
  <si>
    <t>26.2.8. Accidents sur le chemin du travail selon la localisation de la blessure : distribution selon les conséquences et le genre de travail - travail intellectuel - 2021</t>
  </si>
  <si>
    <t>26.2.9. Accidents sur le chemin du travail selon la localisation de la blessure : distribution selon la durée de l’incapacité temporaire - 2021</t>
  </si>
  <si>
    <t>26.2.10. Accidents sur le chemin du travail selon la localisation de la blessure : distribution selon le taux d'incapacité permanente prévu - 2021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</si>
</sst>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name val="Microsoft Sans Serif"/>
      <family val="2"/>
    </font>
    <font>
      <b/>
      <sz val="12"/>
      <name val="Microsoft Sans Serif"/>
      <family val="2"/>
    </font>
    <font>
      <b/>
      <i/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9" fillId="0" borderId="0" xfId="44" applyFill="1" applyAlignment="1">
      <alignment/>
    </xf>
    <xf numFmtId="0" fontId="39" fillId="0" borderId="0" xfId="44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9" fontId="10" fillId="0" borderId="17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9" fontId="4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9" fontId="4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9" fontId="4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9" fontId="5" fillId="0" borderId="0" xfId="0" applyNumberFormat="1" applyFont="1" applyFill="1" applyAlignment="1">
      <alignment horizontal="left" vertical="center"/>
    </xf>
    <xf numFmtId="9" fontId="5" fillId="0" borderId="0" xfId="0" applyNumberFormat="1" applyFont="1" applyFill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172" fontId="10" fillId="0" borderId="38" xfId="0" applyNumberFormat="1" applyFont="1" applyFill="1" applyBorder="1" applyAlignment="1">
      <alignment horizontal="center" vertical="center"/>
    </xf>
    <xf numFmtId="9" fontId="10" fillId="0" borderId="39" xfId="0" applyNumberFormat="1" applyFont="1" applyFill="1" applyBorder="1" applyAlignment="1">
      <alignment horizontal="center" vertical="center"/>
    </xf>
    <xf numFmtId="9" fontId="10" fillId="0" borderId="3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27" xfId="0" applyNumberFormat="1" applyFont="1" applyFill="1" applyBorder="1" applyAlignment="1">
      <alignment horizontal="center" vertical="center" wrapText="1"/>
    </xf>
    <xf numFmtId="172" fontId="3" fillId="0" borderId="32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172" fontId="10" fillId="0" borderId="41" xfId="0" applyNumberFormat="1" applyFont="1" applyFill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172" fontId="10" fillId="0" borderId="43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4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72" fontId="10" fillId="0" borderId="27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172" fontId="10" fillId="0" borderId="4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left" vertical="center"/>
    </xf>
    <xf numFmtId="172" fontId="10" fillId="0" borderId="0" xfId="0" applyNumberFormat="1" applyFont="1" applyFill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9" fontId="10" fillId="0" borderId="41" xfId="0" applyNumberFormat="1" applyFont="1" applyFill="1" applyBorder="1" applyAlignment="1">
      <alignment horizontal="center" vertical="center"/>
    </xf>
    <xf numFmtId="9" fontId="10" fillId="0" borderId="43" xfId="0" applyNumberFormat="1" applyFont="1" applyFill="1" applyBorder="1" applyAlignment="1">
      <alignment horizontal="center" vertical="center"/>
    </xf>
    <xf numFmtId="9" fontId="10" fillId="0" borderId="2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2" fontId="10" fillId="0" borderId="46" xfId="0" applyNumberFormat="1" applyFont="1" applyFill="1" applyBorder="1" applyAlignment="1">
      <alignment horizontal="center" vertical="center"/>
    </xf>
    <xf numFmtId="172" fontId="10" fillId="0" borderId="47" xfId="0" applyNumberFormat="1" applyFont="1" applyFill="1" applyBorder="1" applyAlignment="1">
      <alignment horizontal="center" vertical="center"/>
    </xf>
    <xf numFmtId="172" fontId="10" fillId="0" borderId="48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172" fontId="10" fillId="0" borderId="5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3" fillId="0" borderId="0" xfId="0" applyFont="1" applyAlignment="1">
      <alignment vertical="top"/>
    </xf>
    <xf numFmtId="0" fontId="32" fillId="0" borderId="0" xfId="0" applyFont="1" applyAlignment="1">
      <alignment vertical="top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47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2" fontId="3" fillId="0" borderId="65" xfId="0" applyNumberFormat="1" applyFont="1" applyFill="1" applyBorder="1" applyAlignment="1">
      <alignment horizontal="center" vertical="center" wrapText="1"/>
    </xf>
    <xf numFmtId="172" fontId="3" fillId="0" borderId="66" xfId="0" applyNumberFormat="1" applyFont="1" applyFill="1" applyBorder="1" applyAlignment="1">
      <alignment horizontal="center" vertical="center" wrapText="1"/>
    </xf>
    <xf numFmtId="172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9" fontId="3" fillId="0" borderId="88" xfId="0" applyNumberFormat="1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3" fillId="0" borderId="91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1\Data\jaarrapport%202021%20hoofdstu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6">
          <cell r="A96" t="str">
            <v>a-0 Nature de la blessure inconnue ou non précisée</v>
          </cell>
          <cell r="B96">
            <v>238</v>
          </cell>
          <cell r="C96">
            <v>5.5092592592592595</v>
          </cell>
          <cell r="D96">
            <v>205</v>
          </cell>
          <cell r="E96">
            <v>4.012526913290272</v>
          </cell>
          <cell r="F96">
            <v>59</v>
          </cell>
          <cell r="G96">
            <v>4.37037037037037</v>
          </cell>
          <cell r="H96">
            <v>3</v>
          </cell>
          <cell r="I96">
            <v>18.75</v>
          </cell>
          <cell r="J96">
            <v>505</v>
          </cell>
          <cell r="K96">
            <v>4.678091709124595</v>
          </cell>
          <cell r="L96">
            <v>229</v>
          </cell>
          <cell r="M96">
            <v>6.503834138028969</v>
          </cell>
          <cell r="N96">
            <v>207</v>
          </cell>
          <cell r="O96">
            <v>4.277743335399876</v>
          </cell>
          <cell r="P96">
            <v>84</v>
          </cell>
          <cell r="Q96">
            <v>5.698778833107191</v>
          </cell>
          <cell r="R96">
            <v>5</v>
          </cell>
          <cell r="S96">
            <v>16.129032258064516</v>
          </cell>
          <cell r="T96">
            <v>525</v>
          </cell>
          <cell r="U96">
            <v>5.321844906234161</v>
          </cell>
        </row>
        <row r="97">
          <cell r="A97" t="str">
            <v>aa-10 Plaies et blessures superficielles</v>
          </cell>
          <cell r="B97">
            <v>301</v>
          </cell>
          <cell r="C97">
            <v>6.9675925925925934</v>
          </cell>
          <cell r="D97">
            <v>278</v>
          </cell>
          <cell r="E97">
            <v>5.4413779604619315</v>
          </cell>
          <cell r="F97">
            <v>37</v>
          </cell>
          <cell r="G97">
            <v>2.740740740740741</v>
          </cell>
          <cell r="H97">
            <v>0</v>
          </cell>
          <cell r="I97">
            <v>0</v>
          </cell>
          <cell r="J97">
            <v>616</v>
          </cell>
          <cell r="K97">
            <v>5.706345530338119</v>
          </cell>
          <cell r="L97">
            <v>251</v>
          </cell>
          <cell r="M97">
            <v>7.128656631638738</v>
          </cell>
          <cell r="N97">
            <v>323</v>
          </cell>
          <cell r="O97">
            <v>6.674932837363092</v>
          </cell>
          <cell r="P97">
            <v>24</v>
          </cell>
          <cell r="Q97">
            <v>1.6282225237449117</v>
          </cell>
          <cell r="R97">
            <v>0</v>
          </cell>
          <cell r="S97">
            <v>0</v>
          </cell>
          <cell r="T97">
            <v>598</v>
          </cell>
          <cell r="U97">
            <v>6.061834769386722</v>
          </cell>
        </row>
        <row r="98">
          <cell r="A98" t="str">
            <v>ab-11 Blessures superficielles</v>
          </cell>
          <cell r="B98">
            <v>1660</v>
          </cell>
          <cell r="C98">
            <v>38.425925925925924</v>
          </cell>
          <cell r="D98">
            <v>1907</v>
          </cell>
          <cell r="E98">
            <v>37.32628694460756</v>
          </cell>
          <cell r="F98">
            <v>232</v>
          </cell>
          <cell r="G98">
            <v>17.185185185185183</v>
          </cell>
          <cell r="H98">
            <v>1</v>
          </cell>
          <cell r="I98">
            <v>6.25</v>
          </cell>
          <cell r="J98">
            <v>3800</v>
          </cell>
          <cell r="K98">
            <v>35.201482167670214</v>
          </cell>
          <cell r="L98">
            <v>1337</v>
          </cell>
          <cell r="M98">
            <v>37.97216699801193</v>
          </cell>
          <cell r="N98">
            <v>1727</v>
          </cell>
          <cell r="O98">
            <v>35.689191981814425</v>
          </cell>
          <cell r="P98">
            <v>205</v>
          </cell>
          <cell r="Q98">
            <v>13.907734056987788</v>
          </cell>
          <cell r="R98">
            <v>0</v>
          </cell>
          <cell r="S98">
            <v>0</v>
          </cell>
          <cell r="T98">
            <v>3269</v>
          </cell>
          <cell r="U98">
            <v>33.137354282818045</v>
          </cell>
        </row>
        <row r="99">
          <cell r="A99" t="str">
            <v>ac-12 Plaies ouvertes</v>
          </cell>
          <cell r="B99">
            <v>101</v>
          </cell>
          <cell r="C99">
            <v>2.337962962962963</v>
          </cell>
          <cell r="D99">
            <v>88</v>
          </cell>
          <cell r="E99">
            <v>1.7224505774124095</v>
          </cell>
          <cell r="F99">
            <v>15</v>
          </cell>
          <cell r="G99">
            <v>1.1111111111111112</v>
          </cell>
          <cell r="H99">
            <v>1</v>
          </cell>
          <cell r="I99">
            <v>6.25</v>
          </cell>
          <cell r="J99">
            <v>205</v>
          </cell>
          <cell r="K99">
            <v>1.8990273274664196</v>
          </cell>
          <cell r="L99">
            <v>123</v>
          </cell>
          <cell r="M99">
            <v>3.49332575972735</v>
          </cell>
          <cell r="N99">
            <v>128</v>
          </cell>
          <cell r="O99">
            <v>2.6451746228559627</v>
          </cell>
          <cell r="P99">
            <v>21</v>
          </cell>
          <cell r="Q99">
            <v>1.4246947082767978</v>
          </cell>
          <cell r="R99">
            <v>1</v>
          </cell>
          <cell r="S99">
            <v>3.225806451612903</v>
          </cell>
          <cell r="T99">
            <v>273</v>
          </cell>
          <cell r="U99">
            <v>2.767359351241764</v>
          </cell>
        </row>
        <row r="100">
          <cell r="A100" t="str">
            <v>ad-13 Plaies avec pertes de substances</v>
          </cell>
          <cell r="B100">
            <v>2</v>
          </cell>
          <cell r="C100">
            <v>0.0462962962962963</v>
          </cell>
          <cell r="D100">
            <v>5</v>
          </cell>
          <cell r="E100">
            <v>0.09786651008025053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7</v>
          </cell>
          <cell r="K100">
            <v>0.06484483557202408</v>
          </cell>
          <cell r="L100">
            <v>4</v>
          </cell>
          <cell r="M100">
            <v>0.1136040897472309</v>
          </cell>
          <cell r="N100">
            <v>3</v>
          </cell>
          <cell r="O100">
            <v>0.061996280223186616</v>
          </cell>
          <cell r="P100">
            <v>1</v>
          </cell>
          <cell r="Q100">
            <v>0.06784260515603799</v>
          </cell>
          <cell r="R100">
            <v>0</v>
          </cell>
          <cell r="S100">
            <v>0</v>
          </cell>
          <cell r="T100">
            <v>8</v>
          </cell>
          <cell r="U100">
            <v>0.08109477952356818</v>
          </cell>
        </row>
        <row r="101">
          <cell r="A101" t="str">
            <v>ae-19 Autres types de plaies et de blessures superficielles</v>
          </cell>
          <cell r="B101">
            <v>33</v>
          </cell>
          <cell r="C101">
            <v>0.7638888888888888</v>
          </cell>
          <cell r="D101">
            <v>60</v>
          </cell>
          <cell r="E101">
            <v>1.1743981209630063</v>
          </cell>
          <cell r="F101">
            <v>8</v>
          </cell>
          <cell r="G101">
            <v>0.5925925925925926</v>
          </cell>
          <cell r="H101">
            <v>0</v>
          </cell>
          <cell r="I101">
            <v>0</v>
          </cell>
          <cell r="J101">
            <v>101</v>
          </cell>
          <cell r="K101">
            <v>0.9356183418249189</v>
          </cell>
          <cell r="L101">
            <v>47</v>
          </cell>
          <cell r="M101">
            <v>1.334848054529963</v>
          </cell>
          <cell r="N101">
            <v>46</v>
          </cell>
          <cell r="O101">
            <v>0.9506096300888613</v>
          </cell>
          <cell r="P101">
            <v>4</v>
          </cell>
          <cell r="Q101">
            <v>0.27137042062415195</v>
          </cell>
          <cell r="R101">
            <v>0</v>
          </cell>
          <cell r="S101">
            <v>0</v>
          </cell>
          <cell r="T101">
            <v>97</v>
          </cell>
          <cell r="U101">
            <v>0.9832742017232641</v>
          </cell>
        </row>
        <row r="102">
          <cell r="A102" t="str">
            <v>af-20 Fractures osseuses</v>
          </cell>
          <cell r="B102">
            <v>108</v>
          </cell>
          <cell r="C102">
            <v>2.5</v>
          </cell>
          <cell r="D102">
            <v>122</v>
          </cell>
          <cell r="E102">
            <v>2.387942845958113</v>
          </cell>
          <cell r="F102">
            <v>245</v>
          </cell>
          <cell r="G102">
            <v>18.14814814814815</v>
          </cell>
          <cell r="H102">
            <v>0</v>
          </cell>
          <cell r="I102">
            <v>0</v>
          </cell>
          <cell r="J102">
            <v>475</v>
          </cell>
          <cell r="K102">
            <v>4.400185270958777</v>
          </cell>
          <cell r="L102">
            <v>128</v>
          </cell>
          <cell r="M102">
            <v>3.6353308719113886</v>
          </cell>
          <cell r="N102">
            <v>196</v>
          </cell>
          <cell r="O102">
            <v>4.050423641248192</v>
          </cell>
          <cell r="P102">
            <v>286</v>
          </cell>
          <cell r="Q102">
            <v>19.402985074626866</v>
          </cell>
          <cell r="R102">
            <v>0</v>
          </cell>
          <cell r="S102">
            <v>0</v>
          </cell>
          <cell r="T102">
            <v>610</v>
          </cell>
          <cell r="U102">
            <v>6.183476938672073</v>
          </cell>
        </row>
        <row r="103">
          <cell r="A103" t="str">
            <v>ag-21 Fractures fermées</v>
          </cell>
          <cell r="B103">
            <v>130</v>
          </cell>
          <cell r="C103">
            <v>3.009259259259259</v>
          </cell>
          <cell r="D103">
            <v>186</v>
          </cell>
          <cell r="E103">
            <v>3.6406341749853204</v>
          </cell>
          <cell r="F103">
            <v>303</v>
          </cell>
          <cell r="G103">
            <v>22.444444444444443</v>
          </cell>
          <cell r="H103">
            <v>1</v>
          </cell>
          <cell r="I103">
            <v>6.25</v>
          </cell>
          <cell r="J103">
            <v>620</v>
          </cell>
          <cell r="K103">
            <v>5.743399722093562</v>
          </cell>
          <cell r="L103">
            <v>160</v>
          </cell>
          <cell r="M103">
            <v>4.544163589889235</v>
          </cell>
          <cell r="N103">
            <v>244</v>
          </cell>
          <cell r="O103">
            <v>5.042364124819178</v>
          </cell>
          <cell r="P103">
            <v>380</v>
          </cell>
          <cell r="Q103">
            <v>25.780189959294436</v>
          </cell>
          <cell r="R103">
            <v>0</v>
          </cell>
          <cell r="S103">
            <v>0</v>
          </cell>
          <cell r="T103">
            <v>784</v>
          </cell>
          <cell r="U103">
            <v>7.94728839330968</v>
          </cell>
        </row>
        <row r="104">
          <cell r="A104" t="str">
            <v>ah-22 Fractures ouvertes</v>
          </cell>
          <cell r="B104">
            <v>0</v>
          </cell>
          <cell r="C104">
            <v>0</v>
          </cell>
          <cell r="D104">
            <v>2</v>
          </cell>
          <cell r="E104">
            <v>0.03914660403210021</v>
          </cell>
          <cell r="F104">
            <v>12</v>
          </cell>
          <cell r="G104">
            <v>0.8888888888888888</v>
          </cell>
          <cell r="H104">
            <v>0</v>
          </cell>
          <cell r="I104">
            <v>0</v>
          </cell>
          <cell r="J104">
            <v>14</v>
          </cell>
          <cell r="K104">
            <v>0.12968967114404817</v>
          </cell>
          <cell r="L104">
            <v>5</v>
          </cell>
          <cell r="M104">
            <v>0.1420051121840386</v>
          </cell>
          <cell r="N104">
            <v>3</v>
          </cell>
          <cell r="O104">
            <v>0.061996280223186616</v>
          </cell>
          <cell r="P104">
            <v>16</v>
          </cell>
          <cell r="Q104">
            <v>1.0854816824966078</v>
          </cell>
          <cell r="R104">
            <v>0</v>
          </cell>
          <cell r="S104">
            <v>0</v>
          </cell>
          <cell r="T104">
            <v>24</v>
          </cell>
          <cell r="U104">
            <v>0.2432843385707045</v>
          </cell>
        </row>
        <row r="105">
          <cell r="A105" t="str">
            <v>ai-29 Autres types de fractures osseuses</v>
          </cell>
          <cell r="B105">
            <v>13</v>
          </cell>
          <cell r="C105">
            <v>0.30092592592592593</v>
          </cell>
          <cell r="D105">
            <v>21</v>
          </cell>
          <cell r="E105">
            <v>0.4110393423370522</v>
          </cell>
          <cell r="F105">
            <v>12</v>
          </cell>
          <cell r="G105">
            <v>0.8888888888888888</v>
          </cell>
          <cell r="H105">
            <v>0</v>
          </cell>
          <cell r="I105">
            <v>0</v>
          </cell>
          <cell r="J105">
            <v>46</v>
          </cell>
          <cell r="K105">
            <v>0.42612320518758684</v>
          </cell>
          <cell r="L105">
            <v>13</v>
          </cell>
          <cell r="M105">
            <v>0.3692132916785004</v>
          </cell>
          <cell r="N105">
            <v>12</v>
          </cell>
          <cell r="O105">
            <v>0.24798512089274646</v>
          </cell>
          <cell r="P105">
            <v>18</v>
          </cell>
          <cell r="Q105">
            <v>1.2211668928086838</v>
          </cell>
          <cell r="R105">
            <v>0</v>
          </cell>
          <cell r="S105">
            <v>0</v>
          </cell>
          <cell r="T105">
            <v>43</v>
          </cell>
          <cell r="U105">
            <v>0.4358844399391789</v>
          </cell>
        </row>
        <row r="106">
          <cell r="A106" t="str">
            <v>aj-30 Luxations, entorses et foulures</v>
          </cell>
          <cell r="B106">
            <v>405</v>
          </cell>
          <cell r="C106">
            <v>9.375</v>
          </cell>
          <cell r="D106">
            <v>517</v>
          </cell>
          <cell r="E106">
            <v>10.119397142297906</v>
          </cell>
          <cell r="F106">
            <v>89</v>
          </cell>
          <cell r="G106">
            <v>6.592592592592593</v>
          </cell>
          <cell r="H106">
            <v>0</v>
          </cell>
          <cell r="I106">
            <v>0</v>
          </cell>
          <cell r="J106">
            <v>1011</v>
          </cell>
          <cell r="K106">
            <v>9.365446966188049</v>
          </cell>
          <cell r="L106">
            <v>262</v>
          </cell>
          <cell r="M106">
            <v>7.441067878443624</v>
          </cell>
          <cell r="N106">
            <v>441</v>
          </cell>
          <cell r="O106">
            <v>9.11345319280843</v>
          </cell>
          <cell r="P106">
            <v>88</v>
          </cell>
          <cell r="Q106">
            <v>5.970149253731343</v>
          </cell>
          <cell r="R106">
            <v>0</v>
          </cell>
          <cell r="S106">
            <v>0</v>
          </cell>
          <cell r="T106">
            <v>791</v>
          </cell>
          <cell r="U106">
            <v>8.018246325392802</v>
          </cell>
        </row>
        <row r="107">
          <cell r="A107" t="str">
            <v>ak-31 Luxations et sub-luxations</v>
          </cell>
          <cell r="B107">
            <v>36</v>
          </cell>
          <cell r="C107">
            <v>0.8333333333333335</v>
          </cell>
          <cell r="D107">
            <v>42</v>
          </cell>
          <cell r="E107">
            <v>0.8220786846741044</v>
          </cell>
          <cell r="F107">
            <v>22</v>
          </cell>
          <cell r="G107">
            <v>1.6296296296296295</v>
          </cell>
          <cell r="H107">
            <v>0</v>
          </cell>
          <cell r="I107">
            <v>0</v>
          </cell>
          <cell r="J107">
            <v>100</v>
          </cell>
          <cell r="K107">
            <v>0.9263547938860583</v>
          </cell>
          <cell r="L107">
            <v>43</v>
          </cell>
          <cell r="M107">
            <v>1.2212439647827322</v>
          </cell>
          <cell r="N107">
            <v>55</v>
          </cell>
          <cell r="O107">
            <v>1.1365984707584211</v>
          </cell>
          <cell r="P107">
            <v>33</v>
          </cell>
          <cell r="Q107">
            <v>2.2388059701492535</v>
          </cell>
          <cell r="R107">
            <v>0</v>
          </cell>
          <cell r="S107">
            <v>0</v>
          </cell>
          <cell r="T107">
            <v>131</v>
          </cell>
          <cell r="U107">
            <v>1.3279270146984288</v>
          </cell>
        </row>
        <row r="108">
          <cell r="A108" t="str">
            <v>al-32 Entorses et foulures</v>
          </cell>
          <cell r="B108">
            <v>503</v>
          </cell>
          <cell r="C108">
            <v>11.643518518518519</v>
          </cell>
          <cell r="D108">
            <v>729</v>
          </cell>
          <cell r="E108">
            <v>14.26893716970053</v>
          </cell>
          <cell r="F108">
            <v>116</v>
          </cell>
          <cell r="G108">
            <v>8.592592592592592</v>
          </cell>
          <cell r="H108">
            <v>0</v>
          </cell>
          <cell r="I108">
            <v>0</v>
          </cell>
          <cell r="J108">
            <v>1348</v>
          </cell>
          <cell r="K108">
            <v>12.487262621584069</v>
          </cell>
          <cell r="L108">
            <v>365</v>
          </cell>
          <cell r="M108">
            <v>10.366373189434821</v>
          </cell>
          <cell r="N108">
            <v>518</v>
          </cell>
          <cell r="O108">
            <v>10.704691051870222</v>
          </cell>
          <cell r="P108">
            <v>110</v>
          </cell>
          <cell r="Q108">
            <v>7.462686567164178</v>
          </cell>
          <cell r="R108">
            <v>0</v>
          </cell>
          <cell r="S108">
            <v>0</v>
          </cell>
          <cell r="T108">
            <v>993</v>
          </cell>
          <cell r="U108">
            <v>10.065889508362899</v>
          </cell>
        </row>
        <row r="109">
          <cell r="A109" t="str">
            <v>am-39 Autres types de luxations, d'entorses et de foulures</v>
          </cell>
          <cell r="B109">
            <v>142</v>
          </cell>
          <cell r="C109">
            <v>3.2870370370370368</v>
          </cell>
          <cell r="D109">
            <v>194</v>
          </cell>
          <cell r="E109">
            <v>3.7972205911137213</v>
          </cell>
          <cell r="F109">
            <v>32</v>
          </cell>
          <cell r="G109">
            <v>2.3703703703703702</v>
          </cell>
          <cell r="H109">
            <v>0</v>
          </cell>
          <cell r="I109">
            <v>0</v>
          </cell>
          <cell r="J109">
            <v>368</v>
          </cell>
          <cell r="K109">
            <v>3.4089856415006947</v>
          </cell>
          <cell r="L109">
            <v>117</v>
          </cell>
          <cell r="M109">
            <v>3.322919625106504</v>
          </cell>
          <cell r="N109">
            <v>184</v>
          </cell>
          <cell r="O109">
            <v>3.8024385203554454</v>
          </cell>
          <cell r="P109">
            <v>33</v>
          </cell>
          <cell r="Q109">
            <v>2.2388059701492535</v>
          </cell>
          <cell r="R109">
            <v>0</v>
          </cell>
          <cell r="S109">
            <v>0</v>
          </cell>
          <cell r="T109">
            <v>334</v>
          </cell>
          <cell r="U109">
            <v>3.385707045108971</v>
          </cell>
        </row>
        <row r="110">
          <cell r="A110" t="str">
            <v>an-40 Amputations traumatiques (pertes de parties du corps)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0.028401022436807723</v>
          </cell>
          <cell r="N110">
            <v>1</v>
          </cell>
          <cell r="O110">
            <v>0.02066542674106221</v>
          </cell>
          <cell r="P110">
            <v>1</v>
          </cell>
          <cell r="Q110">
            <v>0.06784260515603799</v>
          </cell>
          <cell r="R110">
            <v>0</v>
          </cell>
          <cell r="S110">
            <v>0</v>
          </cell>
          <cell r="T110">
            <v>3</v>
          </cell>
          <cell r="U110">
            <v>0.030410542321338063</v>
          </cell>
        </row>
        <row r="111">
          <cell r="A111" t="str">
            <v>ao-41 Amputations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0.028401022436807723</v>
          </cell>
          <cell r="N111">
            <v>2</v>
          </cell>
          <cell r="O111">
            <v>0.04133085348212442</v>
          </cell>
          <cell r="P111">
            <v>1</v>
          </cell>
          <cell r="Q111">
            <v>0.06784260515603799</v>
          </cell>
          <cell r="R111">
            <v>0</v>
          </cell>
          <cell r="S111">
            <v>0</v>
          </cell>
          <cell r="T111">
            <v>4</v>
          </cell>
          <cell r="U111">
            <v>0.04054738976178409</v>
          </cell>
        </row>
        <row r="112">
          <cell r="A112" t="str">
            <v>ap-50 Commotions et traumatismes internes</v>
          </cell>
          <cell r="B112">
            <v>142</v>
          </cell>
          <cell r="C112">
            <v>3.2870370370370368</v>
          </cell>
          <cell r="D112">
            <v>179</v>
          </cell>
          <cell r="E112">
            <v>3.5036210608729688</v>
          </cell>
          <cell r="F112">
            <v>38</v>
          </cell>
          <cell r="G112">
            <v>2.814814814814815</v>
          </cell>
          <cell r="H112">
            <v>0</v>
          </cell>
          <cell r="I112">
            <v>0</v>
          </cell>
          <cell r="J112">
            <v>359</v>
          </cell>
          <cell r="K112">
            <v>3.3256137100509493</v>
          </cell>
          <cell r="L112">
            <v>93</v>
          </cell>
          <cell r="M112">
            <v>2.6412950866231184</v>
          </cell>
          <cell r="N112">
            <v>177</v>
          </cell>
          <cell r="O112">
            <v>3.65778053316801</v>
          </cell>
          <cell r="P112">
            <v>33</v>
          </cell>
          <cell r="Q112">
            <v>2.2388059701492535</v>
          </cell>
          <cell r="R112">
            <v>1</v>
          </cell>
          <cell r="S112">
            <v>3.225806451612903</v>
          </cell>
          <cell r="T112">
            <v>304</v>
          </cell>
          <cell r="U112">
            <v>3.08160162189559</v>
          </cell>
        </row>
        <row r="113">
          <cell r="A113" t="str">
            <v>aq-51 commotions et traumatismes internes</v>
          </cell>
          <cell r="B113">
            <v>85</v>
          </cell>
          <cell r="C113">
            <v>1.9675925925925926</v>
          </cell>
          <cell r="D113">
            <v>123</v>
          </cell>
          <cell r="E113">
            <v>2.4075161479741634</v>
          </cell>
          <cell r="F113">
            <v>13</v>
          </cell>
          <cell r="G113">
            <v>0.962962962962963</v>
          </cell>
          <cell r="H113">
            <v>0</v>
          </cell>
          <cell r="I113">
            <v>0</v>
          </cell>
          <cell r="J113">
            <v>221</v>
          </cell>
          <cell r="K113">
            <v>2.047244094488189</v>
          </cell>
          <cell r="L113">
            <v>46</v>
          </cell>
          <cell r="M113">
            <v>1.3064470320931554</v>
          </cell>
          <cell r="N113">
            <v>95</v>
          </cell>
          <cell r="O113">
            <v>1.963215540400909</v>
          </cell>
          <cell r="P113">
            <v>9</v>
          </cell>
          <cell r="Q113">
            <v>0.6105834464043419</v>
          </cell>
          <cell r="R113">
            <v>0</v>
          </cell>
          <cell r="S113">
            <v>0</v>
          </cell>
          <cell r="T113">
            <v>150</v>
          </cell>
          <cell r="U113">
            <v>1.5205271160669032</v>
          </cell>
        </row>
        <row r="114">
          <cell r="A114" t="str">
            <v>ar-52 Traumatismes internes</v>
          </cell>
          <cell r="B114">
            <v>60</v>
          </cell>
          <cell r="C114">
            <v>1.3888888888888888</v>
          </cell>
          <cell r="D114">
            <v>67</v>
          </cell>
          <cell r="E114">
            <v>1.3114112350753573</v>
          </cell>
          <cell r="F114">
            <v>14</v>
          </cell>
          <cell r="G114">
            <v>1.037037037037037</v>
          </cell>
          <cell r="H114">
            <v>0</v>
          </cell>
          <cell r="I114">
            <v>0</v>
          </cell>
          <cell r="J114">
            <v>141</v>
          </cell>
          <cell r="K114">
            <v>1.3061602593793422</v>
          </cell>
          <cell r="L114">
            <v>41</v>
          </cell>
          <cell r="M114">
            <v>1.1644419199091167</v>
          </cell>
          <cell r="N114">
            <v>67</v>
          </cell>
          <cell r="O114">
            <v>1.3845835916511677</v>
          </cell>
          <cell r="P114">
            <v>11</v>
          </cell>
          <cell r="Q114">
            <v>0.7462686567164178</v>
          </cell>
          <cell r="R114">
            <v>5</v>
          </cell>
          <cell r="S114">
            <v>16.129032258064516</v>
          </cell>
          <cell r="T114">
            <v>124</v>
          </cell>
          <cell r="U114">
            <v>1.2569690826153066</v>
          </cell>
        </row>
        <row r="115">
          <cell r="A115" t="str">
            <v>as-53 Commotions et traumatismes internes qui, en l'absence de traitement, peuvent mettre la survie en cause</v>
          </cell>
          <cell r="B115">
            <v>3</v>
          </cell>
          <cell r="C115">
            <v>0.06944444444444445</v>
          </cell>
          <cell r="D115">
            <v>0</v>
          </cell>
          <cell r="E115">
            <v>0</v>
          </cell>
          <cell r="F115">
            <v>4</v>
          </cell>
          <cell r="G115">
            <v>0.2962962962962963</v>
          </cell>
          <cell r="H115">
            <v>0</v>
          </cell>
          <cell r="I115">
            <v>0</v>
          </cell>
          <cell r="J115">
            <v>7</v>
          </cell>
          <cell r="K115">
            <v>0.06484483557202408</v>
          </cell>
          <cell r="L115">
            <v>3</v>
          </cell>
          <cell r="M115">
            <v>0.08520306731042318</v>
          </cell>
          <cell r="N115">
            <v>3</v>
          </cell>
          <cell r="O115">
            <v>0.061996280223186616</v>
          </cell>
          <cell r="P115">
            <v>1</v>
          </cell>
          <cell r="Q115">
            <v>0.06784260515603799</v>
          </cell>
          <cell r="R115">
            <v>3</v>
          </cell>
          <cell r="S115">
            <v>9.67741935483871</v>
          </cell>
          <cell r="T115">
            <v>10</v>
          </cell>
          <cell r="U115">
            <v>0.10136847440446023</v>
          </cell>
        </row>
        <row r="116">
          <cell r="A116" t="str">
            <v>au-59 Autres tupes de commotions et de traumatismes internes</v>
          </cell>
          <cell r="B116">
            <v>16</v>
          </cell>
          <cell r="C116">
            <v>0.3703703703703704</v>
          </cell>
          <cell r="D116">
            <v>20</v>
          </cell>
          <cell r="E116">
            <v>0.39146604032100213</v>
          </cell>
          <cell r="F116">
            <v>6</v>
          </cell>
          <cell r="G116">
            <v>0.4444444444444444</v>
          </cell>
          <cell r="H116">
            <v>0</v>
          </cell>
          <cell r="I116">
            <v>0</v>
          </cell>
          <cell r="J116">
            <v>42</v>
          </cell>
          <cell r="K116">
            <v>0.3890690134321445</v>
          </cell>
          <cell r="L116">
            <v>19</v>
          </cell>
          <cell r="M116">
            <v>0.5396194262993468</v>
          </cell>
          <cell r="N116">
            <v>19</v>
          </cell>
          <cell r="O116">
            <v>0.3926431080801819</v>
          </cell>
          <cell r="P116">
            <v>3</v>
          </cell>
          <cell r="Q116">
            <v>0.20352781546811397</v>
          </cell>
          <cell r="R116">
            <v>0</v>
          </cell>
          <cell r="S116">
            <v>0</v>
          </cell>
          <cell r="T116">
            <v>41</v>
          </cell>
          <cell r="U116">
            <v>0.4156107450582869</v>
          </cell>
        </row>
        <row r="117">
          <cell r="A117" t="str">
            <v>av-60 Brûlures, brûlures par exposition à un liquide bouillant et gelures</v>
          </cell>
          <cell r="B117">
            <v>2</v>
          </cell>
          <cell r="C117">
            <v>0.0462962962962963</v>
          </cell>
          <cell r="D117">
            <v>1</v>
          </cell>
          <cell r="E117">
            <v>0.019573302016050106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0.027790643816581754</v>
          </cell>
          <cell r="L117">
            <v>1</v>
          </cell>
          <cell r="M117">
            <v>0.028401022436807723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0.010136847440446023</v>
          </cell>
        </row>
        <row r="118">
          <cell r="A118" t="str">
            <v>aw-61 Brûlures et brûlures ar exposition à un liquide bouillant (thermiques)</v>
          </cell>
          <cell r="B118">
            <v>1</v>
          </cell>
          <cell r="C118">
            <v>0.02314814814814815</v>
          </cell>
          <cell r="D118">
            <v>1</v>
          </cell>
          <cell r="E118">
            <v>0.019573302016050106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2</v>
          </cell>
          <cell r="K118">
            <v>0.018527095877721167</v>
          </cell>
          <cell r="L118">
            <v>4</v>
          </cell>
          <cell r="M118">
            <v>0.1136040897472309</v>
          </cell>
          <cell r="N118">
            <v>5</v>
          </cell>
          <cell r="O118">
            <v>0.10332713370531103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9</v>
          </cell>
          <cell r="U118">
            <v>0.09123162696401418</v>
          </cell>
        </row>
        <row r="119">
          <cell r="A119" t="str">
            <v>ax-62 Brûlures chimiques (corrosions)</v>
          </cell>
          <cell r="B119">
            <v>2</v>
          </cell>
          <cell r="C119">
            <v>0.0462962962962963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</v>
          </cell>
          <cell r="K119">
            <v>0.018527095877721167</v>
          </cell>
          <cell r="L119">
            <v>1</v>
          </cell>
          <cell r="M119">
            <v>0.028401022436807723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</v>
          </cell>
          <cell r="U119">
            <v>0.010136847440446023</v>
          </cell>
        </row>
        <row r="120">
          <cell r="A120" t="str">
            <v>ay-i-63 Gelures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</v>
          </cell>
          <cell r="O120">
            <v>0.02066542674106221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>
            <v>0.010136847440446023</v>
          </cell>
        </row>
        <row r="121">
          <cell r="A121" t="str">
            <v>az-69 Autres types de brûlures, de brûlures par exposition à un liquide bouillant et de gelures</v>
          </cell>
          <cell r="B121">
            <v>1</v>
          </cell>
          <cell r="C121">
            <v>0.02314814814814815</v>
          </cell>
          <cell r="D121">
            <v>1</v>
          </cell>
          <cell r="E121">
            <v>0.019573302016050106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</v>
          </cell>
          <cell r="K121">
            <v>0.018527095877721167</v>
          </cell>
          <cell r="L121">
            <v>1</v>
          </cell>
          <cell r="M121">
            <v>0.028401022436807723</v>
          </cell>
          <cell r="N121">
            <v>4</v>
          </cell>
          <cell r="O121">
            <v>0.08266170696424884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5</v>
          </cell>
          <cell r="U121">
            <v>0.050684237202230115</v>
          </cell>
        </row>
        <row r="122">
          <cell r="A122" t="str">
            <v>c-71 Empoisonnements aigus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0.028401022436807723</v>
          </cell>
          <cell r="N122">
            <v>1</v>
          </cell>
          <cell r="O122">
            <v>0.02066542674106221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</v>
          </cell>
          <cell r="U122">
            <v>0.020273694880892045</v>
          </cell>
        </row>
        <row r="123">
          <cell r="A123" t="str">
            <v>d-72 Infections aiguës</v>
          </cell>
          <cell r="B123">
            <v>2</v>
          </cell>
          <cell r="C123">
            <v>0.0462962962962963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</v>
          </cell>
          <cell r="K123">
            <v>0.018527095877721167</v>
          </cell>
          <cell r="L123">
            <v>2</v>
          </cell>
          <cell r="M123">
            <v>0.05680204487361545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</v>
          </cell>
          <cell r="U123">
            <v>0.020273694880892045</v>
          </cell>
        </row>
        <row r="124">
          <cell r="A124" t="str">
            <v>j-90 Effets du bruit, des vibrations et de la pression</v>
          </cell>
          <cell r="B124">
            <v>1</v>
          </cell>
          <cell r="C124">
            <v>0.02314814814814815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</v>
          </cell>
          <cell r="K124">
            <v>0.009263547938860583</v>
          </cell>
          <cell r="L124">
            <v>0</v>
          </cell>
          <cell r="M124">
            <v>0</v>
          </cell>
          <cell r="N124">
            <v>1</v>
          </cell>
          <cell r="O124">
            <v>0.02066542674106221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</v>
          </cell>
          <cell r="U124">
            <v>0.010136847440446023</v>
          </cell>
        </row>
        <row r="125">
          <cell r="A125" t="str">
            <v>k-91 Perte auditive aiguë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0.028401022436807723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</v>
          </cell>
          <cell r="U125">
            <v>0.010136847440446023</v>
          </cell>
        </row>
        <row r="126">
          <cell r="A126" t="str">
            <v>l-92 Effets de la pression (barotrauma)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0.028401022436807723</v>
          </cell>
          <cell r="N126">
            <v>1</v>
          </cell>
          <cell r="O126">
            <v>0.02066542674106221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</v>
          </cell>
          <cell r="U126">
            <v>0.020273694880892045</v>
          </cell>
        </row>
        <row r="127">
          <cell r="A127" t="str">
            <v>m-99 Autres effets du bruit, des vibrations et de la pression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</v>
          </cell>
          <cell r="M127">
            <v>0.05680204487361545</v>
          </cell>
          <cell r="N127">
            <v>2</v>
          </cell>
          <cell r="O127">
            <v>0.04133085348212442</v>
          </cell>
          <cell r="P127">
            <v>2</v>
          </cell>
          <cell r="Q127">
            <v>0.13568521031207598</v>
          </cell>
          <cell r="R127">
            <v>0</v>
          </cell>
          <cell r="S127">
            <v>0</v>
          </cell>
          <cell r="T127">
            <v>6</v>
          </cell>
          <cell r="U127">
            <v>0.060821084642676125</v>
          </cell>
        </row>
        <row r="128">
          <cell r="A128" t="str">
            <v>s-110 Chocs</v>
          </cell>
          <cell r="B128">
            <v>29</v>
          </cell>
          <cell r="C128">
            <v>0.6712962962962963</v>
          </cell>
          <cell r="D128">
            <v>33</v>
          </cell>
          <cell r="E128">
            <v>0.6459189665296534</v>
          </cell>
          <cell r="F128">
            <v>4</v>
          </cell>
          <cell r="G128">
            <v>0.2962962962962963</v>
          </cell>
          <cell r="H128">
            <v>0</v>
          </cell>
          <cell r="I128">
            <v>0</v>
          </cell>
          <cell r="J128">
            <v>66</v>
          </cell>
          <cell r="K128">
            <v>0.6113941639647985</v>
          </cell>
          <cell r="L128">
            <v>17</v>
          </cell>
          <cell r="M128">
            <v>0.48281738142573133</v>
          </cell>
          <cell r="N128">
            <v>35</v>
          </cell>
          <cell r="O128">
            <v>0.7232899359371772</v>
          </cell>
          <cell r="P128">
            <v>1</v>
          </cell>
          <cell r="Q128">
            <v>0.06784260515603799</v>
          </cell>
          <cell r="R128">
            <v>1</v>
          </cell>
          <cell r="S128">
            <v>3.225806451612903</v>
          </cell>
          <cell r="T128">
            <v>54</v>
          </cell>
          <cell r="U128">
            <v>0.5473897617840852</v>
          </cell>
        </row>
        <row r="129">
          <cell r="A129" t="str">
            <v>t-111 Chocs consécutifs à des agressions et menaces</v>
          </cell>
          <cell r="B129">
            <v>9</v>
          </cell>
          <cell r="C129">
            <v>0.20833333333333337</v>
          </cell>
          <cell r="D129">
            <v>8</v>
          </cell>
          <cell r="E129">
            <v>0.15658641612840085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17</v>
          </cell>
          <cell r="K129">
            <v>0.15748031496062992</v>
          </cell>
          <cell r="L129">
            <v>0</v>
          </cell>
          <cell r="M129">
            <v>0</v>
          </cell>
          <cell r="N129">
            <v>6</v>
          </cell>
          <cell r="O129">
            <v>0.12399256044637323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6</v>
          </cell>
          <cell r="U129">
            <v>0.060821084642676125</v>
          </cell>
        </row>
        <row r="130">
          <cell r="A130" t="str">
            <v>u-112 Chocs traumatiques</v>
          </cell>
          <cell r="B130">
            <v>8</v>
          </cell>
          <cell r="C130">
            <v>0.1851851851851852</v>
          </cell>
          <cell r="D130">
            <v>20</v>
          </cell>
          <cell r="E130">
            <v>0.39146604032100213</v>
          </cell>
          <cell r="F130">
            <v>3</v>
          </cell>
          <cell r="G130">
            <v>0.2222222222222222</v>
          </cell>
          <cell r="H130">
            <v>0</v>
          </cell>
          <cell r="I130">
            <v>0</v>
          </cell>
          <cell r="J130">
            <v>31</v>
          </cell>
          <cell r="K130">
            <v>0.2871699861046781</v>
          </cell>
          <cell r="L130">
            <v>5</v>
          </cell>
          <cell r="M130">
            <v>0.1420051121840386</v>
          </cell>
          <cell r="N130">
            <v>19</v>
          </cell>
          <cell r="O130">
            <v>0.3926431080801819</v>
          </cell>
          <cell r="P130">
            <v>4</v>
          </cell>
          <cell r="Q130">
            <v>0.27137042062415195</v>
          </cell>
          <cell r="R130">
            <v>0</v>
          </cell>
          <cell r="S130">
            <v>0</v>
          </cell>
          <cell r="T130">
            <v>28</v>
          </cell>
          <cell r="U130">
            <v>0.2838317283324886</v>
          </cell>
        </row>
        <row r="131">
          <cell r="A131" t="str">
            <v>v-119 Autres types de chocs</v>
          </cell>
          <cell r="B131">
            <v>15</v>
          </cell>
          <cell r="C131">
            <v>0.3472222222222222</v>
          </cell>
          <cell r="D131">
            <v>14</v>
          </cell>
          <cell r="E131">
            <v>0.2740262282247015</v>
          </cell>
          <cell r="F131">
            <v>9</v>
          </cell>
          <cell r="G131">
            <v>0.6666666666666667</v>
          </cell>
          <cell r="H131">
            <v>0</v>
          </cell>
          <cell r="I131">
            <v>0</v>
          </cell>
          <cell r="J131">
            <v>38</v>
          </cell>
          <cell r="K131">
            <v>0.3520148216767021</v>
          </cell>
          <cell r="L131">
            <v>6</v>
          </cell>
          <cell r="M131">
            <v>0.17040613462084636</v>
          </cell>
          <cell r="N131">
            <v>16</v>
          </cell>
          <cell r="O131">
            <v>0.33064682785699534</v>
          </cell>
          <cell r="P131">
            <v>6</v>
          </cell>
          <cell r="Q131">
            <v>0.40705563093622793</v>
          </cell>
          <cell r="R131">
            <v>0</v>
          </cell>
          <cell r="S131">
            <v>0</v>
          </cell>
          <cell r="T131">
            <v>28</v>
          </cell>
          <cell r="U131">
            <v>0.2838317283324886</v>
          </cell>
        </row>
        <row r="132">
          <cell r="A132" t="str">
            <v>w-120 blessures multiples</v>
          </cell>
          <cell r="B132">
            <v>173</v>
          </cell>
          <cell r="C132">
            <v>4.00462962962963</v>
          </cell>
          <cell r="D132">
            <v>195</v>
          </cell>
          <cell r="E132">
            <v>3.816793893129771</v>
          </cell>
          <cell r="F132">
            <v>52</v>
          </cell>
          <cell r="G132">
            <v>3.851851851851852</v>
          </cell>
          <cell r="H132">
            <v>2</v>
          </cell>
          <cell r="I132">
            <v>12.5</v>
          </cell>
          <cell r="J132">
            <v>422</v>
          </cell>
          <cell r="K132">
            <v>3.9092172301991663</v>
          </cell>
          <cell r="L132">
            <v>109</v>
          </cell>
          <cell r="M132">
            <v>3.095711445612042</v>
          </cell>
          <cell r="N132">
            <v>214</v>
          </cell>
          <cell r="O132">
            <v>4.422401322587311</v>
          </cell>
          <cell r="P132">
            <v>76</v>
          </cell>
          <cell r="Q132">
            <v>5.156037991858888</v>
          </cell>
          <cell r="R132">
            <v>6</v>
          </cell>
          <cell r="S132">
            <v>19.35483870967742</v>
          </cell>
          <cell r="T132">
            <v>405</v>
          </cell>
          <cell r="U132">
            <v>4.1054232133806385</v>
          </cell>
        </row>
        <row r="133">
          <cell r="A133" t="str">
            <v>x-999 Autres blessures déterminées non classées sous d'autres rubriques</v>
          </cell>
          <cell r="B133">
            <v>99</v>
          </cell>
          <cell r="C133">
            <v>2.2916666666666665</v>
          </cell>
          <cell r="D133">
            <v>91</v>
          </cell>
          <cell r="E133">
            <v>1.7811704834605597</v>
          </cell>
          <cell r="F133">
            <v>25</v>
          </cell>
          <cell r="G133">
            <v>1.8518518518518516</v>
          </cell>
          <cell r="H133">
            <v>8</v>
          </cell>
          <cell r="I133">
            <v>50</v>
          </cell>
          <cell r="J133">
            <v>223</v>
          </cell>
          <cell r="K133">
            <v>2.06577119036591</v>
          </cell>
          <cell r="L133">
            <v>82</v>
          </cell>
          <cell r="M133">
            <v>2.3288838398182334</v>
          </cell>
          <cell r="N133">
            <v>83</v>
          </cell>
          <cell r="O133">
            <v>1.715230419508163</v>
          </cell>
          <cell r="P133">
            <v>23</v>
          </cell>
          <cell r="Q133">
            <v>1.5603799185888738</v>
          </cell>
          <cell r="R133">
            <v>9</v>
          </cell>
          <cell r="S133">
            <v>29.03225806451613</v>
          </cell>
          <cell r="T133">
            <v>197</v>
          </cell>
          <cell r="U133">
            <v>1.9969589457678663</v>
          </cell>
        </row>
        <row r="134">
          <cell r="A134" t="str">
            <v>Total</v>
          </cell>
          <cell r="B134">
            <v>4320</v>
          </cell>
          <cell r="C134">
            <v>100</v>
          </cell>
          <cell r="D134">
            <v>5109</v>
          </cell>
          <cell r="E134">
            <v>100</v>
          </cell>
          <cell r="F134">
            <v>1350</v>
          </cell>
          <cell r="G134">
            <v>100</v>
          </cell>
          <cell r="H134">
            <v>16</v>
          </cell>
          <cell r="I134">
            <v>100</v>
          </cell>
          <cell r="J134">
            <v>10795</v>
          </cell>
          <cell r="K134">
            <v>100</v>
          </cell>
          <cell r="L134">
            <v>3521</v>
          </cell>
          <cell r="M134">
            <v>100</v>
          </cell>
          <cell r="N134">
            <v>4839</v>
          </cell>
          <cell r="O134">
            <v>100</v>
          </cell>
          <cell r="P134">
            <v>1474</v>
          </cell>
          <cell r="Q134">
            <v>100</v>
          </cell>
          <cell r="R134">
            <v>31</v>
          </cell>
          <cell r="S134">
            <v>100</v>
          </cell>
          <cell r="T134">
            <v>9865</v>
          </cell>
          <cell r="U13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200</v>
      </c>
      <c r="B1" s="2"/>
    </row>
    <row r="2" spans="1:2" ht="15">
      <c r="A2" s="3" t="s">
        <v>0</v>
      </c>
      <c r="B2" s="4" t="s">
        <v>1</v>
      </c>
    </row>
    <row r="3" spans="1:2" s="6" customFormat="1" ht="15">
      <c r="A3" s="5" t="s">
        <v>2</v>
      </c>
      <c r="B3" s="5" t="s">
        <v>199</v>
      </c>
    </row>
    <row r="4" spans="1:2" s="6" customFormat="1" ht="15">
      <c r="A4" s="5" t="s">
        <v>3</v>
      </c>
      <c r="B4" s="5" t="s">
        <v>201</v>
      </c>
    </row>
    <row r="5" spans="1:2" s="6" customFormat="1" ht="15">
      <c r="A5" s="5" t="s">
        <v>4</v>
      </c>
      <c r="B5" s="5" t="s">
        <v>202</v>
      </c>
    </row>
    <row r="6" spans="1:2" s="6" customFormat="1" ht="15">
      <c r="A6" s="5" t="s">
        <v>5</v>
      </c>
      <c r="B6" s="5" t="s">
        <v>203</v>
      </c>
    </row>
    <row r="7" spans="1:2" s="6" customFormat="1" ht="15">
      <c r="A7" s="5" t="s">
        <v>6</v>
      </c>
      <c r="B7" s="5" t="s">
        <v>204</v>
      </c>
    </row>
    <row r="8" spans="1:2" s="6" customFormat="1" ht="15">
      <c r="A8" s="5" t="s">
        <v>7</v>
      </c>
      <c r="B8" s="5" t="s">
        <v>205</v>
      </c>
    </row>
    <row r="9" spans="1:2" s="6" customFormat="1" ht="15">
      <c r="A9" s="5" t="s">
        <v>8</v>
      </c>
      <c r="B9" s="5" t="s">
        <v>206</v>
      </c>
    </row>
    <row r="10" spans="1:2" s="6" customFormat="1" ht="15">
      <c r="A10" s="5" t="s">
        <v>9</v>
      </c>
      <c r="B10" s="5" t="s">
        <v>207</v>
      </c>
    </row>
    <row r="11" spans="1:2" s="6" customFormat="1" ht="15">
      <c r="A11" s="5" t="s">
        <v>10</v>
      </c>
      <c r="B11" s="5" t="s">
        <v>208</v>
      </c>
    </row>
    <row r="12" spans="1:2" s="6" customFormat="1" ht="15">
      <c r="A12" s="5" t="s">
        <v>11</v>
      </c>
      <c r="B12" s="5" t="s">
        <v>209</v>
      </c>
    </row>
    <row r="13" spans="1:2" ht="15">
      <c r="A13" s="3" t="s">
        <v>12</v>
      </c>
      <c r="B13" s="4" t="s">
        <v>13</v>
      </c>
    </row>
    <row r="14" spans="1:2" s="6" customFormat="1" ht="15">
      <c r="A14" s="5" t="s">
        <v>14</v>
      </c>
      <c r="B14" s="5" t="s">
        <v>210</v>
      </c>
    </row>
    <row r="15" spans="1:2" s="6" customFormat="1" ht="15">
      <c r="A15" s="5" t="s">
        <v>15</v>
      </c>
      <c r="B15" s="5" t="s">
        <v>211</v>
      </c>
    </row>
    <row r="16" spans="1:2" s="6" customFormat="1" ht="15">
      <c r="A16" s="5" t="s">
        <v>16</v>
      </c>
      <c r="B16" s="5" t="s">
        <v>212</v>
      </c>
    </row>
    <row r="17" spans="1:2" s="6" customFormat="1" ht="15">
      <c r="A17" s="5" t="s">
        <v>17</v>
      </c>
      <c r="B17" s="5" t="s">
        <v>213</v>
      </c>
    </row>
    <row r="18" spans="1:2" s="6" customFormat="1" ht="15">
      <c r="A18" s="5" t="s">
        <v>18</v>
      </c>
      <c r="B18" s="5" t="s">
        <v>214</v>
      </c>
    </row>
    <row r="19" spans="1:2" s="6" customFormat="1" ht="15">
      <c r="A19" s="5" t="s">
        <v>19</v>
      </c>
      <c r="B19" s="5" t="s">
        <v>215</v>
      </c>
    </row>
    <row r="20" spans="1:2" s="6" customFormat="1" ht="15">
      <c r="A20" s="5" t="s">
        <v>20</v>
      </c>
      <c r="B20" s="5" t="s">
        <v>216</v>
      </c>
    </row>
    <row r="21" spans="1:2" s="6" customFormat="1" ht="15">
      <c r="A21" s="5" t="s">
        <v>21</v>
      </c>
      <c r="B21" s="5" t="s">
        <v>217</v>
      </c>
    </row>
    <row r="22" spans="1:2" s="6" customFormat="1" ht="15">
      <c r="A22" s="5" t="s">
        <v>22</v>
      </c>
      <c r="B22" s="5" t="s">
        <v>218</v>
      </c>
    </row>
    <row r="23" spans="1:2" s="6" customFormat="1" ht="15">
      <c r="A23" s="5" t="s">
        <v>23</v>
      </c>
      <c r="B23" s="5" t="s">
        <v>219</v>
      </c>
    </row>
    <row r="24" spans="1:2" ht="15.75" thickBot="1">
      <c r="A24" s="2"/>
      <c r="B24" s="2"/>
    </row>
  </sheetData>
  <sheetProtection/>
  <hyperlinks>
    <hyperlink ref="A3:IV3" location="'26.1.1'!A1" display="26.1.1."/>
    <hyperlink ref="A4:IV4" location="'26.1.2'!A1" display="26.1.2."/>
    <hyperlink ref="A5:IV5" location="'26.1.3'!A1" display="26.1.3."/>
    <hyperlink ref="A6:IV6" location="'26.1.4'!A1" display="26.1.4."/>
    <hyperlink ref="A7:IV7" location="'26.1.5'!A1" display="26.1.5."/>
    <hyperlink ref="A8:IV8" location="'26.1.6'!A1" display="26.1.6."/>
    <hyperlink ref="A9:IV9" location="'26.1.7'!A1" display="26.1.7."/>
    <hyperlink ref="A10:IV10" location="'26.1.8'!A1" display="26.1.8."/>
    <hyperlink ref="A11:IV11" location="'26.1.9'!A1" display="26.1.9."/>
    <hyperlink ref="A12:IV12" location="'26.2.10'!A1" display="26.1.10."/>
    <hyperlink ref="A14:IV14" location="'26.2.1'!A1" display="26.2.1."/>
    <hyperlink ref="A15:IV15" location="'26.2.2'!A1" display="26.2.2."/>
    <hyperlink ref="A16:IV16" location="'26.2.3'!A1" display="26.2.3."/>
    <hyperlink ref="A17:IV17" location="'26.2.4'!A1" display="26.2.4."/>
    <hyperlink ref="A18:IV18" location="'26.2.5'!A1" display="26.2.5."/>
    <hyperlink ref="A19:IV19" location="'26.2.6'!A1" display="26.2.6."/>
    <hyperlink ref="A20:IV20" location="'26.2.7'!A1" display="26.2.7."/>
    <hyperlink ref="A21:IV21" location="'26.2.8'!A1" display="26.2.8."/>
    <hyperlink ref="A22:IV22" location="'26.2.9'!A1" display="26.2.9."/>
    <hyperlink ref="A23:IV23" location="'26.2.10'!A1" display="26.2.10."/>
    <hyperlink ref="B3" location="'26.1.1'!A1" display="Accidents sur le chemin du travail selon la nature de la blessure : évolution 2012 - 2017"/>
    <hyperlink ref="B4" location="'26.1.2'!A1" display="Accidents sur le chemin du travail selon la nature de la blessure : distribution selon les conséquences - 2017"/>
    <hyperlink ref="B5" location="'26.1.3'!A1" display="Accidents sur le chemin du travail selon la nature de la blessure : distribution selon les conséquences - femmes - 2017"/>
    <hyperlink ref="B6" location="'26.1.4'!A1" display="Accidents sur le chemin du travail selon la nature de la blessure : distribution selon les conséquences - hommes - 2017"/>
    <hyperlink ref="B7" location="'26.1.5'!A1" display="Accidents sur le chemin du travail selon la nature de la blessure : distribution selon les conséquences et la génération en fréquence absolue - 2017"/>
    <hyperlink ref="B8" location="'26.1.6'!A1" display="Accidents sur le chemin du travail selon la nature de la blessure : distribution selon les conséquences et la génération en fréquence relative - 2017"/>
    <hyperlink ref="B9" location="'26.1.7'!A1" display="Accidents sur le chemin du travail selon la nature de la blessure : distribution selon les conséquences et le genre de travail - travail manuel - 2017"/>
    <hyperlink ref="B10" location="'26.1.8'!A1" display="Accidents sur le chemin du travail selon la nature de la blessure : distribution selon les conséquences et le genre de travail - travail intellectuel - 2017"/>
    <hyperlink ref="B11" location="'26.1.9'!A1" display="Accidents sur le chemin du travail selon la nature de la blessure : distribution selon la durée de l’incapacité temporaire - 2017"/>
    <hyperlink ref="B12" location="'26.2.10'!A1" display="Accidents sur le chemin du travail selon la nature de la blessure : distribution selon le taux d'incapacité permanente prévu - 2017"/>
    <hyperlink ref="B14" location="'26.2.1'!A1" display="Accidents sur le chemin du travail selon la localisation de la blessure  : évolution 2012 - 2017"/>
    <hyperlink ref="B15" location="'26.2.2'!A1" display="Accidents sur le chemin du travail selon la localisation de la blessure :  distribution selon les conséquences - 2017"/>
    <hyperlink ref="B16" location="'26.2.3'!A1" display="Accidents sur le chemin du travail selon la localisation de la blessure : distribution selon les conséquences - femmes - 2017"/>
    <hyperlink ref="B17" location="'26.2.4'!A1" display="Accidents sur le chemin du travail selon la localisation de la blessure :  distribution selon les conséquences - hommes - 2017"/>
    <hyperlink ref="B18" location="'26.2.5'!A1" display="Accidents sur le chemin du travail selon la localisation de la blessure :  distribution selon les conséquences et la génération en fréquence absolue - 2017"/>
    <hyperlink ref="B19" location="'26.2.6'!A1" display="Accidents sur le chemin du travail selon la localisation de la blessure : distribution selon les conséquences et la génération en fréquence relative - 2017"/>
    <hyperlink ref="B20" location="'26.2.7'!A1" display="Accidents sur le chemin du travail selon la localisation de la blessure : distribution selon les conséquences et le genre de travail - travail manuel - 2017"/>
    <hyperlink ref="B21" location="'26.2.8'!A1" display="Accidents sur le chemin du travail selon la localisation de la blessure : distribution selon les conséquences et le genre de travail - travail intellectuel - 2017"/>
    <hyperlink ref="B22" location="'26.2.9'!A1" display="Accidents sur le chemin du travail selon la localisation de la blessure : distribution selon la durée de l’incapacité temporaire - 2017"/>
    <hyperlink ref="B23" location="'26.2.10'!A1" display="Accidents sur le chemin du travail selon la localisation de la blessure : distribution selon le taux d'incapacité permanente prévu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7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20" width="10.7109375" style="55" customWidth="1"/>
    <col min="21" max="16384" width="11.421875" style="55" customWidth="1"/>
  </cols>
  <sheetData>
    <row r="1" spans="1:20" ht="24.75" customHeight="1" thickBot="1" thickTop="1">
      <c r="A1" s="169" t="s">
        <v>229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98"/>
      <c r="M1" s="198"/>
      <c r="N1" s="198"/>
      <c r="O1" s="198"/>
      <c r="P1" s="198"/>
      <c r="Q1" s="198"/>
      <c r="R1" s="198"/>
      <c r="S1" s="198"/>
      <c r="T1" s="199"/>
    </row>
    <row r="2" spans="1:20" ht="19.5" customHeight="1" thickBot="1" thickTop="1">
      <c r="A2" s="163" t="s">
        <v>24</v>
      </c>
      <c r="B2" s="184" t="s">
        <v>88</v>
      </c>
      <c r="C2" s="233" t="s">
        <v>98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5"/>
    </row>
    <row r="3" spans="1:20" ht="19.5" customHeight="1">
      <c r="A3" s="187"/>
      <c r="B3" s="231"/>
      <c r="C3" s="227" t="s">
        <v>99</v>
      </c>
      <c r="D3" s="228"/>
      <c r="E3" s="236" t="s">
        <v>100</v>
      </c>
      <c r="F3" s="236"/>
      <c r="G3" s="227" t="s">
        <v>101</v>
      </c>
      <c r="H3" s="228"/>
      <c r="I3" s="236" t="s">
        <v>102</v>
      </c>
      <c r="J3" s="236"/>
      <c r="K3" s="227" t="s">
        <v>103</v>
      </c>
      <c r="L3" s="228"/>
      <c r="M3" s="236" t="s">
        <v>104</v>
      </c>
      <c r="N3" s="236"/>
      <c r="O3" s="227" t="s">
        <v>105</v>
      </c>
      <c r="P3" s="228"/>
      <c r="Q3" s="236" t="s">
        <v>106</v>
      </c>
      <c r="R3" s="236"/>
      <c r="S3" s="227" t="s">
        <v>90</v>
      </c>
      <c r="T3" s="228"/>
    </row>
    <row r="4" spans="1:20" ht="19.5" customHeight="1" thickBot="1">
      <c r="A4" s="230"/>
      <c r="B4" s="232"/>
      <c r="C4" s="39" t="s">
        <v>26</v>
      </c>
      <c r="D4" s="47" t="s">
        <v>27</v>
      </c>
      <c r="E4" s="37" t="s">
        <v>26</v>
      </c>
      <c r="F4" s="45" t="s">
        <v>27</v>
      </c>
      <c r="G4" s="39" t="s">
        <v>26</v>
      </c>
      <c r="H4" s="47" t="s">
        <v>27</v>
      </c>
      <c r="I4" s="37" t="s">
        <v>26</v>
      </c>
      <c r="J4" s="45" t="s">
        <v>27</v>
      </c>
      <c r="K4" s="39" t="s">
        <v>26</v>
      </c>
      <c r="L4" s="47" t="s">
        <v>27</v>
      </c>
      <c r="M4" s="37" t="s">
        <v>26</v>
      </c>
      <c r="N4" s="45" t="s">
        <v>27</v>
      </c>
      <c r="O4" s="39" t="s">
        <v>26</v>
      </c>
      <c r="P4" s="47" t="s">
        <v>27</v>
      </c>
      <c r="Q4" s="37" t="s">
        <v>26</v>
      </c>
      <c r="R4" s="45" t="s">
        <v>27</v>
      </c>
      <c r="S4" s="39" t="s">
        <v>26</v>
      </c>
      <c r="T4" s="47" t="s">
        <v>27</v>
      </c>
    </row>
    <row r="5" spans="1:20" ht="28.5">
      <c r="A5" s="110" t="s">
        <v>87</v>
      </c>
      <c r="B5" s="89" t="s">
        <v>28</v>
      </c>
      <c r="C5" s="58">
        <v>500</v>
      </c>
      <c r="D5" s="90">
        <v>0.060088931618795825</v>
      </c>
      <c r="E5" s="58">
        <v>118</v>
      </c>
      <c r="F5" s="90">
        <v>0.042309071351738975</v>
      </c>
      <c r="G5" s="58">
        <v>79</v>
      </c>
      <c r="H5" s="90">
        <v>0.03412526997840173</v>
      </c>
      <c r="I5" s="58">
        <v>91</v>
      </c>
      <c r="J5" s="90">
        <v>0.04314841156946421</v>
      </c>
      <c r="K5" s="58">
        <v>75</v>
      </c>
      <c r="L5" s="90">
        <v>0.04693366708385482</v>
      </c>
      <c r="M5" s="58">
        <v>99</v>
      </c>
      <c r="N5" s="90">
        <v>0.04092600248036379</v>
      </c>
      <c r="O5" s="58">
        <v>45</v>
      </c>
      <c r="P5" s="90">
        <v>0.058977719528178235</v>
      </c>
      <c r="Q5" s="58">
        <v>23</v>
      </c>
      <c r="R5" s="90">
        <v>0.06647398843930635</v>
      </c>
      <c r="S5" s="58">
        <v>1030</v>
      </c>
      <c r="T5" s="90">
        <v>0.04985479186834462</v>
      </c>
    </row>
    <row r="6" spans="1:20" ht="15">
      <c r="A6" s="93">
        <v>10</v>
      </c>
      <c r="B6" s="94" t="s">
        <v>29</v>
      </c>
      <c r="C6" s="7">
        <v>563</v>
      </c>
      <c r="D6" s="95">
        <v>0.06766013700276409</v>
      </c>
      <c r="E6" s="7">
        <v>213</v>
      </c>
      <c r="F6" s="95">
        <v>0.07637145930441018</v>
      </c>
      <c r="G6" s="7">
        <v>148</v>
      </c>
      <c r="H6" s="95">
        <v>0.06393088552915767</v>
      </c>
      <c r="I6" s="7">
        <v>107</v>
      </c>
      <c r="J6" s="95">
        <v>0.05073494547178758</v>
      </c>
      <c r="K6" s="7">
        <v>84</v>
      </c>
      <c r="L6" s="95">
        <v>0.052565707133917394</v>
      </c>
      <c r="M6" s="7">
        <v>70</v>
      </c>
      <c r="N6" s="95">
        <v>0.028937577511368336</v>
      </c>
      <c r="O6" s="7">
        <v>23</v>
      </c>
      <c r="P6" s="95">
        <v>0.030144167758846666</v>
      </c>
      <c r="Q6" s="7">
        <v>6</v>
      </c>
      <c r="R6" s="95">
        <v>0.017341040462427744</v>
      </c>
      <c r="S6" s="7">
        <v>1214</v>
      </c>
      <c r="T6" s="95">
        <v>0.05876089060987415</v>
      </c>
    </row>
    <row r="7" spans="1:20" ht="15">
      <c r="A7" s="93">
        <v>11</v>
      </c>
      <c r="B7" s="94" t="s">
        <v>30</v>
      </c>
      <c r="C7" s="7">
        <v>3078</v>
      </c>
      <c r="D7" s="95">
        <v>0.36990746304530703</v>
      </c>
      <c r="E7" s="7">
        <v>1187</v>
      </c>
      <c r="F7" s="95">
        <v>0.4256005736823235</v>
      </c>
      <c r="G7" s="7">
        <v>955</v>
      </c>
      <c r="H7" s="95">
        <v>0.4125269978401727</v>
      </c>
      <c r="I7" s="7">
        <v>750</v>
      </c>
      <c r="J7" s="95">
        <v>0.3556187766714082</v>
      </c>
      <c r="K7" s="7">
        <v>458</v>
      </c>
      <c r="L7" s="95">
        <v>0.28660826032540676</v>
      </c>
      <c r="M7" s="7">
        <v>486</v>
      </c>
      <c r="N7" s="95">
        <v>0.20090946672178586</v>
      </c>
      <c r="O7" s="7">
        <v>112</v>
      </c>
      <c r="P7" s="95">
        <v>0.14678899082568808</v>
      </c>
      <c r="Q7" s="7">
        <v>43</v>
      </c>
      <c r="R7" s="95">
        <v>0.12427745664739884</v>
      </c>
      <c r="S7" s="7">
        <v>7069</v>
      </c>
      <c r="T7" s="95">
        <v>0.3421587608906098</v>
      </c>
    </row>
    <row r="8" spans="1:20" ht="15">
      <c r="A8" s="93">
        <v>12</v>
      </c>
      <c r="B8" s="94" t="s">
        <v>31</v>
      </c>
      <c r="C8" s="7">
        <v>232</v>
      </c>
      <c r="D8" s="95">
        <v>0.027881264271121264</v>
      </c>
      <c r="E8" s="7">
        <v>61</v>
      </c>
      <c r="F8" s="95">
        <v>0.02187163858013625</v>
      </c>
      <c r="G8" s="7">
        <v>47</v>
      </c>
      <c r="H8" s="95">
        <v>0.020302375809935203</v>
      </c>
      <c r="I8" s="7">
        <v>53</v>
      </c>
      <c r="J8" s="95">
        <v>0.025130393551446185</v>
      </c>
      <c r="K8" s="7">
        <v>33</v>
      </c>
      <c r="L8" s="95">
        <v>0.020650813516896117</v>
      </c>
      <c r="M8" s="7">
        <v>37</v>
      </c>
      <c r="N8" s="95">
        <v>0.015295576684580404</v>
      </c>
      <c r="O8" s="7">
        <v>11</v>
      </c>
      <c r="P8" s="95">
        <v>0.014416775884665793</v>
      </c>
      <c r="Q8" s="7">
        <v>4</v>
      </c>
      <c r="R8" s="95">
        <v>0.011560693641618497</v>
      </c>
      <c r="S8" s="7">
        <v>478</v>
      </c>
      <c r="T8" s="95">
        <v>0.023136495643756052</v>
      </c>
    </row>
    <row r="9" spans="1:20" ht="15">
      <c r="A9" s="93">
        <v>13</v>
      </c>
      <c r="B9" s="94" t="s">
        <v>32</v>
      </c>
      <c r="C9" s="7">
        <v>6</v>
      </c>
      <c r="D9" s="95">
        <v>0.0007210671794255498</v>
      </c>
      <c r="E9" s="7">
        <v>1</v>
      </c>
      <c r="F9" s="95">
        <v>0.00035855145213338117</v>
      </c>
      <c r="G9" s="7">
        <v>3</v>
      </c>
      <c r="H9" s="95">
        <v>0.0012958963282937365</v>
      </c>
      <c r="I9" s="7">
        <v>3</v>
      </c>
      <c r="J9" s="95">
        <v>0.001422475106685633</v>
      </c>
      <c r="K9" s="7">
        <v>1</v>
      </c>
      <c r="L9" s="95">
        <v>0.0006257822277847309</v>
      </c>
      <c r="M9" s="7">
        <v>1</v>
      </c>
      <c r="N9" s="95">
        <v>0.00041339396444811904</v>
      </c>
      <c r="O9" s="7">
        <v>0</v>
      </c>
      <c r="P9" s="95">
        <v>0</v>
      </c>
      <c r="Q9" s="7">
        <v>0</v>
      </c>
      <c r="R9" s="95">
        <v>0</v>
      </c>
      <c r="S9" s="7">
        <v>15</v>
      </c>
      <c r="T9" s="95">
        <v>0.0007260406582768636</v>
      </c>
    </row>
    <row r="10" spans="1:20" ht="28.5">
      <c r="A10" s="93">
        <v>19</v>
      </c>
      <c r="B10" s="94" t="s">
        <v>33</v>
      </c>
      <c r="C10" s="7">
        <v>81</v>
      </c>
      <c r="D10" s="95">
        <v>0.009734406922244922</v>
      </c>
      <c r="E10" s="7">
        <v>40</v>
      </c>
      <c r="F10" s="95">
        <v>0.014342058085335245</v>
      </c>
      <c r="G10" s="7">
        <v>27</v>
      </c>
      <c r="H10" s="95">
        <v>0.011663066954643628</v>
      </c>
      <c r="I10" s="7">
        <v>22</v>
      </c>
      <c r="J10" s="95">
        <v>0.010431484115694643</v>
      </c>
      <c r="K10" s="7">
        <v>9</v>
      </c>
      <c r="L10" s="95">
        <v>0.005632040050062578</v>
      </c>
      <c r="M10" s="7">
        <v>15</v>
      </c>
      <c r="N10" s="95">
        <v>0.0062009094667217855</v>
      </c>
      <c r="O10" s="7">
        <v>3</v>
      </c>
      <c r="P10" s="95">
        <v>0.003931847968545215</v>
      </c>
      <c r="Q10" s="7">
        <v>1</v>
      </c>
      <c r="R10" s="95">
        <v>0.002890173410404624</v>
      </c>
      <c r="S10" s="7">
        <v>198</v>
      </c>
      <c r="T10" s="95">
        <v>0.009583736689254599</v>
      </c>
    </row>
    <row r="11" spans="1:20" ht="15">
      <c r="A11" s="93">
        <v>20</v>
      </c>
      <c r="B11" s="94" t="s">
        <v>34</v>
      </c>
      <c r="C11" s="7">
        <v>310</v>
      </c>
      <c r="D11" s="95">
        <v>0.037255137603653406</v>
      </c>
      <c r="E11" s="7">
        <v>23</v>
      </c>
      <c r="F11" s="95">
        <v>0.008246683399067766</v>
      </c>
      <c r="G11" s="7">
        <v>18</v>
      </c>
      <c r="H11" s="95">
        <v>0.00777537796976242</v>
      </c>
      <c r="I11" s="7">
        <v>59</v>
      </c>
      <c r="J11" s="95">
        <v>0.027975343764817452</v>
      </c>
      <c r="K11" s="7">
        <v>95</v>
      </c>
      <c r="L11" s="95">
        <v>0.059449311639549446</v>
      </c>
      <c r="M11" s="7">
        <v>380</v>
      </c>
      <c r="N11" s="95">
        <v>0.15708970649028525</v>
      </c>
      <c r="O11" s="7">
        <v>129</v>
      </c>
      <c r="P11" s="95">
        <v>0.1690694626474443</v>
      </c>
      <c r="Q11" s="7">
        <v>71</v>
      </c>
      <c r="R11" s="95">
        <v>0.20520231213872833</v>
      </c>
      <c r="S11" s="7">
        <v>1085</v>
      </c>
      <c r="T11" s="95">
        <v>0.05251694094869313</v>
      </c>
    </row>
    <row r="12" spans="1:20" ht="15">
      <c r="A12" s="93">
        <v>21</v>
      </c>
      <c r="B12" s="94" t="s">
        <v>35</v>
      </c>
      <c r="C12" s="7">
        <v>414</v>
      </c>
      <c r="D12" s="95">
        <v>0.04975363538036295</v>
      </c>
      <c r="E12" s="7">
        <v>20</v>
      </c>
      <c r="F12" s="95">
        <v>0.007171029042667623</v>
      </c>
      <c r="G12" s="7">
        <v>26</v>
      </c>
      <c r="H12" s="95">
        <v>0.01123110151187905</v>
      </c>
      <c r="I12" s="7">
        <v>64</v>
      </c>
      <c r="J12" s="95">
        <v>0.030346135609293504</v>
      </c>
      <c r="K12" s="7">
        <v>128</v>
      </c>
      <c r="L12" s="95">
        <v>0.08010012515644556</v>
      </c>
      <c r="M12" s="7">
        <v>492</v>
      </c>
      <c r="N12" s="95">
        <v>0.2033898305084746</v>
      </c>
      <c r="O12" s="7">
        <v>183</v>
      </c>
      <c r="P12" s="95">
        <v>0.2398427260812582</v>
      </c>
      <c r="Q12" s="7">
        <v>77</v>
      </c>
      <c r="R12" s="95">
        <v>0.2225433526011561</v>
      </c>
      <c r="S12" s="7">
        <v>1404</v>
      </c>
      <c r="T12" s="95">
        <v>0.06795740561471444</v>
      </c>
    </row>
    <row r="13" spans="1:20" ht="15">
      <c r="A13" s="93">
        <v>22</v>
      </c>
      <c r="B13" s="94" t="s">
        <v>36</v>
      </c>
      <c r="C13" s="7">
        <v>7</v>
      </c>
      <c r="D13" s="95">
        <v>0.0008412450426631417</v>
      </c>
      <c r="E13" s="7">
        <v>0</v>
      </c>
      <c r="F13" s="95">
        <v>0</v>
      </c>
      <c r="G13" s="7">
        <v>0</v>
      </c>
      <c r="H13" s="95">
        <v>0</v>
      </c>
      <c r="I13" s="7">
        <v>0</v>
      </c>
      <c r="J13" s="95">
        <v>0</v>
      </c>
      <c r="K13" s="7">
        <v>2</v>
      </c>
      <c r="L13" s="95">
        <v>0.0012515644555694619</v>
      </c>
      <c r="M13" s="7">
        <v>11</v>
      </c>
      <c r="N13" s="95">
        <v>0.0045473336089293095</v>
      </c>
      <c r="O13" s="7">
        <v>6</v>
      </c>
      <c r="P13" s="95">
        <v>0.00786369593709043</v>
      </c>
      <c r="Q13" s="7">
        <v>12</v>
      </c>
      <c r="R13" s="95">
        <v>0.03468208092485549</v>
      </c>
      <c r="S13" s="7">
        <v>38</v>
      </c>
      <c r="T13" s="95">
        <v>0.0018393030009680542</v>
      </c>
    </row>
    <row r="14" spans="1:20" ht="15">
      <c r="A14" s="93">
        <v>29</v>
      </c>
      <c r="B14" s="94" t="s">
        <v>37</v>
      </c>
      <c r="C14" s="7">
        <v>31</v>
      </c>
      <c r="D14" s="95">
        <v>0.003725513760365341</v>
      </c>
      <c r="E14" s="7">
        <v>3</v>
      </c>
      <c r="F14" s="95">
        <v>0.0010756543564001434</v>
      </c>
      <c r="G14" s="7">
        <v>2</v>
      </c>
      <c r="H14" s="95">
        <v>0.0008639308855291577</v>
      </c>
      <c r="I14" s="7">
        <v>8</v>
      </c>
      <c r="J14" s="95">
        <v>0.003793266951161688</v>
      </c>
      <c r="K14" s="7">
        <v>11</v>
      </c>
      <c r="L14" s="95">
        <v>0.00688360450563204</v>
      </c>
      <c r="M14" s="7">
        <v>20</v>
      </c>
      <c r="N14" s="95">
        <v>0.00826787928896238</v>
      </c>
      <c r="O14" s="7">
        <v>10</v>
      </c>
      <c r="P14" s="95">
        <v>0.01310615989515072</v>
      </c>
      <c r="Q14" s="7">
        <v>4</v>
      </c>
      <c r="R14" s="95">
        <v>0.011560693641618497</v>
      </c>
      <c r="S14" s="7">
        <v>89</v>
      </c>
      <c r="T14" s="95">
        <v>0.00430784123910939</v>
      </c>
    </row>
    <row r="15" spans="1:20" ht="15">
      <c r="A15" s="93">
        <v>30</v>
      </c>
      <c r="B15" s="94" t="s">
        <v>38</v>
      </c>
      <c r="C15" s="7">
        <v>683</v>
      </c>
      <c r="D15" s="95">
        <v>0.08208148059127508</v>
      </c>
      <c r="E15" s="7">
        <v>261</v>
      </c>
      <c r="F15" s="95">
        <v>0.09358192900681248</v>
      </c>
      <c r="G15" s="7">
        <v>254</v>
      </c>
      <c r="H15" s="95">
        <v>0.10971922246220302</v>
      </c>
      <c r="I15" s="7">
        <v>198</v>
      </c>
      <c r="J15" s="95">
        <v>0.09388335704125178</v>
      </c>
      <c r="K15" s="7">
        <v>162</v>
      </c>
      <c r="L15" s="95">
        <v>0.10137672090112641</v>
      </c>
      <c r="M15" s="7">
        <v>156</v>
      </c>
      <c r="N15" s="95">
        <v>0.06448945845390658</v>
      </c>
      <c r="O15" s="7">
        <v>61</v>
      </c>
      <c r="P15" s="95">
        <v>0.0799475753604194</v>
      </c>
      <c r="Q15" s="7">
        <v>27</v>
      </c>
      <c r="R15" s="95">
        <v>0.07803468208092486</v>
      </c>
      <c r="S15" s="7">
        <v>1802</v>
      </c>
      <c r="T15" s="95">
        <v>0.08722168441432722</v>
      </c>
    </row>
    <row r="16" spans="1:20" ht="15">
      <c r="A16" s="93">
        <v>31</v>
      </c>
      <c r="B16" s="94" t="s">
        <v>39</v>
      </c>
      <c r="C16" s="7">
        <v>87</v>
      </c>
      <c r="D16" s="95">
        <v>0.010455474101670472</v>
      </c>
      <c r="E16" s="7">
        <v>21</v>
      </c>
      <c r="F16" s="95">
        <v>0.007529580494801002</v>
      </c>
      <c r="G16" s="7">
        <v>27</v>
      </c>
      <c r="H16" s="95">
        <v>0.011663066954643628</v>
      </c>
      <c r="I16" s="7">
        <v>22</v>
      </c>
      <c r="J16" s="95">
        <v>0.010431484115694643</v>
      </c>
      <c r="K16" s="7">
        <v>16</v>
      </c>
      <c r="L16" s="95">
        <v>0.010012515644555695</v>
      </c>
      <c r="M16" s="7">
        <v>38</v>
      </c>
      <c r="N16" s="95">
        <v>0.015708970649028525</v>
      </c>
      <c r="O16" s="7">
        <v>17</v>
      </c>
      <c r="P16" s="95">
        <v>0.02228047182175623</v>
      </c>
      <c r="Q16" s="7">
        <v>3</v>
      </c>
      <c r="R16" s="95">
        <v>0.008670520231213872</v>
      </c>
      <c r="S16" s="7">
        <v>231</v>
      </c>
      <c r="T16" s="95">
        <v>0.011181026137463699</v>
      </c>
    </row>
    <row r="17" spans="1:20" ht="15">
      <c r="A17" s="93">
        <v>32</v>
      </c>
      <c r="B17" s="94" t="s">
        <v>40</v>
      </c>
      <c r="C17" s="7">
        <v>894</v>
      </c>
      <c r="D17" s="95">
        <v>0.10743900973440694</v>
      </c>
      <c r="E17" s="7">
        <v>311</v>
      </c>
      <c r="F17" s="95">
        <v>0.11150950161348155</v>
      </c>
      <c r="G17" s="7">
        <v>311</v>
      </c>
      <c r="H17" s="95">
        <v>0.13434125269978403</v>
      </c>
      <c r="I17" s="7">
        <v>269</v>
      </c>
      <c r="J17" s="95">
        <v>0.12754860123281175</v>
      </c>
      <c r="K17" s="7">
        <v>213</v>
      </c>
      <c r="L17" s="95">
        <v>0.13329161451814772</v>
      </c>
      <c r="M17" s="7">
        <v>268</v>
      </c>
      <c r="N17" s="95">
        <v>0.1107895824720959</v>
      </c>
      <c r="O17" s="7">
        <v>54</v>
      </c>
      <c r="P17" s="95">
        <v>0.07077326343381389</v>
      </c>
      <c r="Q17" s="7">
        <v>21</v>
      </c>
      <c r="R17" s="95">
        <v>0.06069364161849711</v>
      </c>
      <c r="S17" s="7">
        <v>2341</v>
      </c>
      <c r="T17" s="95">
        <v>0.11331074540174249</v>
      </c>
    </row>
    <row r="18" spans="1:20" ht="28.5">
      <c r="A18" s="93">
        <v>39</v>
      </c>
      <c r="B18" s="94" t="s">
        <v>41</v>
      </c>
      <c r="C18" s="7">
        <v>267</v>
      </c>
      <c r="D18" s="95">
        <v>0.032087489484436967</v>
      </c>
      <c r="E18" s="7">
        <v>96</v>
      </c>
      <c r="F18" s="95">
        <v>0.03442093940480459</v>
      </c>
      <c r="G18" s="7">
        <v>87</v>
      </c>
      <c r="H18" s="95">
        <v>0.03758099352051836</v>
      </c>
      <c r="I18" s="7">
        <v>91</v>
      </c>
      <c r="J18" s="95">
        <v>0.04314841156946421</v>
      </c>
      <c r="K18" s="7">
        <v>67</v>
      </c>
      <c r="L18" s="95">
        <v>0.04192740926157698</v>
      </c>
      <c r="M18" s="7">
        <v>68</v>
      </c>
      <c r="N18" s="95">
        <v>0.0281107895824721</v>
      </c>
      <c r="O18" s="7">
        <v>20</v>
      </c>
      <c r="P18" s="95">
        <v>0.02621231979030144</v>
      </c>
      <c r="Q18" s="7">
        <v>6</v>
      </c>
      <c r="R18" s="95">
        <v>0.017341040462427744</v>
      </c>
      <c r="S18" s="7">
        <v>702</v>
      </c>
      <c r="T18" s="95">
        <v>0.03397870280735722</v>
      </c>
    </row>
    <row r="19" spans="1:20" ht="15">
      <c r="A19" s="93">
        <v>40</v>
      </c>
      <c r="B19" s="94" t="s">
        <v>42</v>
      </c>
      <c r="C19" s="7">
        <v>1</v>
      </c>
      <c r="D19" s="95">
        <v>0.00012017786323759166</v>
      </c>
      <c r="E19" s="7">
        <v>0</v>
      </c>
      <c r="F19" s="95">
        <v>0</v>
      </c>
      <c r="G19" s="7">
        <v>0</v>
      </c>
      <c r="H19" s="95">
        <v>0</v>
      </c>
      <c r="I19" s="7">
        <v>0</v>
      </c>
      <c r="J19" s="95">
        <v>0</v>
      </c>
      <c r="K19" s="7">
        <v>1</v>
      </c>
      <c r="L19" s="95">
        <v>0.0006257822277847309</v>
      </c>
      <c r="M19" s="7">
        <v>1</v>
      </c>
      <c r="N19" s="95">
        <v>0.00041339396444811904</v>
      </c>
      <c r="O19" s="7">
        <v>0</v>
      </c>
      <c r="P19" s="95">
        <v>0</v>
      </c>
      <c r="Q19" s="7">
        <v>0</v>
      </c>
      <c r="R19" s="95">
        <v>0</v>
      </c>
      <c r="S19" s="7">
        <v>3</v>
      </c>
      <c r="T19" s="95">
        <v>0.00014520813165537266</v>
      </c>
    </row>
    <row r="20" spans="1:20" ht="15">
      <c r="A20" s="93">
        <v>41</v>
      </c>
      <c r="B20" s="94" t="s">
        <v>43</v>
      </c>
      <c r="C20" s="7">
        <v>1</v>
      </c>
      <c r="D20" s="95">
        <v>0.00012017786323759166</v>
      </c>
      <c r="E20" s="7">
        <v>0</v>
      </c>
      <c r="F20" s="95">
        <v>0</v>
      </c>
      <c r="G20" s="7">
        <v>0</v>
      </c>
      <c r="H20" s="95">
        <v>0</v>
      </c>
      <c r="I20" s="7">
        <v>0</v>
      </c>
      <c r="J20" s="95">
        <v>0</v>
      </c>
      <c r="K20" s="7">
        <v>0</v>
      </c>
      <c r="L20" s="95">
        <v>0</v>
      </c>
      <c r="M20" s="7">
        <v>3</v>
      </c>
      <c r="N20" s="95">
        <v>0.0012401818933443572</v>
      </c>
      <c r="O20" s="7">
        <v>0</v>
      </c>
      <c r="P20" s="95">
        <v>0</v>
      </c>
      <c r="Q20" s="7">
        <v>0</v>
      </c>
      <c r="R20" s="95">
        <v>0</v>
      </c>
      <c r="S20" s="7">
        <v>4</v>
      </c>
      <c r="T20" s="95">
        <v>0.0001936108422071636</v>
      </c>
    </row>
    <row r="21" spans="1:20" ht="15">
      <c r="A21" s="93">
        <v>50</v>
      </c>
      <c r="B21" s="94" t="s">
        <v>44</v>
      </c>
      <c r="C21" s="7">
        <v>244</v>
      </c>
      <c r="D21" s="95">
        <v>0.029323398629972363</v>
      </c>
      <c r="E21" s="7">
        <v>100</v>
      </c>
      <c r="F21" s="95">
        <v>0.035855145213338116</v>
      </c>
      <c r="G21" s="7">
        <v>79</v>
      </c>
      <c r="H21" s="95">
        <v>0.03412526997840173</v>
      </c>
      <c r="I21" s="7">
        <v>90</v>
      </c>
      <c r="J21" s="95">
        <v>0.04267425320056899</v>
      </c>
      <c r="K21" s="7">
        <v>59</v>
      </c>
      <c r="L21" s="95">
        <v>0.036921151439299124</v>
      </c>
      <c r="M21" s="7">
        <v>51</v>
      </c>
      <c r="N21" s="95">
        <v>0.02108309218685407</v>
      </c>
      <c r="O21" s="7">
        <v>27</v>
      </c>
      <c r="P21" s="95">
        <v>0.035386631716906945</v>
      </c>
      <c r="Q21" s="7">
        <v>13</v>
      </c>
      <c r="R21" s="95">
        <v>0.03757225433526012</v>
      </c>
      <c r="S21" s="7">
        <v>663</v>
      </c>
      <c r="T21" s="95">
        <v>0.03209099709583737</v>
      </c>
    </row>
    <row r="22" spans="1:20" ht="15">
      <c r="A22" s="93">
        <v>51</v>
      </c>
      <c r="B22" s="94" t="s">
        <v>44</v>
      </c>
      <c r="C22" s="7">
        <v>133</v>
      </c>
      <c r="D22" s="95">
        <v>0.015983655810599687</v>
      </c>
      <c r="E22" s="7">
        <v>72</v>
      </c>
      <c r="F22" s="95">
        <v>0.025815704553603443</v>
      </c>
      <c r="G22" s="7">
        <v>41</v>
      </c>
      <c r="H22" s="95">
        <v>0.017710583153347732</v>
      </c>
      <c r="I22" s="7">
        <v>57</v>
      </c>
      <c r="J22" s="95">
        <v>0.027027027027027025</v>
      </c>
      <c r="K22" s="7">
        <v>35</v>
      </c>
      <c r="L22" s="95">
        <v>0.021902377972465584</v>
      </c>
      <c r="M22" s="7">
        <v>26</v>
      </c>
      <c r="N22" s="95">
        <v>0.010748243075651096</v>
      </c>
      <c r="O22" s="7">
        <v>4</v>
      </c>
      <c r="P22" s="95">
        <v>0.005242463958060288</v>
      </c>
      <c r="Q22" s="7">
        <v>3</v>
      </c>
      <c r="R22" s="95">
        <v>0.008670520231213872</v>
      </c>
      <c r="S22" s="7">
        <v>371</v>
      </c>
      <c r="T22" s="95">
        <v>0.017957405614714424</v>
      </c>
    </row>
    <row r="23" spans="1:20" ht="15">
      <c r="A23" s="93">
        <v>52</v>
      </c>
      <c r="B23" s="94" t="s">
        <v>45</v>
      </c>
      <c r="C23" s="7">
        <v>110</v>
      </c>
      <c r="D23" s="95">
        <v>0.013219564956135082</v>
      </c>
      <c r="E23" s="7">
        <v>33</v>
      </c>
      <c r="F23" s="95">
        <v>0.011832197920401577</v>
      </c>
      <c r="G23" s="7">
        <v>24</v>
      </c>
      <c r="H23" s="95">
        <v>0.010367170626349892</v>
      </c>
      <c r="I23" s="7">
        <v>38</v>
      </c>
      <c r="J23" s="95">
        <v>0.018018018018018018</v>
      </c>
      <c r="K23" s="7">
        <v>21</v>
      </c>
      <c r="L23" s="95">
        <v>0.013141426783479349</v>
      </c>
      <c r="M23" s="7">
        <v>29</v>
      </c>
      <c r="N23" s="95">
        <v>0.011988424968995453</v>
      </c>
      <c r="O23" s="7">
        <v>7</v>
      </c>
      <c r="P23" s="95">
        <v>0.009174311926605505</v>
      </c>
      <c r="Q23" s="7">
        <v>3</v>
      </c>
      <c r="R23" s="95">
        <v>0.008670520231213872</v>
      </c>
      <c r="S23" s="7">
        <v>265</v>
      </c>
      <c r="T23" s="95">
        <v>0.01282671829622459</v>
      </c>
    </row>
    <row r="24" spans="1:20" ht="42.75">
      <c r="A24" s="93">
        <v>53</v>
      </c>
      <c r="B24" s="94" t="s">
        <v>46</v>
      </c>
      <c r="C24" s="7">
        <v>8</v>
      </c>
      <c r="D24" s="95">
        <v>0.0009614229059007333</v>
      </c>
      <c r="E24" s="7">
        <v>2</v>
      </c>
      <c r="F24" s="95">
        <v>0.0007171029042667623</v>
      </c>
      <c r="G24" s="7">
        <v>0</v>
      </c>
      <c r="H24" s="95">
        <v>0</v>
      </c>
      <c r="I24" s="7">
        <v>2</v>
      </c>
      <c r="J24" s="95">
        <v>0.000948316737790422</v>
      </c>
      <c r="K24" s="7">
        <v>1</v>
      </c>
      <c r="L24" s="95">
        <v>0.0006257822277847309</v>
      </c>
      <c r="M24" s="7">
        <v>2</v>
      </c>
      <c r="N24" s="95">
        <v>0.0008267879288962381</v>
      </c>
      <c r="O24" s="7">
        <v>1</v>
      </c>
      <c r="P24" s="95">
        <v>0.001310615989515072</v>
      </c>
      <c r="Q24" s="7">
        <v>1</v>
      </c>
      <c r="R24" s="95">
        <v>0.002890173410404624</v>
      </c>
      <c r="S24" s="7">
        <v>17</v>
      </c>
      <c r="T24" s="95">
        <v>0.0008228460793804454</v>
      </c>
    </row>
    <row r="25" spans="1:20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7">
        <v>0</v>
      </c>
      <c r="H25" s="95">
        <v>0</v>
      </c>
      <c r="I25" s="7">
        <v>0</v>
      </c>
      <c r="J25" s="95">
        <v>0</v>
      </c>
      <c r="K25" s="7">
        <v>0</v>
      </c>
      <c r="L25" s="95">
        <v>0</v>
      </c>
      <c r="M25" s="7">
        <v>0</v>
      </c>
      <c r="N25" s="95">
        <v>0</v>
      </c>
      <c r="O25" s="7">
        <v>0</v>
      </c>
      <c r="P25" s="95">
        <v>0</v>
      </c>
      <c r="Q25" s="7">
        <v>0</v>
      </c>
      <c r="R25" s="95">
        <v>0</v>
      </c>
      <c r="S25" s="7">
        <v>0</v>
      </c>
      <c r="T25" s="95">
        <v>0</v>
      </c>
    </row>
    <row r="26" spans="1:20" ht="28.5">
      <c r="A26" s="93">
        <v>59</v>
      </c>
      <c r="B26" s="94" t="s">
        <v>48</v>
      </c>
      <c r="C26" s="7">
        <v>36</v>
      </c>
      <c r="D26" s="95">
        <v>0.0043264030765533</v>
      </c>
      <c r="E26" s="7">
        <v>12</v>
      </c>
      <c r="F26" s="95">
        <v>0.004302617425600574</v>
      </c>
      <c r="G26" s="7">
        <v>5</v>
      </c>
      <c r="H26" s="95">
        <v>0.0021598272138228943</v>
      </c>
      <c r="I26" s="7">
        <v>12</v>
      </c>
      <c r="J26" s="95">
        <v>0.005689900426742532</v>
      </c>
      <c r="K26" s="7">
        <v>8</v>
      </c>
      <c r="L26" s="95">
        <v>0.0050062578222778474</v>
      </c>
      <c r="M26" s="7">
        <v>7</v>
      </c>
      <c r="N26" s="95">
        <v>0.0028937577511368336</v>
      </c>
      <c r="O26" s="7">
        <v>3</v>
      </c>
      <c r="P26" s="95">
        <v>0.003931847968545215</v>
      </c>
      <c r="Q26" s="7">
        <v>0</v>
      </c>
      <c r="R26" s="95">
        <v>0</v>
      </c>
      <c r="S26" s="7">
        <v>83</v>
      </c>
      <c r="T26" s="95">
        <v>0.0040174249757986445</v>
      </c>
    </row>
    <row r="27" spans="1:20" ht="28.5">
      <c r="A27" s="93">
        <v>60</v>
      </c>
      <c r="B27" s="94" t="s">
        <v>49</v>
      </c>
      <c r="C27" s="7">
        <v>3</v>
      </c>
      <c r="D27" s="95">
        <v>0.0003605335897127749</v>
      </c>
      <c r="E27" s="7">
        <v>1</v>
      </c>
      <c r="F27" s="95">
        <v>0.00035855145213338117</v>
      </c>
      <c r="G27" s="7">
        <v>0</v>
      </c>
      <c r="H27" s="95">
        <v>0</v>
      </c>
      <c r="I27" s="7">
        <v>0</v>
      </c>
      <c r="J27" s="95">
        <v>0</v>
      </c>
      <c r="K27" s="7">
        <v>0</v>
      </c>
      <c r="L27" s="95">
        <v>0</v>
      </c>
      <c r="M27" s="7">
        <v>0</v>
      </c>
      <c r="N27" s="95">
        <v>0</v>
      </c>
      <c r="O27" s="7">
        <v>0</v>
      </c>
      <c r="P27" s="95">
        <v>0</v>
      </c>
      <c r="Q27" s="7">
        <v>0</v>
      </c>
      <c r="R27" s="95">
        <v>0</v>
      </c>
      <c r="S27" s="7">
        <v>4</v>
      </c>
      <c r="T27" s="95">
        <v>0.0001936108422071636</v>
      </c>
    </row>
    <row r="28" spans="1:20" ht="28.5">
      <c r="A28" s="93">
        <v>61</v>
      </c>
      <c r="B28" s="94" t="s">
        <v>50</v>
      </c>
      <c r="C28" s="7">
        <v>5</v>
      </c>
      <c r="D28" s="95">
        <v>0.0006008893161879583</v>
      </c>
      <c r="E28" s="7">
        <v>2</v>
      </c>
      <c r="F28" s="95">
        <v>0.0007171029042667623</v>
      </c>
      <c r="G28" s="7">
        <v>0</v>
      </c>
      <c r="H28" s="95">
        <v>0</v>
      </c>
      <c r="I28" s="7">
        <v>1</v>
      </c>
      <c r="J28" s="95">
        <v>0.000474158368895211</v>
      </c>
      <c r="K28" s="7">
        <v>1</v>
      </c>
      <c r="L28" s="95">
        <v>0.0006257822277847309</v>
      </c>
      <c r="M28" s="7">
        <v>1</v>
      </c>
      <c r="N28" s="95">
        <v>0.00041339396444811904</v>
      </c>
      <c r="O28" s="7">
        <v>1</v>
      </c>
      <c r="P28" s="95">
        <v>0.001310615989515072</v>
      </c>
      <c r="Q28" s="7">
        <v>0</v>
      </c>
      <c r="R28" s="95">
        <v>0</v>
      </c>
      <c r="S28" s="7">
        <v>11</v>
      </c>
      <c r="T28" s="95">
        <v>0.0005324298160696999</v>
      </c>
    </row>
    <row r="29" spans="1:20" ht="15">
      <c r="A29" s="93">
        <v>62</v>
      </c>
      <c r="B29" s="94" t="s">
        <v>51</v>
      </c>
      <c r="C29" s="7">
        <v>3</v>
      </c>
      <c r="D29" s="95">
        <v>0.0003605335897127749</v>
      </c>
      <c r="E29" s="7">
        <v>0</v>
      </c>
      <c r="F29" s="95">
        <v>0</v>
      </c>
      <c r="G29" s="7">
        <v>0</v>
      </c>
      <c r="H29" s="95">
        <v>0</v>
      </c>
      <c r="I29" s="7">
        <v>0</v>
      </c>
      <c r="J29" s="95">
        <v>0</v>
      </c>
      <c r="K29" s="7">
        <v>0</v>
      </c>
      <c r="L29" s="95">
        <v>0</v>
      </c>
      <c r="M29" s="7">
        <v>0</v>
      </c>
      <c r="N29" s="95">
        <v>0</v>
      </c>
      <c r="O29" s="7">
        <v>0</v>
      </c>
      <c r="P29" s="95">
        <v>0</v>
      </c>
      <c r="Q29" s="7">
        <v>0</v>
      </c>
      <c r="R29" s="95">
        <v>0</v>
      </c>
      <c r="S29" s="7">
        <v>3</v>
      </c>
      <c r="T29" s="95">
        <v>0.00014520813165537266</v>
      </c>
    </row>
    <row r="30" spans="1:20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7">
        <v>1</v>
      </c>
      <c r="H30" s="95">
        <v>0.00043196544276457883</v>
      </c>
      <c r="I30" s="7">
        <v>0</v>
      </c>
      <c r="J30" s="95">
        <v>0</v>
      </c>
      <c r="K30" s="7">
        <v>0</v>
      </c>
      <c r="L30" s="95">
        <v>0</v>
      </c>
      <c r="M30" s="7">
        <v>0</v>
      </c>
      <c r="N30" s="95">
        <v>0</v>
      </c>
      <c r="O30" s="7">
        <v>0</v>
      </c>
      <c r="P30" s="95">
        <v>0</v>
      </c>
      <c r="Q30" s="7">
        <v>0</v>
      </c>
      <c r="R30" s="95">
        <v>0</v>
      </c>
      <c r="S30" s="7">
        <v>1</v>
      </c>
      <c r="T30" s="95">
        <v>4.84027105517909E-05</v>
      </c>
    </row>
    <row r="31" spans="1:20" ht="42.75">
      <c r="A31" s="93">
        <v>69</v>
      </c>
      <c r="B31" s="94" t="s">
        <v>53</v>
      </c>
      <c r="C31" s="7">
        <v>2</v>
      </c>
      <c r="D31" s="95">
        <v>0.00024035572647518333</v>
      </c>
      <c r="E31" s="7">
        <v>1</v>
      </c>
      <c r="F31" s="95">
        <v>0.00035855145213338117</v>
      </c>
      <c r="G31" s="7">
        <v>1</v>
      </c>
      <c r="H31" s="95">
        <v>0.00043196544276457883</v>
      </c>
      <c r="I31" s="7">
        <v>2</v>
      </c>
      <c r="J31" s="95">
        <v>0.000948316737790422</v>
      </c>
      <c r="K31" s="7">
        <v>0</v>
      </c>
      <c r="L31" s="95">
        <v>0</v>
      </c>
      <c r="M31" s="7">
        <v>1</v>
      </c>
      <c r="N31" s="95">
        <v>0.00041339396444811904</v>
      </c>
      <c r="O31" s="7">
        <v>0</v>
      </c>
      <c r="P31" s="95">
        <v>0</v>
      </c>
      <c r="Q31" s="7">
        <v>0</v>
      </c>
      <c r="R31" s="95">
        <v>0</v>
      </c>
      <c r="S31" s="7">
        <v>7</v>
      </c>
      <c r="T31" s="95">
        <v>0.00033881897386253625</v>
      </c>
    </row>
    <row r="32" spans="1:20" ht="15">
      <c r="A32" s="93">
        <v>70</v>
      </c>
      <c r="B32" s="94" t="s">
        <v>54</v>
      </c>
      <c r="C32" s="7">
        <v>0</v>
      </c>
      <c r="D32" s="95">
        <v>0</v>
      </c>
      <c r="E32" s="7">
        <v>0</v>
      </c>
      <c r="F32" s="95">
        <v>0</v>
      </c>
      <c r="G32" s="7">
        <v>0</v>
      </c>
      <c r="H32" s="95">
        <v>0</v>
      </c>
      <c r="I32" s="7">
        <v>0</v>
      </c>
      <c r="J32" s="95">
        <v>0</v>
      </c>
      <c r="K32" s="7">
        <v>0</v>
      </c>
      <c r="L32" s="95">
        <v>0</v>
      </c>
      <c r="M32" s="7">
        <v>0</v>
      </c>
      <c r="N32" s="95">
        <v>0</v>
      </c>
      <c r="O32" s="7">
        <v>0</v>
      </c>
      <c r="P32" s="95">
        <v>0</v>
      </c>
      <c r="Q32" s="7">
        <v>0</v>
      </c>
      <c r="R32" s="95">
        <v>0</v>
      </c>
      <c r="S32" s="7">
        <v>0</v>
      </c>
      <c r="T32" s="95">
        <v>0</v>
      </c>
    </row>
    <row r="33" spans="1:20" ht="15">
      <c r="A33" s="93">
        <v>71</v>
      </c>
      <c r="B33" s="94" t="s">
        <v>55</v>
      </c>
      <c r="C33" s="7">
        <v>1</v>
      </c>
      <c r="D33" s="95">
        <v>0.00012017786323759166</v>
      </c>
      <c r="E33" s="7">
        <v>0</v>
      </c>
      <c r="F33" s="95">
        <v>0</v>
      </c>
      <c r="G33" s="7">
        <v>0</v>
      </c>
      <c r="H33" s="95">
        <v>0</v>
      </c>
      <c r="I33" s="7">
        <v>0</v>
      </c>
      <c r="J33" s="95">
        <v>0</v>
      </c>
      <c r="K33" s="7">
        <v>0</v>
      </c>
      <c r="L33" s="95">
        <v>0</v>
      </c>
      <c r="M33" s="7">
        <v>1</v>
      </c>
      <c r="N33" s="95">
        <v>0.00041339396444811904</v>
      </c>
      <c r="O33" s="7">
        <v>0</v>
      </c>
      <c r="P33" s="95">
        <v>0</v>
      </c>
      <c r="Q33" s="7">
        <v>0</v>
      </c>
      <c r="R33" s="95">
        <v>0</v>
      </c>
      <c r="S33" s="7">
        <v>2</v>
      </c>
      <c r="T33" s="95">
        <v>9.68054211035818E-05</v>
      </c>
    </row>
    <row r="34" spans="1:20" ht="15">
      <c r="A34" s="93">
        <v>72</v>
      </c>
      <c r="B34" s="94" t="s">
        <v>56</v>
      </c>
      <c r="C34" s="7">
        <v>4</v>
      </c>
      <c r="D34" s="95">
        <v>0.00048071145295036665</v>
      </c>
      <c r="E34" s="7">
        <v>0</v>
      </c>
      <c r="F34" s="95">
        <v>0</v>
      </c>
      <c r="G34" s="7">
        <v>0</v>
      </c>
      <c r="H34" s="95">
        <v>0</v>
      </c>
      <c r="I34" s="7">
        <v>0</v>
      </c>
      <c r="J34" s="95">
        <v>0</v>
      </c>
      <c r="K34" s="7">
        <v>0</v>
      </c>
      <c r="L34" s="95">
        <v>0</v>
      </c>
      <c r="M34" s="7">
        <v>0</v>
      </c>
      <c r="N34" s="95">
        <v>0</v>
      </c>
      <c r="O34" s="7">
        <v>0</v>
      </c>
      <c r="P34" s="95">
        <v>0</v>
      </c>
      <c r="Q34" s="7">
        <v>0</v>
      </c>
      <c r="R34" s="95">
        <v>0</v>
      </c>
      <c r="S34" s="7">
        <v>4</v>
      </c>
      <c r="T34" s="95">
        <v>0.0001936108422071636</v>
      </c>
    </row>
    <row r="35" spans="1:20" ht="28.5">
      <c r="A35" s="93">
        <v>79</v>
      </c>
      <c r="B35" s="94" t="s">
        <v>57</v>
      </c>
      <c r="C35" s="7">
        <v>0</v>
      </c>
      <c r="D35" s="95">
        <v>0</v>
      </c>
      <c r="E35" s="7">
        <v>0</v>
      </c>
      <c r="F35" s="95">
        <v>0</v>
      </c>
      <c r="G35" s="7">
        <v>0</v>
      </c>
      <c r="H35" s="95">
        <v>0</v>
      </c>
      <c r="I35" s="7">
        <v>0</v>
      </c>
      <c r="J35" s="95">
        <v>0</v>
      </c>
      <c r="K35" s="7">
        <v>0</v>
      </c>
      <c r="L35" s="95">
        <v>0</v>
      </c>
      <c r="M35" s="7">
        <v>0</v>
      </c>
      <c r="N35" s="95">
        <v>0</v>
      </c>
      <c r="O35" s="7">
        <v>0</v>
      </c>
      <c r="P35" s="95">
        <v>0</v>
      </c>
      <c r="Q35" s="7">
        <v>0</v>
      </c>
      <c r="R35" s="95">
        <v>0</v>
      </c>
      <c r="S35" s="7">
        <v>0</v>
      </c>
      <c r="T35" s="95">
        <v>0</v>
      </c>
    </row>
    <row r="36" spans="1:20" ht="15">
      <c r="A36" s="93">
        <v>80</v>
      </c>
      <c r="B36" s="94" t="s">
        <v>58</v>
      </c>
      <c r="C36" s="7">
        <v>0</v>
      </c>
      <c r="D36" s="95">
        <v>0</v>
      </c>
      <c r="E36" s="7">
        <v>0</v>
      </c>
      <c r="F36" s="95">
        <v>0</v>
      </c>
      <c r="G36" s="7">
        <v>0</v>
      </c>
      <c r="H36" s="95">
        <v>0</v>
      </c>
      <c r="I36" s="7">
        <v>0</v>
      </c>
      <c r="J36" s="95">
        <v>0</v>
      </c>
      <c r="K36" s="7">
        <v>0</v>
      </c>
      <c r="L36" s="95">
        <v>0</v>
      </c>
      <c r="M36" s="7">
        <v>0</v>
      </c>
      <c r="N36" s="95">
        <v>0</v>
      </c>
      <c r="O36" s="7">
        <v>0</v>
      </c>
      <c r="P36" s="95">
        <v>0</v>
      </c>
      <c r="Q36" s="7">
        <v>0</v>
      </c>
      <c r="R36" s="95">
        <v>0</v>
      </c>
      <c r="S36" s="7">
        <v>0</v>
      </c>
      <c r="T36" s="95">
        <v>0</v>
      </c>
    </row>
    <row r="37" spans="1:20" ht="15">
      <c r="A37" s="93">
        <v>81</v>
      </c>
      <c r="B37" s="94" t="s">
        <v>59</v>
      </c>
      <c r="C37" s="7">
        <v>0</v>
      </c>
      <c r="D37" s="95">
        <v>0</v>
      </c>
      <c r="E37" s="7">
        <v>0</v>
      </c>
      <c r="F37" s="95">
        <v>0</v>
      </c>
      <c r="G37" s="7">
        <v>0</v>
      </c>
      <c r="H37" s="95">
        <v>0</v>
      </c>
      <c r="I37" s="7">
        <v>0</v>
      </c>
      <c r="J37" s="95">
        <v>0</v>
      </c>
      <c r="K37" s="7">
        <v>0</v>
      </c>
      <c r="L37" s="95">
        <v>0</v>
      </c>
      <c r="M37" s="7">
        <v>0</v>
      </c>
      <c r="N37" s="95">
        <v>0</v>
      </c>
      <c r="O37" s="7">
        <v>0</v>
      </c>
      <c r="P37" s="95">
        <v>0</v>
      </c>
      <c r="Q37" s="7">
        <v>0</v>
      </c>
      <c r="R37" s="95">
        <v>0</v>
      </c>
      <c r="S37" s="7">
        <v>0</v>
      </c>
      <c r="T37" s="95">
        <v>0</v>
      </c>
    </row>
    <row r="38" spans="1:20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7">
        <v>0</v>
      </c>
      <c r="H38" s="95">
        <v>0</v>
      </c>
      <c r="I38" s="7">
        <v>0</v>
      </c>
      <c r="J38" s="95">
        <v>0</v>
      </c>
      <c r="K38" s="7">
        <v>0</v>
      </c>
      <c r="L38" s="95">
        <v>0</v>
      </c>
      <c r="M38" s="7">
        <v>0</v>
      </c>
      <c r="N38" s="95">
        <v>0</v>
      </c>
      <c r="O38" s="7">
        <v>0</v>
      </c>
      <c r="P38" s="95">
        <v>0</v>
      </c>
      <c r="Q38" s="7">
        <v>0</v>
      </c>
      <c r="R38" s="95">
        <v>0</v>
      </c>
      <c r="S38" s="7">
        <v>0</v>
      </c>
      <c r="T38" s="95">
        <v>0</v>
      </c>
    </row>
    <row r="39" spans="1:20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7">
        <v>0</v>
      </c>
      <c r="H39" s="95">
        <v>0</v>
      </c>
      <c r="I39" s="7">
        <v>0</v>
      </c>
      <c r="J39" s="95">
        <v>0</v>
      </c>
      <c r="K39" s="7">
        <v>0</v>
      </c>
      <c r="L39" s="95">
        <v>0</v>
      </c>
      <c r="M39" s="7">
        <v>0</v>
      </c>
      <c r="N39" s="95">
        <v>0</v>
      </c>
      <c r="O39" s="7">
        <v>0</v>
      </c>
      <c r="P39" s="95">
        <v>0</v>
      </c>
      <c r="Q39" s="7">
        <v>0</v>
      </c>
      <c r="R39" s="95">
        <v>0</v>
      </c>
      <c r="S39" s="7">
        <v>0</v>
      </c>
      <c r="T39" s="95">
        <v>0</v>
      </c>
    </row>
    <row r="40" spans="1:20" ht="28.5">
      <c r="A40" s="93">
        <v>90</v>
      </c>
      <c r="B40" s="94" t="s">
        <v>62</v>
      </c>
      <c r="C40" s="7">
        <v>1</v>
      </c>
      <c r="D40" s="95">
        <v>0.00012017786323759166</v>
      </c>
      <c r="E40" s="7">
        <v>0</v>
      </c>
      <c r="F40" s="95">
        <v>0</v>
      </c>
      <c r="G40" s="7">
        <v>0</v>
      </c>
      <c r="H40" s="95">
        <v>0</v>
      </c>
      <c r="I40" s="7">
        <v>1</v>
      </c>
      <c r="J40" s="95">
        <v>0.000474158368895211</v>
      </c>
      <c r="K40" s="7">
        <v>0</v>
      </c>
      <c r="L40" s="95">
        <v>0</v>
      </c>
      <c r="M40" s="7">
        <v>0</v>
      </c>
      <c r="N40" s="95">
        <v>0</v>
      </c>
      <c r="O40" s="7">
        <v>0</v>
      </c>
      <c r="P40" s="95">
        <v>0</v>
      </c>
      <c r="Q40" s="7">
        <v>0</v>
      </c>
      <c r="R40" s="95">
        <v>0</v>
      </c>
      <c r="S40" s="7">
        <v>2</v>
      </c>
      <c r="T40" s="95">
        <v>9.68054211035818E-05</v>
      </c>
    </row>
    <row r="41" spans="1:20" ht="15">
      <c r="A41" s="93">
        <v>91</v>
      </c>
      <c r="B41" s="94" t="s">
        <v>63</v>
      </c>
      <c r="C41" s="7">
        <v>1</v>
      </c>
      <c r="D41" s="95">
        <v>0.00012017786323759166</v>
      </c>
      <c r="E41" s="7">
        <v>0</v>
      </c>
      <c r="F41" s="95">
        <v>0</v>
      </c>
      <c r="G41" s="7">
        <v>0</v>
      </c>
      <c r="H41" s="95">
        <v>0</v>
      </c>
      <c r="I41" s="7">
        <v>0</v>
      </c>
      <c r="J41" s="95">
        <v>0</v>
      </c>
      <c r="K41" s="7">
        <v>0</v>
      </c>
      <c r="L41" s="95">
        <v>0</v>
      </c>
      <c r="M41" s="7">
        <v>0</v>
      </c>
      <c r="N41" s="95">
        <v>0</v>
      </c>
      <c r="O41" s="7">
        <v>0</v>
      </c>
      <c r="P41" s="95">
        <v>0</v>
      </c>
      <c r="Q41" s="7">
        <v>0</v>
      </c>
      <c r="R41" s="95">
        <v>0</v>
      </c>
      <c r="S41" s="7">
        <v>1</v>
      </c>
      <c r="T41" s="95">
        <v>4.84027105517909E-05</v>
      </c>
    </row>
    <row r="42" spans="1:20" ht="15">
      <c r="A42" s="93">
        <v>92</v>
      </c>
      <c r="B42" s="94" t="s">
        <v>64</v>
      </c>
      <c r="C42" s="7">
        <v>1</v>
      </c>
      <c r="D42" s="95">
        <v>0.00012017786323759166</v>
      </c>
      <c r="E42" s="7">
        <v>0</v>
      </c>
      <c r="F42" s="95">
        <v>0</v>
      </c>
      <c r="G42" s="7">
        <v>0</v>
      </c>
      <c r="H42" s="95">
        <v>0</v>
      </c>
      <c r="I42" s="7">
        <v>0</v>
      </c>
      <c r="J42" s="95">
        <v>0</v>
      </c>
      <c r="K42" s="7">
        <v>0</v>
      </c>
      <c r="L42" s="95">
        <v>0</v>
      </c>
      <c r="M42" s="7">
        <v>1</v>
      </c>
      <c r="N42" s="95">
        <v>0.00041339396444811904</v>
      </c>
      <c r="O42" s="7">
        <v>0</v>
      </c>
      <c r="P42" s="95">
        <v>0</v>
      </c>
      <c r="Q42" s="7">
        <v>0</v>
      </c>
      <c r="R42" s="95">
        <v>0</v>
      </c>
      <c r="S42" s="7">
        <v>2</v>
      </c>
      <c r="T42" s="95">
        <v>9.68054211035818E-05</v>
      </c>
    </row>
    <row r="43" spans="1:20" ht="28.5">
      <c r="A43" s="93">
        <v>99</v>
      </c>
      <c r="B43" s="94" t="s">
        <v>65</v>
      </c>
      <c r="C43" s="7">
        <v>3</v>
      </c>
      <c r="D43" s="95">
        <v>0.0003605335897127749</v>
      </c>
      <c r="E43" s="7">
        <v>0</v>
      </c>
      <c r="F43" s="95">
        <v>0</v>
      </c>
      <c r="G43" s="7">
        <v>0</v>
      </c>
      <c r="H43" s="95">
        <v>0</v>
      </c>
      <c r="I43" s="7">
        <v>1</v>
      </c>
      <c r="J43" s="95">
        <v>0.000474158368895211</v>
      </c>
      <c r="K43" s="7">
        <v>1</v>
      </c>
      <c r="L43" s="95">
        <v>0.0006257822277847309</v>
      </c>
      <c r="M43" s="7">
        <v>1</v>
      </c>
      <c r="N43" s="95">
        <v>0.00041339396444811904</v>
      </c>
      <c r="O43" s="7">
        <v>0</v>
      </c>
      <c r="P43" s="95">
        <v>0</v>
      </c>
      <c r="Q43" s="7">
        <v>0</v>
      </c>
      <c r="R43" s="95">
        <v>0</v>
      </c>
      <c r="S43" s="7">
        <v>6</v>
      </c>
      <c r="T43" s="95">
        <v>0.0002904162633107453</v>
      </c>
    </row>
    <row r="44" spans="1:20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7">
        <v>0</v>
      </c>
      <c r="H44" s="95">
        <v>0</v>
      </c>
      <c r="I44" s="7">
        <v>0</v>
      </c>
      <c r="J44" s="95">
        <v>0</v>
      </c>
      <c r="K44" s="7">
        <v>0</v>
      </c>
      <c r="L44" s="95">
        <v>0</v>
      </c>
      <c r="M44" s="7">
        <v>0</v>
      </c>
      <c r="N44" s="95">
        <v>0</v>
      </c>
      <c r="O44" s="7">
        <v>0</v>
      </c>
      <c r="P44" s="95">
        <v>0</v>
      </c>
      <c r="Q44" s="7">
        <v>0</v>
      </c>
      <c r="R44" s="95">
        <v>0</v>
      </c>
      <c r="S44" s="7">
        <v>0</v>
      </c>
      <c r="T44" s="95">
        <v>0</v>
      </c>
    </row>
    <row r="45" spans="1:20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7">
        <v>0</v>
      </c>
      <c r="H45" s="95">
        <v>0</v>
      </c>
      <c r="I45" s="7">
        <v>0</v>
      </c>
      <c r="J45" s="95">
        <v>0</v>
      </c>
      <c r="K45" s="7">
        <v>0</v>
      </c>
      <c r="L45" s="95">
        <v>0</v>
      </c>
      <c r="M45" s="7">
        <v>0</v>
      </c>
      <c r="N45" s="95">
        <v>0</v>
      </c>
      <c r="O45" s="7">
        <v>0</v>
      </c>
      <c r="P45" s="95">
        <v>0</v>
      </c>
      <c r="Q45" s="7">
        <v>0</v>
      </c>
      <c r="R45" s="95">
        <v>0</v>
      </c>
      <c r="S45" s="7">
        <v>0</v>
      </c>
      <c r="T45" s="95">
        <v>0</v>
      </c>
    </row>
    <row r="46" spans="1:20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7">
        <v>0</v>
      </c>
      <c r="H46" s="95">
        <v>0</v>
      </c>
      <c r="I46" s="7">
        <v>0</v>
      </c>
      <c r="J46" s="95">
        <v>0</v>
      </c>
      <c r="K46" s="7">
        <v>0</v>
      </c>
      <c r="L46" s="95">
        <v>0</v>
      </c>
      <c r="M46" s="7">
        <v>0</v>
      </c>
      <c r="N46" s="95">
        <v>0</v>
      </c>
      <c r="O46" s="7">
        <v>0</v>
      </c>
      <c r="P46" s="95">
        <v>0</v>
      </c>
      <c r="Q46" s="7">
        <v>0</v>
      </c>
      <c r="R46" s="95">
        <v>0</v>
      </c>
      <c r="S46" s="7">
        <v>0</v>
      </c>
      <c r="T46" s="95">
        <v>0</v>
      </c>
    </row>
    <row r="47" spans="1:20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7">
        <v>0</v>
      </c>
      <c r="H47" s="95">
        <v>0</v>
      </c>
      <c r="I47" s="7">
        <v>0</v>
      </c>
      <c r="J47" s="95">
        <v>0</v>
      </c>
      <c r="K47" s="7">
        <v>0</v>
      </c>
      <c r="L47" s="95">
        <v>0</v>
      </c>
      <c r="M47" s="7">
        <v>0</v>
      </c>
      <c r="N47" s="95">
        <v>0</v>
      </c>
      <c r="O47" s="7">
        <v>0</v>
      </c>
      <c r="P47" s="95">
        <v>0</v>
      </c>
      <c r="Q47" s="7">
        <v>0</v>
      </c>
      <c r="R47" s="95">
        <v>0</v>
      </c>
      <c r="S47" s="7">
        <v>0</v>
      </c>
      <c r="T47" s="95">
        <v>0</v>
      </c>
    </row>
    <row r="48" spans="1:20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7">
        <v>0</v>
      </c>
      <c r="H48" s="95">
        <v>0</v>
      </c>
      <c r="I48" s="7">
        <v>0</v>
      </c>
      <c r="J48" s="95">
        <v>0</v>
      </c>
      <c r="K48" s="7">
        <v>0</v>
      </c>
      <c r="L48" s="95">
        <v>0</v>
      </c>
      <c r="M48" s="7">
        <v>0</v>
      </c>
      <c r="N48" s="95">
        <v>0</v>
      </c>
      <c r="O48" s="7">
        <v>0</v>
      </c>
      <c r="P48" s="95">
        <v>0</v>
      </c>
      <c r="Q48" s="7">
        <v>0</v>
      </c>
      <c r="R48" s="95">
        <v>0</v>
      </c>
      <c r="S48" s="7">
        <v>0</v>
      </c>
      <c r="T48" s="95">
        <v>0</v>
      </c>
    </row>
    <row r="49" spans="1:20" ht="15">
      <c r="A49" s="93">
        <v>110</v>
      </c>
      <c r="B49" s="94" t="s">
        <v>71</v>
      </c>
      <c r="C49" s="7">
        <v>47</v>
      </c>
      <c r="D49" s="95">
        <v>0.0056483595721668065</v>
      </c>
      <c r="E49" s="7">
        <v>19</v>
      </c>
      <c r="F49" s="95">
        <v>0.006812477590534241</v>
      </c>
      <c r="G49" s="7">
        <v>23</v>
      </c>
      <c r="H49" s="95">
        <v>0.009935205183585313</v>
      </c>
      <c r="I49" s="7">
        <v>12</v>
      </c>
      <c r="J49" s="95">
        <v>0.005689900426742532</v>
      </c>
      <c r="K49" s="7">
        <v>10</v>
      </c>
      <c r="L49" s="95">
        <v>0.006257822277847309</v>
      </c>
      <c r="M49" s="7">
        <v>6</v>
      </c>
      <c r="N49" s="95">
        <v>0.0024803637866887144</v>
      </c>
      <c r="O49" s="7">
        <v>1</v>
      </c>
      <c r="P49" s="95">
        <v>0.001310615989515072</v>
      </c>
      <c r="Q49" s="7">
        <v>2</v>
      </c>
      <c r="R49" s="95">
        <v>0.005780346820809248</v>
      </c>
      <c r="S49" s="7">
        <v>120</v>
      </c>
      <c r="T49" s="95">
        <v>0.005808325266214909</v>
      </c>
    </row>
    <row r="50" spans="1:20" ht="28.5">
      <c r="A50" s="93">
        <v>111</v>
      </c>
      <c r="B50" s="94" t="s">
        <v>72</v>
      </c>
      <c r="C50" s="7">
        <v>9</v>
      </c>
      <c r="D50" s="95">
        <v>0.001081600769138325</v>
      </c>
      <c r="E50" s="7">
        <v>4</v>
      </c>
      <c r="F50" s="95">
        <v>0.0014342058085335247</v>
      </c>
      <c r="G50" s="7">
        <v>2</v>
      </c>
      <c r="H50" s="95">
        <v>0.0008639308855291577</v>
      </c>
      <c r="I50" s="7">
        <v>4</v>
      </c>
      <c r="J50" s="95">
        <v>0.001896633475580844</v>
      </c>
      <c r="K50" s="7">
        <v>3</v>
      </c>
      <c r="L50" s="95">
        <v>0.0018773466833541927</v>
      </c>
      <c r="M50" s="7">
        <v>1</v>
      </c>
      <c r="N50" s="95">
        <v>0.00041339396444811904</v>
      </c>
      <c r="O50" s="7">
        <v>0</v>
      </c>
      <c r="P50" s="95">
        <v>0</v>
      </c>
      <c r="Q50" s="7">
        <v>0</v>
      </c>
      <c r="R50" s="95">
        <v>0</v>
      </c>
      <c r="S50" s="7">
        <v>23</v>
      </c>
      <c r="T50" s="95">
        <v>0.0011132623426911908</v>
      </c>
    </row>
    <row r="51" spans="1:20" ht="15">
      <c r="A51" s="93">
        <v>112</v>
      </c>
      <c r="B51" s="94" t="s">
        <v>73</v>
      </c>
      <c r="C51" s="7">
        <v>15</v>
      </c>
      <c r="D51" s="95">
        <v>0.001802667948563875</v>
      </c>
      <c r="E51" s="7">
        <v>15</v>
      </c>
      <c r="F51" s="95">
        <v>0.005378271782000717</v>
      </c>
      <c r="G51" s="7">
        <v>6</v>
      </c>
      <c r="H51" s="95">
        <v>0.002591792656587473</v>
      </c>
      <c r="I51" s="7">
        <v>10</v>
      </c>
      <c r="J51" s="95">
        <v>0.00474158368895211</v>
      </c>
      <c r="K51" s="7">
        <v>7</v>
      </c>
      <c r="L51" s="95">
        <v>0.004380475594493116</v>
      </c>
      <c r="M51" s="7">
        <v>5</v>
      </c>
      <c r="N51" s="95">
        <v>0.002066969822240595</v>
      </c>
      <c r="O51" s="7">
        <v>0</v>
      </c>
      <c r="P51" s="95">
        <v>0</v>
      </c>
      <c r="Q51" s="7">
        <v>1</v>
      </c>
      <c r="R51" s="95">
        <v>0.002890173410404624</v>
      </c>
      <c r="S51" s="7">
        <v>59</v>
      </c>
      <c r="T51" s="95">
        <v>0.0028557599225556628</v>
      </c>
    </row>
    <row r="52" spans="1:20" ht="15">
      <c r="A52" s="93">
        <v>119</v>
      </c>
      <c r="B52" s="94" t="s">
        <v>74</v>
      </c>
      <c r="C52" s="7">
        <v>22</v>
      </c>
      <c r="D52" s="95">
        <v>0.002643912991227016</v>
      </c>
      <c r="E52" s="7">
        <v>5</v>
      </c>
      <c r="F52" s="95">
        <v>0.0017927572606669057</v>
      </c>
      <c r="G52" s="7">
        <v>7</v>
      </c>
      <c r="H52" s="95">
        <v>0.003023758099352052</v>
      </c>
      <c r="I52" s="7">
        <v>7</v>
      </c>
      <c r="J52" s="95">
        <v>0.0033191085822664775</v>
      </c>
      <c r="K52" s="7">
        <v>5</v>
      </c>
      <c r="L52" s="95">
        <v>0.0031289111389236545</v>
      </c>
      <c r="M52" s="7">
        <v>14</v>
      </c>
      <c r="N52" s="95">
        <v>0.005787515502273667</v>
      </c>
      <c r="O52" s="7">
        <v>2</v>
      </c>
      <c r="P52" s="95">
        <v>0.002621231979030144</v>
      </c>
      <c r="Q52" s="7">
        <v>4</v>
      </c>
      <c r="R52" s="95">
        <v>0.011560693641618497</v>
      </c>
      <c r="S52" s="7">
        <v>66</v>
      </c>
      <c r="T52" s="95">
        <v>0.0031945788964181992</v>
      </c>
    </row>
    <row r="53" spans="1:20" ht="15">
      <c r="A53" s="93">
        <v>120</v>
      </c>
      <c r="B53" s="94" t="s">
        <v>75</v>
      </c>
      <c r="C53" s="7">
        <v>312</v>
      </c>
      <c r="D53" s="95">
        <v>0.03749549333012859</v>
      </c>
      <c r="E53" s="7">
        <v>107</v>
      </c>
      <c r="F53" s="95">
        <v>0.03836500537827179</v>
      </c>
      <c r="G53" s="7">
        <v>95</v>
      </c>
      <c r="H53" s="95">
        <v>0.04103671706263499</v>
      </c>
      <c r="I53" s="7">
        <v>99</v>
      </c>
      <c r="J53" s="95">
        <v>0.04694167852062589</v>
      </c>
      <c r="K53" s="7">
        <v>72</v>
      </c>
      <c r="L53" s="95">
        <v>0.04505632040050062</v>
      </c>
      <c r="M53" s="7">
        <v>97</v>
      </c>
      <c r="N53" s="95">
        <v>0.040099214551467546</v>
      </c>
      <c r="O53" s="7">
        <v>27</v>
      </c>
      <c r="P53" s="95">
        <v>0.035386631716906945</v>
      </c>
      <c r="Q53" s="7">
        <v>18</v>
      </c>
      <c r="R53" s="95">
        <v>0.05202312138728324</v>
      </c>
      <c r="S53" s="7">
        <v>827</v>
      </c>
      <c r="T53" s="95">
        <v>0.04002904162633107</v>
      </c>
    </row>
    <row r="54" spans="1:20" ht="29.25" thickBot="1">
      <c r="A54" s="98">
        <v>999</v>
      </c>
      <c r="B54" s="99" t="s">
        <v>76</v>
      </c>
      <c r="C54" s="10">
        <v>206</v>
      </c>
      <c r="D54" s="100">
        <v>0.024756639826943882</v>
      </c>
      <c r="E54" s="10">
        <v>61</v>
      </c>
      <c r="F54" s="100">
        <v>0.02187163858013625</v>
      </c>
      <c r="G54" s="10">
        <v>47</v>
      </c>
      <c r="H54" s="100">
        <v>0.020302375809935203</v>
      </c>
      <c r="I54" s="10">
        <v>36</v>
      </c>
      <c r="J54" s="100">
        <v>0.017069701280227598</v>
      </c>
      <c r="K54" s="10">
        <v>20</v>
      </c>
      <c r="L54" s="100">
        <v>0.012515644555694618</v>
      </c>
      <c r="M54" s="10">
        <v>31</v>
      </c>
      <c r="N54" s="100">
        <v>0.012815212897891691</v>
      </c>
      <c r="O54" s="10">
        <v>16</v>
      </c>
      <c r="P54" s="100">
        <v>0.020969855832241154</v>
      </c>
      <c r="Q54" s="10">
        <v>3</v>
      </c>
      <c r="R54" s="100">
        <v>0.008670520231213872</v>
      </c>
      <c r="S54" s="10">
        <v>420</v>
      </c>
      <c r="T54" s="100">
        <v>0.02032913843175218</v>
      </c>
    </row>
    <row r="55" spans="1:20" ht="15.75" thickBot="1">
      <c r="A55" s="229" t="s">
        <v>77</v>
      </c>
      <c r="B55" s="201"/>
      <c r="C55" s="33">
        <v>8321</v>
      </c>
      <c r="D55" s="34">
        <v>1</v>
      </c>
      <c r="E55" s="33">
        <v>2789</v>
      </c>
      <c r="F55" s="34">
        <v>1</v>
      </c>
      <c r="G55" s="33">
        <v>2315</v>
      </c>
      <c r="H55" s="34">
        <v>1</v>
      </c>
      <c r="I55" s="33">
        <v>2109</v>
      </c>
      <c r="J55" s="34">
        <v>1</v>
      </c>
      <c r="K55" s="33">
        <v>1598</v>
      </c>
      <c r="L55" s="34">
        <v>1</v>
      </c>
      <c r="M55" s="33">
        <v>2419</v>
      </c>
      <c r="N55" s="34">
        <v>1</v>
      </c>
      <c r="O55" s="33">
        <v>763</v>
      </c>
      <c r="P55" s="34">
        <v>1</v>
      </c>
      <c r="Q55" s="33">
        <v>346</v>
      </c>
      <c r="R55" s="34">
        <v>1</v>
      </c>
      <c r="S55" s="33">
        <v>20660</v>
      </c>
      <c r="T55" s="34">
        <v>1</v>
      </c>
    </row>
    <row r="56" spans="1:20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67"/>
      <c r="T56" s="42"/>
    </row>
    <row r="57" spans="1:20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67"/>
      <c r="T57" s="42"/>
    </row>
  </sheetData>
  <sheetProtection/>
  <mergeCells count="14">
    <mergeCell ref="K3:L3"/>
    <mergeCell ref="M3:N3"/>
    <mergeCell ref="O3:P3"/>
    <mergeCell ref="Q3:R3"/>
    <mergeCell ref="S3:T3"/>
    <mergeCell ref="A55:B55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7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5" width="9.00390625" style="55" customWidth="1"/>
    <col min="6" max="6" width="8.57421875" style="55" customWidth="1"/>
    <col min="7" max="7" width="8.28125" style="55" customWidth="1"/>
    <col min="8" max="8" width="8.57421875" style="55" customWidth="1"/>
    <col min="9" max="9" width="9.28125" style="55" customWidth="1"/>
    <col min="10" max="10" width="8.7109375" style="55" customWidth="1"/>
    <col min="11" max="11" width="8.57421875" style="55" customWidth="1"/>
    <col min="12" max="16384" width="11.421875" style="55" customWidth="1"/>
  </cols>
  <sheetData>
    <row r="1" spans="1:20" ht="24.75" customHeight="1" thickBot="1" thickTop="1">
      <c r="A1" s="169" t="s">
        <v>230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98"/>
      <c r="M1" s="198"/>
      <c r="N1" s="198"/>
      <c r="O1" s="198"/>
      <c r="P1" s="198"/>
      <c r="Q1" s="198"/>
      <c r="R1" s="198"/>
      <c r="S1" s="198"/>
      <c r="T1" s="199"/>
    </row>
    <row r="2" spans="1:20" ht="19.5" customHeight="1" thickBot="1" thickTop="1">
      <c r="A2" s="163" t="s">
        <v>24</v>
      </c>
      <c r="B2" s="165" t="s">
        <v>88</v>
      </c>
      <c r="C2" s="233" t="s">
        <v>107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11" t="s">
        <v>90</v>
      </c>
      <c r="T2" s="238"/>
    </row>
    <row r="3" spans="1:20" ht="19.5" customHeight="1">
      <c r="A3" s="187"/>
      <c r="B3" s="231"/>
      <c r="C3" s="240">
        <v>0</v>
      </c>
      <c r="D3" s="228"/>
      <c r="E3" s="236" t="s">
        <v>108</v>
      </c>
      <c r="F3" s="236"/>
      <c r="G3" s="227" t="s">
        <v>109</v>
      </c>
      <c r="H3" s="228"/>
      <c r="I3" s="236" t="s">
        <v>110</v>
      </c>
      <c r="J3" s="236"/>
      <c r="K3" s="227" t="s">
        <v>111</v>
      </c>
      <c r="L3" s="228"/>
      <c r="M3" s="236" t="s">
        <v>112</v>
      </c>
      <c r="N3" s="236"/>
      <c r="O3" s="227" t="s">
        <v>113</v>
      </c>
      <c r="P3" s="228"/>
      <c r="Q3" s="236" t="s">
        <v>114</v>
      </c>
      <c r="R3" s="236"/>
      <c r="S3" s="239"/>
      <c r="T3" s="238"/>
    </row>
    <row r="4" spans="1:20" ht="19.5" customHeight="1" thickBot="1">
      <c r="A4" s="220"/>
      <c r="B4" s="237"/>
      <c r="C4" s="39" t="s">
        <v>26</v>
      </c>
      <c r="D4" s="47" t="s">
        <v>27</v>
      </c>
      <c r="E4" s="37" t="s">
        <v>26</v>
      </c>
      <c r="F4" s="45" t="s">
        <v>27</v>
      </c>
      <c r="G4" s="39" t="s">
        <v>26</v>
      </c>
      <c r="H4" s="47" t="s">
        <v>27</v>
      </c>
      <c r="I4" s="37" t="s">
        <v>26</v>
      </c>
      <c r="J4" s="45" t="s">
        <v>27</v>
      </c>
      <c r="K4" s="39" t="s">
        <v>26</v>
      </c>
      <c r="L4" s="47" t="s">
        <v>27</v>
      </c>
      <c r="M4" s="37" t="s">
        <v>26</v>
      </c>
      <c r="N4" s="45" t="s">
        <v>27</v>
      </c>
      <c r="O4" s="39" t="s">
        <v>26</v>
      </c>
      <c r="P4" s="47" t="s">
        <v>27</v>
      </c>
      <c r="Q4" s="37" t="s">
        <v>26</v>
      </c>
      <c r="R4" s="45" t="s">
        <v>27</v>
      </c>
      <c r="S4" s="46" t="s">
        <v>26</v>
      </c>
      <c r="T4" s="35" t="s">
        <v>27</v>
      </c>
    </row>
    <row r="5" spans="1:20" ht="28.5">
      <c r="A5" s="110" t="s">
        <v>87</v>
      </c>
      <c r="B5" s="89" t="s">
        <v>28</v>
      </c>
      <c r="C5" s="58">
        <v>879</v>
      </c>
      <c r="D5" s="90">
        <v>0.049412558322558885</v>
      </c>
      <c r="E5" s="58">
        <v>51</v>
      </c>
      <c r="F5" s="90">
        <v>0.04232365145228216</v>
      </c>
      <c r="G5" s="58">
        <v>51</v>
      </c>
      <c r="H5" s="90">
        <v>0.04521276595744681</v>
      </c>
      <c r="I5" s="58">
        <v>24</v>
      </c>
      <c r="J5" s="90">
        <v>0.06153846153846155</v>
      </c>
      <c r="K5" s="58">
        <v>4</v>
      </c>
      <c r="L5" s="90">
        <v>0.16666666666666663</v>
      </c>
      <c r="M5" s="58">
        <v>11</v>
      </c>
      <c r="N5" s="90">
        <v>0.2</v>
      </c>
      <c r="O5" s="58">
        <v>1</v>
      </c>
      <c r="P5" s="90">
        <v>0.09090909090909091</v>
      </c>
      <c r="Q5" s="58">
        <v>1</v>
      </c>
      <c r="R5" s="90">
        <v>0.09090909090909091</v>
      </c>
      <c r="S5" s="58">
        <v>1030</v>
      </c>
      <c r="T5" s="90">
        <v>0.04985479186834462</v>
      </c>
    </row>
    <row r="6" spans="1:20" ht="15">
      <c r="A6" s="93">
        <v>10</v>
      </c>
      <c r="B6" s="94" t="s">
        <v>29</v>
      </c>
      <c r="C6" s="7">
        <v>1153</v>
      </c>
      <c r="D6" s="95">
        <v>0.06481533531957953</v>
      </c>
      <c r="E6" s="7">
        <v>32</v>
      </c>
      <c r="F6" s="95">
        <v>0.02655601659751037</v>
      </c>
      <c r="G6" s="7">
        <v>24</v>
      </c>
      <c r="H6" s="95">
        <v>0.02127659574468085</v>
      </c>
      <c r="I6" s="7">
        <v>4</v>
      </c>
      <c r="J6" s="95">
        <v>0.010256410256410255</v>
      </c>
      <c r="K6" s="7">
        <v>0</v>
      </c>
      <c r="L6" s="95">
        <v>0</v>
      </c>
      <c r="M6" s="7">
        <v>1</v>
      </c>
      <c r="N6" s="95">
        <v>0.01818181818181818</v>
      </c>
      <c r="O6" s="7">
        <v>0</v>
      </c>
      <c r="P6" s="95">
        <v>0</v>
      </c>
      <c r="Q6" s="7">
        <v>0</v>
      </c>
      <c r="R6" s="95">
        <v>0</v>
      </c>
      <c r="S6" s="7">
        <v>1214</v>
      </c>
      <c r="T6" s="95">
        <v>0.05876089060987415</v>
      </c>
    </row>
    <row r="7" spans="1:20" ht="15">
      <c r="A7" s="93">
        <v>11</v>
      </c>
      <c r="B7" s="94" t="s">
        <v>30</v>
      </c>
      <c r="C7" s="7">
        <v>6631</v>
      </c>
      <c r="D7" s="95">
        <v>0.3727584462308167</v>
      </c>
      <c r="E7" s="7">
        <v>248</v>
      </c>
      <c r="F7" s="95">
        <v>0.20580912863070538</v>
      </c>
      <c r="G7" s="7">
        <v>138</v>
      </c>
      <c r="H7" s="95">
        <v>0.12234042553191489</v>
      </c>
      <c r="I7" s="7">
        <v>46</v>
      </c>
      <c r="J7" s="95">
        <v>0.11794871794871793</v>
      </c>
      <c r="K7" s="7">
        <v>1</v>
      </c>
      <c r="L7" s="95">
        <v>0.04166666666666666</v>
      </c>
      <c r="M7" s="7">
        <v>4</v>
      </c>
      <c r="N7" s="95">
        <v>0.07272727272727272</v>
      </c>
      <c r="O7" s="7">
        <v>0</v>
      </c>
      <c r="P7" s="95">
        <v>0</v>
      </c>
      <c r="Q7" s="7">
        <v>0</v>
      </c>
      <c r="R7" s="95">
        <v>0</v>
      </c>
      <c r="S7" s="7">
        <v>7069</v>
      </c>
      <c r="T7" s="95">
        <v>0.3421587608906098</v>
      </c>
    </row>
    <row r="8" spans="1:20" ht="15">
      <c r="A8" s="93">
        <v>12</v>
      </c>
      <c r="B8" s="94" t="s">
        <v>31</v>
      </c>
      <c r="C8" s="7">
        <v>440</v>
      </c>
      <c r="D8" s="95">
        <v>0.024734386418573274</v>
      </c>
      <c r="E8" s="7">
        <v>21</v>
      </c>
      <c r="F8" s="95">
        <v>0.017427385892116183</v>
      </c>
      <c r="G8" s="7">
        <v>13</v>
      </c>
      <c r="H8" s="95">
        <v>0.011524822695035459</v>
      </c>
      <c r="I8" s="7">
        <v>1</v>
      </c>
      <c r="J8" s="95">
        <v>0.0025641025641025637</v>
      </c>
      <c r="K8" s="7">
        <v>0</v>
      </c>
      <c r="L8" s="95">
        <v>0</v>
      </c>
      <c r="M8" s="7">
        <v>1</v>
      </c>
      <c r="N8" s="95">
        <v>0.01818181818181818</v>
      </c>
      <c r="O8" s="7">
        <v>0</v>
      </c>
      <c r="P8" s="95">
        <v>0</v>
      </c>
      <c r="Q8" s="7">
        <v>0</v>
      </c>
      <c r="R8" s="95">
        <v>0</v>
      </c>
      <c r="S8" s="7">
        <v>478</v>
      </c>
      <c r="T8" s="95">
        <v>0.023136495643756052</v>
      </c>
    </row>
    <row r="9" spans="1:20" ht="15">
      <c r="A9" s="93">
        <v>13</v>
      </c>
      <c r="B9" s="94" t="s">
        <v>32</v>
      </c>
      <c r="C9" s="7">
        <v>14</v>
      </c>
      <c r="D9" s="95">
        <v>0.0007870032042273315</v>
      </c>
      <c r="E9" s="7">
        <v>1</v>
      </c>
      <c r="F9" s="95">
        <v>0.000829875518672199</v>
      </c>
      <c r="G9" s="7">
        <v>0</v>
      </c>
      <c r="H9" s="95">
        <v>0</v>
      </c>
      <c r="I9" s="7">
        <v>0</v>
      </c>
      <c r="J9" s="95">
        <v>0</v>
      </c>
      <c r="K9" s="7">
        <v>0</v>
      </c>
      <c r="L9" s="95">
        <v>0</v>
      </c>
      <c r="M9" s="7">
        <v>0</v>
      </c>
      <c r="N9" s="95">
        <v>0</v>
      </c>
      <c r="O9" s="7">
        <v>0</v>
      </c>
      <c r="P9" s="95">
        <v>0</v>
      </c>
      <c r="Q9" s="7">
        <v>0</v>
      </c>
      <c r="R9" s="95">
        <v>0</v>
      </c>
      <c r="S9" s="7">
        <v>15</v>
      </c>
      <c r="T9" s="95">
        <v>0.0007260406582768636</v>
      </c>
    </row>
    <row r="10" spans="1:20" ht="28.5">
      <c r="A10" s="93">
        <v>19</v>
      </c>
      <c r="B10" s="94" t="s">
        <v>33</v>
      </c>
      <c r="C10" s="7">
        <v>186</v>
      </c>
      <c r="D10" s="95">
        <v>0.010455899713305976</v>
      </c>
      <c r="E10" s="7">
        <v>4</v>
      </c>
      <c r="F10" s="95">
        <v>0.003319502074688796</v>
      </c>
      <c r="G10" s="7">
        <v>8</v>
      </c>
      <c r="H10" s="95">
        <v>0.0070921985815602835</v>
      </c>
      <c r="I10" s="7">
        <v>0</v>
      </c>
      <c r="J10" s="95">
        <v>0</v>
      </c>
      <c r="K10" s="7">
        <v>0</v>
      </c>
      <c r="L10" s="95">
        <v>0</v>
      </c>
      <c r="M10" s="7">
        <v>0</v>
      </c>
      <c r="N10" s="95">
        <v>0</v>
      </c>
      <c r="O10" s="7">
        <v>0</v>
      </c>
      <c r="P10" s="95">
        <v>0</v>
      </c>
      <c r="Q10" s="7">
        <v>0</v>
      </c>
      <c r="R10" s="95">
        <v>0</v>
      </c>
      <c r="S10" s="7">
        <v>198</v>
      </c>
      <c r="T10" s="95">
        <v>0.009583736689254599</v>
      </c>
    </row>
    <row r="11" spans="1:20" ht="15">
      <c r="A11" s="93">
        <v>20</v>
      </c>
      <c r="B11" s="94" t="s">
        <v>34</v>
      </c>
      <c r="C11" s="7">
        <v>554</v>
      </c>
      <c r="D11" s="95">
        <v>0.031142841081567264</v>
      </c>
      <c r="E11" s="7">
        <v>177</v>
      </c>
      <c r="F11" s="95">
        <v>0.14688796680497926</v>
      </c>
      <c r="G11" s="7">
        <v>231</v>
      </c>
      <c r="H11" s="95">
        <v>0.2047872340425532</v>
      </c>
      <c r="I11" s="7">
        <v>105</v>
      </c>
      <c r="J11" s="95">
        <v>0.2692307692307692</v>
      </c>
      <c r="K11" s="7">
        <v>7</v>
      </c>
      <c r="L11" s="95">
        <v>0.29166666666666674</v>
      </c>
      <c r="M11" s="7">
        <v>8</v>
      </c>
      <c r="N11" s="95">
        <v>0.14545454545454545</v>
      </c>
      <c r="O11" s="7">
        <v>2</v>
      </c>
      <c r="P11" s="95">
        <v>0.18181818181818182</v>
      </c>
      <c r="Q11" s="7">
        <v>1</v>
      </c>
      <c r="R11" s="95">
        <v>0.09090909090909091</v>
      </c>
      <c r="S11" s="7">
        <v>1085</v>
      </c>
      <c r="T11" s="95">
        <v>0.05251694094869313</v>
      </c>
    </row>
    <row r="12" spans="1:20" ht="15">
      <c r="A12" s="93">
        <v>21</v>
      </c>
      <c r="B12" s="94" t="s">
        <v>35</v>
      </c>
      <c r="C12" s="7">
        <v>720</v>
      </c>
      <c r="D12" s="95">
        <v>0.04047445050311991</v>
      </c>
      <c r="E12" s="7">
        <v>236</v>
      </c>
      <c r="F12" s="95">
        <v>0.19585062240663903</v>
      </c>
      <c r="G12" s="7">
        <v>321</v>
      </c>
      <c r="H12" s="95">
        <v>0.2845744680851064</v>
      </c>
      <c r="I12" s="7">
        <v>109</v>
      </c>
      <c r="J12" s="95">
        <v>0.2794871794871795</v>
      </c>
      <c r="K12" s="7">
        <v>8</v>
      </c>
      <c r="L12" s="95">
        <v>0.33333333333333326</v>
      </c>
      <c r="M12" s="7">
        <v>9</v>
      </c>
      <c r="N12" s="95">
        <v>0.16363636363636364</v>
      </c>
      <c r="O12" s="7">
        <v>0</v>
      </c>
      <c r="P12" s="95">
        <v>0</v>
      </c>
      <c r="Q12" s="7">
        <v>0</v>
      </c>
      <c r="R12" s="95">
        <v>0</v>
      </c>
      <c r="S12" s="7">
        <v>1404</v>
      </c>
      <c r="T12" s="95">
        <v>0.06795740561471444</v>
      </c>
    </row>
    <row r="13" spans="1:20" ht="15">
      <c r="A13" s="93">
        <v>22</v>
      </c>
      <c r="B13" s="94" t="s">
        <v>36</v>
      </c>
      <c r="C13" s="7">
        <v>10</v>
      </c>
      <c r="D13" s="95">
        <v>0.0005621451458766654</v>
      </c>
      <c r="E13" s="7">
        <v>3</v>
      </c>
      <c r="F13" s="95">
        <v>0.0024896265560165973</v>
      </c>
      <c r="G13" s="7">
        <v>13</v>
      </c>
      <c r="H13" s="95">
        <v>0.011524822695035459</v>
      </c>
      <c r="I13" s="7">
        <v>9</v>
      </c>
      <c r="J13" s="95">
        <v>0.023076923076923078</v>
      </c>
      <c r="K13" s="7">
        <v>0</v>
      </c>
      <c r="L13" s="95">
        <v>0</v>
      </c>
      <c r="M13" s="7">
        <v>2</v>
      </c>
      <c r="N13" s="95">
        <v>0.03636363636363636</v>
      </c>
      <c r="O13" s="7">
        <v>1</v>
      </c>
      <c r="P13" s="95">
        <v>0.09090909090909091</v>
      </c>
      <c r="Q13" s="7">
        <v>0</v>
      </c>
      <c r="R13" s="95">
        <v>0</v>
      </c>
      <c r="S13" s="7">
        <v>38</v>
      </c>
      <c r="T13" s="95">
        <v>0.0018393030009680542</v>
      </c>
    </row>
    <row r="14" spans="1:20" ht="15">
      <c r="A14" s="93">
        <v>29</v>
      </c>
      <c r="B14" s="94" t="s">
        <v>37</v>
      </c>
      <c r="C14" s="7">
        <v>59</v>
      </c>
      <c r="D14" s="95">
        <v>0.003316656360672325</v>
      </c>
      <c r="E14" s="7">
        <v>6</v>
      </c>
      <c r="F14" s="95">
        <v>0.004979253112033195</v>
      </c>
      <c r="G14" s="7">
        <v>17</v>
      </c>
      <c r="H14" s="95">
        <v>0.015070921985815602</v>
      </c>
      <c r="I14" s="7">
        <v>7</v>
      </c>
      <c r="J14" s="95">
        <v>0.017948717948717947</v>
      </c>
      <c r="K14" s="7">
        <v>0</v>
      </c>
      <c r="L14" s="95">
        <v>0</v>
      </c>
      <c r="M14" s="7">
        <v>0</v>
      </c>
      <c r="N14" s="95">
        <v>0</v>
      </c>
      <c r="O14" s="7">
        <v>0</v>
      </c>
      <c r="P14" s="95">
        <v>0</v>
      </c>
      <c r="Q14" s="7">
        <v>0</v>
      </c>
      <c r="R14" s="95">
        <v>0</v>
      </c>
      <c r="S14" s="7">
        <v>89</v>
      </c>
      <c r="T14" s="95">
        <v>0.00430784123910939</v>
      </c>
    </row>
    <row r="15" spans="1:20" ht="15">
      <c r="A15" s="93">
        <v>30</v>
      </c>
      <c r="B15" s="94" t="s">
        <v>38</v>
      </c>
      <c r="C15" s="7">
        <v>1625</v>
      </c>
      <c r="D15" s="95">
        <v>0.09134858620495813</v>
      </c>
      <c r="E15" s="7">
        <v>93</v>
      </c>
      <c r="F15" s="95">
        <v>0.07717842323651453</v>
      </c>
      <c r="G15" s="7">
        <v>65</v>
      </c>
      <c r="H15" s="95">
        <v>0.057624113475177305</v>
      </c>
      <c r="I15" s="7">
        <v>17</v>
      </c>
      <c r="J15" s="95">
        <v>0.04358974358974359</v>
      </c>
      <c r="K15" s="7">
        <v>0</v>
      </c>
      <c r="L15" s="95">
        <v>0</v>
      </c>
      <c r="M15" s="7">
        <v>2</v>
      </c>
      <c r="N15" s="95">
        <v>0.03636363636363636</v>
      </c>
      <c r="O15" s="7">
        <v>0</v>
      </c>
      <c r="P15" s="95">
        <v>0</v>
      </c>
      <c r="Q15" s="7">
        <v>0</v>
      </c>
      <c r="R15" s="95">
        <v>0</v>
      </c>
      <c r="S15" s="7">
        <v>1802</v>
      </c>
      <c r="T15" s="95">
        <v>0.08722168441432722</v>
      </c>
    </row>
    <row r="16" spans="1:20" ht="15">
      <c r="A16" s="93">
        <v>31</v>
      </c>
      <c r="B16" s="94" t="s">
        <v>39</v>
      </c>
      <c r="C16" s="7">
        <v>176</v>
      </c>
      <c r="D16" s="95">
        <v>0.00989375456742931</v>
      </c>
      <c r="E16" s="7">
        <v>21</v>
      </c>
      <c r="F16" s="95">
        <v>0.017427385892116183</v>
      </c>
      <c r="G16" s="7">
        <v>26</v>
      </c>
      <c r="H16" s="95">
        <v>0.023049645390070917</v>
      </c>
      <c r="I16" s="7">
        <v>6</v>
      </c>
      <c r="J16" s="95">
        <v>0.015384615384615387</v>
      </c>
      <c r="K16" s="7">
        <v>0</v>
      </c>
      <c r="L16" s="95">
        <v>0</v>
      </c>
      <c r="M16" s="7">
        <v>2</v>
      </c>
      <c r="N16" s="95">
        <v>0.03636363636363636</v>
      </c>
      <c r="O16" s="7">
        <v>0</v>
      </c>
      <c r="P16" s="95">
        <v>0</v>
      </c>
      <c r="Q16" s="7">
        <v>0</v>
      </c>
      <c r="R16" s="95">
        <v>0</v>
      </c>
      <c r="S16" s="7">
        <v>231</v>
      </c>
      <c r="T16" s="95">
        <v>0.011181026137463699</v>
      </c>
    </row>
    <row r="17" spans="1:20" ht="15">
      <c r="A17" s="93">
        <v>32</v>
      </c>
      <c r="B17" s="94" t="s">
        <v>40</v>
      </c>
      <c r="C17" s="7">
        <v>2115</v>
      </c>
      <c r="D17" s="95">
        <v>0.11889369835291472</v>
      </c>
      <c r="E17" s="7">
        <v>125</v>
      </c>
      <c r="F17" s="95">
        <v>0.1037344398340249</v>
      </c>
      <c r="G17" s="7">
        <v>75</v>
      </c>
      <c r="H17" s="95">
        <v>0.06648936170212766</v>
      </c>
      <c r="I17" s="7">
        <v>22</v>
      </c>
      <c r="J17" s="95">
        <v>0.056410256410256404</v>
      </c>
      <c r="K17" s="7">
        <v>0</v>
      </c>
      <c r="L17" s="95">
        <v>0</v>
      </c>
      <c r="M17" s="7">
        <v>4</v>
      </c>
      <c r="N17" s="95">
        <v>0.07272727272727272</v>
      </c>
      <c r="O17" s="7">
        <v>0</v>
      </c>
      <c r="P17" s="95">
        <v>0</v>
      </c>
      <c r="Q17" s="7">
        <v>0</v>
      </c>
      <c r="R17" s="95">
        <v>0</v>
      </c>
      <c r="S17" s="7">
        <v>2341</v>
      </c>
      <c r="T17" s="95">
        <v>0.11331074540174249</v>
      </c>
    </row>
    <row r="18" spans="1:20" ht="28.5">
      <c r="A18" s="93">
        <v>39</v>
      </c>
      <c r="B18" s="94" t="s">
        <v>41</v>
      </c>
      <c r="C18" s="7">
        <v>637</v>
      </c>
      <c r="D18" s="95">
        <v>0.03580864579234358</v>
      </c>
      <c r="E18" s="7">
        <v>38</v>
      </c>
      <c r="F18" s="95">
        <v>0.031535269709543574</v>
      </c>
      <c r="G18" s="7">
        <v>21</v>
      </c>
      <c r="H18" s="95">
        <v>0.018617021276595744</v>
      </c>
      <c r="I18" s="7">
        <v>5</v>
      </c>
      <c r="J18" s="95">
        <v>0.01282051282051282</v>
      </c>
      <c r="K18" s="7">
        <v>0</v>
      </c>
      <c r="L18" s="95">
        <v>0</v>
      </c>
      <c r="M18" s="7">
        <v>0</v>
      </c>
      <c r="N18" s="95">
        <v>0</v>
      </c>
      <c r="O18" s="7">
        <v>0</v>
      </c>
      <c r="P18" s="95">
        <v>0</v>
      </c>
      <c r="Q18" s="7">
        <v>1</v>
      </c>
      <c r="R18" s="95">
        <v>0.09090909090909091</v>
      </c>
      <c r="S18" s="7">
        <v>702</v>
      </c>
      <c r="T18" s="95">
        <v>0.03397870280735722</v>
      </c>
    </row>
    <row r="19" spans="1:20" ht="15">
      <c r="A19" s="93">
        <v>40</v>
      </c>
      <c r="B19" s="94" t="s">
        <v>42</v>
      </c>
      <c r="C19" s="7">
        <v>2</v>
      </c>
      <c r="D19" s="95">
        <v>0.00011242902917533305</v>
      </c>
      <c r="E19" s="7">
        <v>1</v>
      </c>
      <c r="F19" s="95">
        <v>0.000829875518672199</v>
      </c>
      <c r="G19" s="7">
        <v>0</v>
      </c>
      <c r="H19" s="95">
        <v>0</v>
      </c>
      <c r="I19" s="7">
        <v>0</v>
      </c>
      <c r="J19" s="95">
        <v>0</v>
      </c>
      <c r="K19" s="7">
        <v>0</v>
      </c>
      <c r="L19" s="95">
        <v>0</v>
      </c>
      <c r="M19" s="7">
        <v>0</v>
      </c>
      <c r="N19" s="95">
        <v>0</v>
      </c>
      <c r="O19" s="7">
        <v>0</v>
      </c>
      <c r="P19" s="95">
        <v>0</v>
      </c>
      <c r="Q19" s="7">
        <v>0</v>
      </c>
      <c r="R19" s="95">
        <v>0</v>
      </c>
      <c r="S19" s="7">
        <v>3</v>
      </c>
      <c r="T19" s="95">
        <v>0.00014520813165537266</v>
      </c>
    </row>
    <row r="20" spans="1:20" ht="15">
      <c r="A20" s="93">
        <v>41</v>
      </c>
      <c r="B20" s="94" t="s">
        <v>43</v>
      </c>
      <c r="C20" s="7">
        <v>3</v>
      </c>
      <c r="D20" s="95">
        <v>0.0001686435437629996</v>
      </c>
      <c r="E20" s="7">
        <v>0</v>
      </c>
      <c r="F20" s="95">
        <v>0</v>
      </c>
      <c r="G20" s="7">
        <v>0</v>
      </c>
      <c r="H20" s="95">
        <v>0</v>
      </c>
      <c r="I20" s="7">
        <v>1</v>
      </c>
      <c r="J20" s="95">
        <v>0.0025641025641025637</v>
      </c>
      <c r="K20" s="7">
        <v>0</v>
      </c>
      <c r="L20" s="95">
        <v>0</v>
      </c>
      <c r="M20" s="7">
        <v>0</v>
      </c>
      <c r="N20" s="95">
        <v>0</v>
      </c>
      <c r="O20" s="7">
        <v>0</v>
      </c>
      <c r="P20" s="95">
        <v>0</v>
      </c>
      <c r="Q20" s="7">
        <v>0</v>
      </c>
      <c r="R20" s="95">
        <v>0</v>
      </c>
      <c r="S20" s="7">
        <v>4</v>
      </c>
      <c r="T20" s="95">
        <v>0.0001936108422071636</v>
      </c>
    </row>
    <row r="21" spans="1:20" ht="15">
      <c r="A21" s="93">
        <v>50</v>
      </c>
      <c r="B21" s="94" t="s">
        <v>44</v>
      </c>
      <c r="C21" s="7">
        <v>591</v>
      </c>
      <c r="D21" s="95">
        <v>0.03322277812131092</v>
      </c>
      <c r="E21" s="7">
        <v>35</v>
      </c>
      <c r="F21" s="95">
        <v>0.02904564315352697</v>
      </c>
      <c r="G21" s="7">
        <v>23</v>
      </c>
      <c r="H21" s="95">
        <v>0.020390070921985817</v>
      </c>
      <c r="I21" s="7">
        <v>8</v>
      </c>
      <c r="J21" s="95">
        <v>0.02051282051282051</v>
      </c>
      <c r="K21" s="7">
        <v>0</v>
      </c>
      <c r="L21" s="95">
        <v>0</v>
      </c>
      <c r="M21" s="7">
        <v>2</v>
      </c>
      <c r="N21" s="95">
        <v>0.03636363636363636</v>
      </c>
      <c r="O21" s="7">
        <v>1</v>
      </c>
      <c r="P21" s="95">
        <v>0.09090909090909091</v>
      </c>
      <c r="Q21" s="7">
        <v>2</v>
      </c>
      <c r="R21" s="95">
        <v>0.18181818181818182</v>
      </c>
      <c r="S21" s="7">
        <v>663</v>
      </c>
      <c r="T21" s="95">
        <v>0.03209099709583737</v>
      </c>
    </row>
    <row r="22" spans="1:20" ht="15">
      <c r="A22" s="93">
        <v>51</v>
      </c>
      <c r="B22" s="94" t="s">
        <v>44</v>
      </c>
      <c r="C22" s="7">
        <v>349</v>
      </c>
      <c r="D22" s="95">
        <v>0.019618865591095616</v>
      </c>
      <c r="E22" s="7">
        <v>12</v>
      </c>
      <c r="F22" s="95">
        <v>0.00995850622406639</v>
      </c>
      <c r="G22" s="7">
        <v>6</v>
      </c>
      <c r="H22" s="95">
        <v>0.005319148936170213</v>
      </c>
      <c r="I22" s="7">
        <v>2</v>
      </c>
      <c r="J22" s="95">
        <v>0.005128205128205127</v>
      </c>
      <c r="K22" s="7">
        <v>1</v>
      </c>
      <c r="L22" s="95">
        <v>0.04166666666666666</v>
      </c>
      <c r="M22" s="7">
        <v>0</v>
      </c>
      <c r="N22" s="95">
        <v>0</v>
      </c>
      <c r="O22" s="7">
        <v>1</v>
      </c>
      <c r="P22" s="95">
        <v>0.09090909090909091</v>
      </c>
      <c r="Q22" s="7">
        <v>0</v>
      </c>
      <c r="R22" s="95">
        <v>0</v>
      </c>
      <c r="S22" s="7">
        <v>371</v>
      </c>
      <c r="T22" s="95">
        <v>0.017957405614714424</v>
      </c>
    </row>
    <row r="23" spans="1:20" ht="15">
      <c r="A23" s="93">
        <v>52</v>
      </c>
      <c r="B23" s="94" t="s">
        <v>45</v>
      </c>
      <c r="C23" s="7">
        <v>235</v>
      </c>
      <c r="D23" s="95">
        <v>0.013210410928101636</v>
      </c>
      <c r="E23" s="7">
        <v>10</v>
      </c>
      <c r="F23" s="95">
        <v>0.008298755186721992</v>
      </c>
      <c r="G23" s="7">
        <v>9</v>
      </c>
      <c r="H23" s="95">
        <v>0.007978723404255319</v>
      </c>
      <c r="I23" s="7">
        <v>2</v>
      </c>
      <c r="J23" s="95">
        <v>0.005128205128205127</v>
      </c>
      <c r="K23" s="7">
        <v>1</v>
      </c>
      <c r="L23" s="95">
        <v>0.04166666666666666</v>
      </c>
      <c r="M23" s="7">
        <v>2</v>
      </c>
      <c r="N23" s="95">
        <v>0.03636363636363636</v>
      </c>
      <c r="O23" s="7">
        <v>1</v>
      </c>
      <c r="P23" s="95">
        <v>0.09090909090909091</v>
      </c>
      <c r="Q23" s="7">
        <v>0</v>
      </c>
      <c r="R23" s="95">
        <v>0</v>
      </c>
      <c r="S23" s="7">
        <v>265</v>
      </c>
      <c r="T23" s="95">
        <v>0.01282671829622459</v>
      </c>
    </row>
    <row r="24" spans="1:20" ht="42.75">
      <c r="A24" s="93">
        <v>53</v>
      </c>
      <c r="B24" s="94" t="s">
        <v>46</v>
      </c>
      <c r="C24" s="7">
        <v>9</v>
      </c>
      <c r="D24" s="95">
        <v>0.0005059306312889989</v>
      </c>
      <c r="E24" s="7">
        <v>0</v>
      </c>
      <c r="F24" s="95">
        <v>0</v>
      </c>
      <c r="G24" s="7">
        <v>4</v>
      </c>
      <c r="H24" s="95">
        <v>0.0035460992907801418</v>
      </c>
      <c r="I24" s="7">
        <v>0</v>
      </c>
      <c r="J24" s="95">
        <v>0</v>
      </c>
      <c r="K24" s="7">
        <v>0</v>
      </c>
      <c r="L24" s="95">
        <v>0</v>
      </c>
      <c r="M24" s="7">
        <v>0</v>
      </c>
      <c r="N24" s="95">
        <v>0</v>
      </c>
      <c r="O24" s="7">
        <v>1</v>
      </c>
      <c r="P24" s="95">
        <v>0.09090909090909091</v>
      </c>
      <c r="Q24" s="7">
        <v>0</v>
      </c>
      <c r="R24" s="95">
        <v>0</v>
      </c>
      <c r="S24" s="7">
        <v>17</v>
      </c>
      <c r="T24" s="95">
        <v>0.0008228460793804454</v>
      </c>
    </row>
    <row r="25" spans="1:20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7">
        <v>0</v>
      </c>
      <c r="H25" s="95">
        <v>0</v>
      </c>
      <c r="I25" s="7">
        <v>0</v>
      </c>
      <c r="J25" s="95">
        <v>0</v>
      </c>
      <c r="K25" s="7">
        <v>0</v>
      </c>
      <c r="L25" s="95">
        <v>0</v>
      </c>
      <c r="M25" s="7">
        <v>0</v>
      </c>
      <c r="N25" s="95">
        <v>0</v>
      </c>
      <c r="O25" s="7">
        <v>0</v>
      </c>
      <c r="P25" s="95">
        <v>0</v>
      </c>
      <c r="Q25" s="7">
        <v>0</v>
      </c>
      <c r="R25" s="95">
        <v>0</v>
      </c>
      <c r="S25" s="7">
        <v>0</v>
      </c>
      <c r="T25" s="95">
        <v>0</v>
      </c>
    </row>
    <row r="26" spans="1:20" ht="28.5">
      <c r="A26" s="93">
        <v>59</v>
      </c>
      <c r="B26" s="94" t="s">
        <v>48</v>
      </c>
      <c r="C26" s="7">
        <v>74</v>
      </c>
      <c r="D26" s="95">
        <v>0.004159874079487324</v>
      </c>
      <c r="E26" s="7">
        <v>7</v>
      </c>
      <c r="F26" s="95">
        <v>0.005809128630705394</v>
      </c>
      <c r="G26" s="7">
        <v>2</v>
      </c>
      <c r="H26" s="95">
        <v>0.0017730496453900709</v>
      </c>
      <c r="I26" s="7">
        <v>0</v>
      </c>
      <c r="J26" s="95">
        <v>0</v>
      </c>
      <c r="K26" s="7">
        <v>0</v>
      </c>
      <c r="L26" s="95">
        <v>0</v>
      </c>
      <c r="M26" s="7">
        <v>0</v>
      </c>
      <c r="N26" s="95">
        <v>0</v>
      </c>
      <c r="O26" s="7">
        <v>0</v>
      </c>
      <c r="P26" s="95">
        <v>0</v>
      </c>
      <c r="Q26" s="7">
        <v>0</v>
      </c>
      <c r="R26" s="95">
        <v>0</v>
      </c>
      <c r="S26" s="7">
        <v>83</v>
      </c>
      <c r="T26" s="95">
        <v>0.0040174249757986445</v>
      </c>
    </row>
    <row r="27" spans="1:20" ht="28.5">
      <c r="A27" s="93">
        <v>60</v>
      </c>
      <c r="B27" s="94" t="s">
        <v>49</v>
      </c>
      <c r="C27" s="7">
        <v>4</v>
      </c>
      <c r="D27" s="95">
        <v>0.0002248580583506661</v>
      </c>
      <c r="E27" s="7">
        <v>0</v>
      </c>
      <c r="F27" s="95">
        <v>0</v>
      </c>
      <c r="G27" s="7">
        <v>0</v>
      </c>
      <c r="H27" s="95">
        <v>0</v>
      </c>
      <c r="I27" s="7">
        <v>0</v>
      </c>
      <c r="J27" s="95">
        <v>0</v>
      </c>
      <c r="K27" s="7">
        <v>0</v>
      </c>
      <c r="L27" s="95">
        <v>0</v>
      </c>
      <c r="M27" s="7">
        <v>0</v>
      </c>
      <c r="N27" s="95">
        <v>0</v>
      </c>
      <c r="O27" s="7">
        <v>0</v>
      </c>
      <c r="P27" s="95">
        <v>0</v>
      </c>
      <c r="Q27" s="7">
        <v>0</v>
      </c>
      <c r="R27" s="95">
        <v>0</v>
      </c>
      <c r="S27" s="7">
        <v>4</v>
      </c>
      <c r="T27" s="95">
        <v>0.0001936108422071636</v>
      </c>
    </row>
    <row r="28" spans="1:20" ht="28.5">
      <c r="A28" s="93">
        <v>61</v>
      </c>
      <c r="B28" s="94" t="s">
        <v>50</v>
      </c>
      <c r="C28" s="7">
        <v>11</v>
      </c>
      <c r="D28" s="95">
        <v>0.0006183596604643318</v>
      </c>
      <c r="E28" s="7">
        <v>0</v>
      </c>
      <c r="F28" s="95">
        <v>0</v>
      </c>
      <c r="G28" s="7">
        <v>0</v>
      </c>
      <c r="H28" s="95">
        <v>0</v>
      </c>
      <c r="I28" s="7">
        <v>0</v>
      </c>
      <c r="J28" s="95">
        <v>0</v>
      </c>
      <c r="K28" s="7">
        <v>0</v>
      </c>
      <c r="L28" s="95">
        <v>0</v>
      </c>
      <c r="M28" s="7">
        <v>0</v>
      </c>
      <c r="N28" s="95">
        <v>0</v>
      </c>
      <c r="O28" s="7">
        <v>0</v>
      </c>
      <c r="P28" s="95">
        <v>0</v>
      </c>
      <c r="Q28" s="7">
        <v>0</v>
      </c>
      <c r="R28" s="95">
        <v>0</v>
      </c>
      <c r="S28" s="7">
        <v>11</v>
      </c>
      <c r="T28" s="95">
        <v>0.0005324298160696999</v>
      </c>
    </row>
    <row r="29" spans="1:20" ht="15">
      <c r="A29" s="93">
        <v>62</v>
      </c>
      <c r="B29" s="94" t="s">
        <v>51</v>
      </c>
      <c r="C29" s="7">
        <v>3</v>
      </c>
      <c r="D29" s="95">
        <v>0.0001686435437629996</v>
      </c>
      <c r="E29" s="7">
        <v>0</v>
      </c>
      <c r="F29" s="95">
        <v>0</v>
      </c>
      <c r="G29" s="7">
        <v>0</v>
      </c>
      <c r="H29" s="95">
        <v>0</v>
      </c>
      <c r="I29" s="7">
        <v>0</v>
      </c>
      <c r="J29" s="95">
        <v>0</v>
      </c>
      <c r="K29" s="7">
        <v>0</v>
      </c>
      <c r="L29" s="95">
        <v>0</v>
      </c>
      <c r="M29" s="7">
        <v>0</v>
      </c>
      <c r="N29" s="95">
        <v>0</v>
      </c>
      <c r="O29" s="7">
        <v>0</v>
      </c>
      <c r="P29" s="95">
        <v>0</v>
      </c>
      <c r="Q29" s="7">
        <v>0</v>
      </c>
      <c r="R29" s="95">
        <v>0</v>
      </c>
      <c r="S29" s="7">
        <v>3</v>
      </c>
      <c r="T29" s="95">
        <v>0.00014520813165537266</v>
      </c>
    </row>
    <row r="30" spans="1:20" ht="15">
      <c r="A30" s="93">
        <v>63</v>
      </c>
      <c r="B30" s="94" t="s">
        <v>52</v>
      </c>
      <c r="C30" s="7">
        <v>1</v>
      </c>
      <c r="D30" s="95">
        <v>5.6214514587666526E-05</v>
      </c>
      <c r="E30" s="7">
        <v>0</v>
      </c>
      <c r="F30" s="95">
        <v>0</v>
      </c>
      <c r="G30" s="7">
        <v>0</v>
      </c>
      <c r="H30" s="95">
        <v>0</v>
      </c>
      <c r="I30" s="7">
        <v>0</v>
      </c>
      <c r="J30" s="95">
        <v>0</v>
      </c>
      <c r="K30" s="7">
        <v>0</v>
      </c>
      <c r="L30" s="95">
        <v>0</v>
      </c>
      <c r="M30" s="7">
        <v>0</v>
      </c>
      <c r="N30" s="95">
        <v>0</v>
      </c>
      <c r="O30" s="7">
        <v>0</v>
      </c>
      <c r="P30" s="95">
        <v>0</v>
      </c>
      <c r="Q30" s="7">
        <v>0</v>
      </c>
      <c r="R30" s="95">
        <v>0</v>
      </c>
      <c r="S30" s="7">
        <v>1</v>
      </c>
      <c r="T30" s="95">
        <v>4.84027105517909E-05</v>
      </c>
    </row>
    <row r="31" spans="1:20" ht="42.75">
      <c r="A31" s="93">
        <v>69</v>
      </c>
      <c r="B31" s="94" t="s">
        <v>53</v>
      </c>
      <c r="C31" s="7">
        <v>7</v>
      </c>
      <c r="D31" s="95">
        <v>0.00039350160211366577</v>
      </c>
      <c r="E31" s="7">
        <v>0</v>
      </c>
      <c r="F31" s="95">
        <v>0</v>
      </c>
      <c r="G31" s="7">
        <v>0</v>
      </c>
      <c r="H31" s="95">
        <v>0</v>
      </c>
      <c r="I31" s="7">
        <v>0</v>
      </c>
      <c r="J31" s="95">
        <v>0</v>
      </c>
      <c r="K31" s="7">
        <v>0</v>
      </c>
      <c r="L31" s="95">
        <v>0</v>
      </c>
      <c r="M31" s="7">
        <v>0</v>
      </c>
      <c r="N31" s="95">
        <v>0</v>
      </c>
      <c r="O31" s="7">
        <v>0</v>
      </c>
      <c r="P31" s="95">
        <v>0</v>
      </c>
      <c r="Q31" s="7">
        <v>0</v>
      </c>
      <c r="R31" s="95">
        <v>0</v>
      </c>
      <c r="S31" s="7">
        <v>7</v>
      </c>
      <c r="T31" s="95">
        <v>0.00033881897386253625</v>
      </c>
    </row>
    <row r="32" spans="1:20" ht="15">
      <c r="A32" s="93">
        <v>70</v>
      </c>
      <c r="B32" s="94" t="s">
        <v>54</v>
      </c>
      <c r="C32" s="7">
        <v>0</v>
      </c>
      <c r="D32" s="95">
        <v>0</v>
      </c>
      <c r="E32" s="7">
        <v>0</v>
      </c>
      <c r="F32" s="95">
        <v>0</v>
      </c>
      <c r="G32" s="7">
        <v>0</v>
      </c>
      <c r="H32" s="95">
        <v>0</v>
      </c>
      <c r="I32" s="7">
        <v>0</v>
      </c>
      <c r="J32" s="95">
        <v>0</v>
      </c>
      <c r="K32" s="7">
        <v>0</v>
      </c>
      <c r="L32" s="95">
        <v>0</v>
      </c>
      <c r="M32" s="7">
        <v>0</v>
      </c>
      <c r="N32" s="95">
        <v>0</v>
      </c>
      <c r="O32" s="7">
        <v>0</v>
      </c>
      <c r="P32" s="95">
        <v>0</v>
      </c>
      <c r="Q32" s="7">
        <v>0</v>
      </c>
      <c r="R32" s="95">
        <v>0</v>
      </c>
      <c r="S32" s="7">
        <v>0</v>
      </c>
      <c r="T32" s="95">
        <v>0</v>
      </c>
    </row>
    <row r="33" spans="1:20" ht="15">
      <c r="A33" s="93">
        <v>71</v>
      </c>
      <c r="B33" s="94" t="s">
        <v>55</v>
      </c>
      <c r="C33" s="7">
        <v>2</v>
      </c>
      <c r="D33" s="95">
        <v>0.00011242902917533305</v>
      </c>
      <c r="E33" s="7">
        <v>0</v>
      </c>
      <c r="F33" s="95">
        <v>0</v>
      </c>
      <c r="G33" s="7">
        <v>0</v>
      </c>
      <c r="H33" s="95">
        <v>0</v>
      </c>
      <c r="I33" s="7">
        <v>0</v>
      </c>
      <c r="J33" s="95">
        <v>0</v>
      </c>
      <c r="K33" s="7">
        <v>0</v>
      </c>
      <c r="L33" s="95">
        <v>0</v>
      </c>
      <c r="M33" s="7">
        <v>0</v>
      </c>
      <c r="N33" s="95">
        <v>0</v>
      </c>
      <c r="O33" s="7">
        <v>0</v>
      </c>
      <c r="P33" s="95">
        <v>0</v>
      </c>
      <c r="Q33" s="7">
        <v>0</v>
      </c>
      <c r="R33" s="95">
        <v>0</v>
      </c>
      <c r="S33" s="7">
        <v>2</v>
      </c>
      <c r="T33" s="95">
        <v>9.68054211035818E-05</v>
      </c>
    </row>
    <row r="34" spans="1:20" ht="15">
      <c r="A34" s="93">
        <v>72</v>
      </c>
      <c r="B34" s="94" t="s">
        <v>56</v>
      </c>
      <c r="C34" s="7">
        <v>4</v>
      </c>
      <c r="D34" s="95">
        <v>0.0002248580583506661</v>
      </c>
      <c r="E34" s="7">
        <v>0</v>
      </c>
      <c r="F34" s="95">
        <v>0</v>
      </c>
      <c r="G34" s="7">
        <v>0</v>
      </c>
      <c r="H34" s="95">
        <v>0</v>
      </c>
      <c r="I34" s="7">
        <v>0</v>
      </c>
      <c r="J34" s="95">
        <v>0</v>
      </c>
      <c r="K34" s="7">
        <v>0</v>
      </c>
      <c r="L34" s="95">
        <v>0</v>
      </c>
      <c r="M34" s="7">
        <v>0</v>
      </c>
      <c r="N34" s="95">
        <v>0</v>
      </c>
      <c r="O34" s="7">
        <v>0</v>
      </c>
      <c r="P34" s="95">
        <v>0</v>
      </c>
      <c r="Q34" s="7">
        <v>0</v>
      </c>
      <c r="R34" s="95">
        <v>0</v>
      </c>
      <c r="S34" s="7">
        <v>4</v>
      </c>
      <c r="T34" s="95">
        <v>0.0001936108422071636</v>
      </c>
    </row>
    <row r="35" spans="1:20" ht="28.5">
      <c r="A35" s="93">
        <v>79</v>
      </c>
      <c r="B35" s="94" t="s">
        <v>57</v>
      </c>
      <c r="C35" s="7">
        <v>0</v>
      </c>
      <c r="D35" s="95">
        <v>0</v>
      </c>
      <c r="E35" s="7">
        <v>0</v>
      </c>
      <c r="F35" s="95">
        <v>0</v>
      </c>
      <c r="G35" s="7">
        <v>0</v>
      </c>
      <c r="H35" s="95">
        <v>0</v>
      </c>
      <c r="I35" s="7">
        <v>0</v>
      </c>
      <c r="J35" s="95">
        <v>0</v>
      </c>
      <c r="K35" s="7">
        <v>0</v>
      </c>
      <c r="L35" s="95">
        <v>0</v>
      </c>
      <c r="M35" s="7">
        <v>0</v>
      </c>
      <c r="N35" s="95">
        <v>0</v>
      </c>
      <c r="O35" s="7">
        <v>0</v>
      </c>
      <c r="P35" s="95">
        <v>0</v>
      </c>
      <c r="Q35" s="7">
        <v>0</v>
      </c>
      <c r="R35" s="95">
        <v>0</v>
      </c>
      <c r="S35" s="7">
        <v>0</v>
      </c>
      <c r="T35" s="95">
        <v>0</v>
      </c>
    </row>
    <row r="36" spans="1:20" ht="15">
      <c r="A36" s="93">
        <v>80</v>
      </c>
      <c r="B36" s="94" t="s">
        <v>58</v>
      </c>
      <c r="C36" s="7">
        <v>0</v>
      </c>
      <c r="D36" s="95">
        <v>0</v>
      </c>
      <c r="E36" s="7">
        <v>0</v>
      </c>
      <c r="F36" s="95">
        <v>0</v>
      </c>
      <c r="G36" s="7">
        <v>0</v>
      </c>
      <c r="H36" s="95">
        <v>0</v>
      </c>
      <c r="I36" s="7">
        <v>0</v>
      </c>
      <c r="J36" s="95">
        <v>0</v>
      </c>
      <c r="K36" s="7">
        <v>0</v>
      </c>
      <c r="L36" s="95">
        <v>0</v>
      </c>
      <c r="M36" s="7">
        <v>0</v>
      </c>
      <c r="N36" s="95">
        <v>0</v>
      </c>
      <c r="O36" s="7">
        <v>0</v>
      </c>
      <c r="P36" s="95">
        <v>0</v>
      </c>
      <c r="Q36" s="7">
        <v>0</v>
      </c>
      <c r="R36" s="95">
        <v>0</v>
      </c>
      <c r="S36" s="7">
        <v>0</v>
      </c>
      <c r="T36" s="95">
        <v>0</v>
      </c>
    </row>
    <row r="37" spans="1:20" ht="15">
      <c r="A37" s="93">
        <v>81</v>
      </c>
      <c r="B37" s="94" t="s">
        <v>59</v>
      </c>
      <c r="C37" s="7">
        <v>0</v>
      </c>
      <c r="D37" s="95">
        <v>0</v>
      </c>
      <c r="E37" s="7">
        <v>0</v>
      </c>
      <c r="F37" s="95">
        <v>0</v>
      </c>
      <c r="G37" s="7">
        <v>0</v>
      </c>
      <c r="H37" s="95">
        <v>0</v>
      </c>
      <c r="I37" s="7">
        <v>0</v>
      </c>
      <c r="J37" s="95">
        <v>0</v>
      </c>
      <c r="K37" s="7">
        <v>0</v>
      </c>
      <c r="L37" s="95">
        <v>0</v>
      </c>
      <c r="M37" s="7">
        <v>0</v>
      </c>
      <c r="N37" s="95">
        <v>0</v>
      </c>
      <c r="O37" s="7">
        <v>0</v>
      </c>
      <c r="P37" s="95">
        <v>0</v>
      </c>
      <c r="Q37" s="7">
        <v>0</v>
      </c>
      <c r="R37" s="95">
        <v>0</v>
      </c>
      <c r="S37" s="7">
        <v>0</v>
      </c>
      <c r="T37" s="95">
        <v>0</v>
      </c>
    </row>
    <row r="38" spans="1:20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7">
        <v>0</v>
      </c>
      <c r="H38" s="95">
        <v>0</v>
      </c>
      <c r="I38" s="7">
        <v>0</v>
      </c>
      <c r="J38" s="95">
        <v>0</v>
      </c>
      <c r="K38" s="7">
        <v>0</v>
      </c>
      <c r="L38" s="95">
        <v>0</v>
      </c>
      <c r="M38" s="7">
        <v>0</v>
      </c>
      <c r="N38" s="95">
        <v>0</v>
      </c>
      <c r="O38" s="7">
        <v>0</v>
      </c>
      <c r="P38" s="95">
        <v>0</v>
      </c>
      <c r="Q38" s="7">
        <v>0</v>
      </c>
      <c r="R38" s="95">
        <v>0</v>
      </c>
      <c r="S38" s="7">
        <v>0</v>
      </c>
      <c r="T38" s="95">
        <v>0</v>
      </c>
    </row>
    <row r="39" spans="1:20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7">
        <v>0</v>
      </c>
      <c r="H39" s="95">
        <v>0</v>
      </c>
      <c r="I39" s="7">
        <v>0</v>
      </c>
      <c r="J39" s="95">
        <v>0</v>
      </c>
      <c r="K39" s="7">
        <v>0</v>
      </c>
      <c r="L39" s="95">
        <v>0</v>
      </c>
      <c r="M39" s="7">
        <v>0</v>
      </c>
      <c r="N39" s="95">
        <v>0</v>
      </c>
      <c r="O39" s="7">
        <v>0</v>
      </c>
      <c r="P39" s="95">
        <v>0</v>
      </c>
      <c r="Q39" s="7">
        <v>0</v>
      </c>
      <c r="R39" s="95">
        <v>0</v>
      </c>
      <c r="S39" s="7">
        <v>0</v>
      </c>
      <c r="T39" s="95">
        <v>0</v>
      </c>
    </row>
    <row r="40" spans="1:20" ht="28.5">
      <c r="A40" s="93">
        <v>90</v>
      </c>
      <c r="B40" s="94" t="s">
        <v>62</v>
      </c>
      <c r="C40" s="7">
        <v>2</v>
      </c>
      <c r="D40" s="95">
        <v>0.00011242902917533305</v>
      </c>
      <c r="E40" s="7">
        <v>0</v>
      </c>
      <c r="F40" s="95">
        <v>0</v>
      </c>
      <c r="G40" s="7">
        <v>0</v>
      </c>
      <c r="H40" s="95">
        <v>0</v>
      </c>
      <c r="I40" s="7">
        <v>0</v>
      </c>
      <c r="J40" s="95">
        <v>0</v>
      </c>
      <c r="K40" s="7">
        <v>0</v>
      </c>
      <c r="L40" s="95">
        <v>0</v>
      </c>
      <c r="M40" s="7">
        <v>0</v>
      </c>
      <c r="N40" s="95">
        <v>0</v>
      </c>
      <c r="O40" s="7">
        <v>0</v>
      </c>
      <c r="P40" s="95">
        <v>0</v>
      </c>
      <c r="Q40" s="7">
        <v>0</v>
      </c>
      <c r="R40" s="95">
        <v>0</v>
      </c>
      <c r="S40" s="7">
        <v>2</v>
      </c>
      <c r="T40" s="95">
        <v>9.68054211035818E-05</v>
      </c>
    </row>
    <row r="41" spans="1:20" ht="15">
      <c r="A41" s="93">
        <v>91</v>
      </c>
      <c r="B41" s="94" t="s">
        <v>63</v>
      </c>
      <c r="C41" s="7">
        <v>1</v>
      </c>
      <c r="D41" s="95">
        <v>5.6214514587666526E-05</v>
      </c>
      <c r="E41" s="7">
        <v>0</v>
      </c>
      <c r="F41" s="95">
        <v>0</v>
      </c>
      <c r="G41" s="7">
        <v>0</v>
      </c>
      <c r="H41" s="95">
        <v>0</v>
      </c>
      <c r="I41" s="7">
        <v>0</v>
      </c>
      <c r="J41" s="95">
        <v>0</v>
      </c>
      <c r="K41" s="7">
        <v>0</v>
      </c>
      <c r="L41" s="95">
        <v>0</v>
      </c>
      <c r="M41" s="7">
        <v>0</v>
      </c>
      <c r="N41" s="95">
        <v>0</v>
      </c>
      <c r="O41" s="7">
        <v>0</v>
      </c>
      <c r="P41" s="95">
        <v>0</v>
      </c>
      <c r="Q41" s="7">
        <v>0</v>
      </c>
      <c r="R41" s="95">
        <v>0</v>
      </c>
      <c r="S41" s="7">
        <v>1</v>
      </c>
      <c r="T41" s="95">
        <v>4.84027105517909E-05</v>
      </c>
    </row>
    <row r="42" spans="1:20" ht="15">
      <c r="A42" s="93">
        <v>92</v>
      </c>
      <c r="B42" s="94" t="s">
        <v>64</v>
      </c>
      <c r="C42" s="7">
        <v>2</v>
      </c>
      <c r="D42" s="95">
        <v>0.00011242902917533305</v>
      </c>
      <c r="E42" s="7">
        <v>0</v>
      </c>
      <c r="F42" s="95">
        <v>0</v>
      </c>
      <c r="G42" s="7">
        <v>0</v>
      </c>
      <c r="H42" s="95">
        <v>0</v>
      </c>
      <c r="I42" s="7">
        <v>0</v>
      </c>
      <c r="J42" s="95">
        <v>0</v>
      </c>
      <c r="K42" s="7">
        <v>0</v>
      </c>
      <c r="L42" s="95">
        <v>0</v>
      </c>
      <c r="M42" s="7">
        <v>0</v>
      </c>
      <c r="N42" s="95">
        <v>0</v>
      </c>
      <c r="O42" s="7">
        <v>0</v>
      </c>
      <c r="P42" s="95">
        <v>0</v>
      </c>
      <c r="Q42" s="7">
        <v>0</v>
      </c>
      <c r="R42" s="95">
        <v>0</v>
      </c>
      <c r="S42" s="7">
        <v>2</v>
      </c>
      <c r="T42" s="95">
        <v>9.68054211035818E-05</v>
      </c>
    </row>
    <row r="43" spans="1:20" ht="28.5">
      <c r="A43" s="93">
        <v>99</v>
      </c>
      <c r="B43" s="94" t="s">
        <v>65</v>
      </c>
      <c r="C43" s="7">
        <v>4</v>
      </c>
      <c r="D43" s="95">
        <v>0.0002248580583506661</v>
      </c>
      <c r="E43" s="7">
        <v>0</v>
      </c>
      <c r="F43" s="95">
        <v>0</v>
      </c>
      <c r="G43" s="7">
        <v>0</v>
      </c>
      <c r="H43" s="95">
        <v>0</v>
      </c>
      <c r="I43" s="7">
        <v>1</v>
      </c>
      <c r="J43" s="95">
        <v>0.0025641025641025637</v>
      </c>
      <c r="K43" s="7">
        <v>1</v>
      </c>
      <c r="L43" s="95">
        <v>0.04166666666666666</v>
      </c>
      <c r="M43" s="7">
        <v>0</v>
      </c>
      <c r="N43" s="95">
        <v>0</v>
      </c>
      <c r="O43" s="7">
        <v>0</v>
      </c>
      <c r="P43" s="95">
        <v>0</v>
      </c>
      <c r="Q43" s="7">
        <v>0</v>
      </c>
      <c r="R43" s="95">
        <v>0</v>
      </c>
      <c r="S43" s="7">
        <v>6</v>
      </c>
      <c r="T43" s="95">
        <v>0.0002904162633107453</v>
      </c>
    </row>
    <row r="44" spans="1:20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7">
        <v>0</v>
      </c>
      <c r="H44" s="95">
        <v>0</v>
      </c>
      <c r="I44" s="7">
        <v>0</v>
      </c>
      <c r="J44" s="95">
        <v>0</v>
      </c>
      <c r="K44" s="7">
        <v>0</v>
      </c>
      <c r="L44" s="95">
        <v>0</v>
      </c>
      <c r="M44" s="7">
        <v>0</v>
      </c>
      <c r="N44" s="95">
        <v>0</v>
      </c>
      <c r="O44" s="7">
        <v>0</v>
      </c>
      <c r="P44" s="95">
        <v>0</v>
      </c>
      <c r="Q44" s="7">
        <v>0</v>
      </c>
      <c r="R44" s="95">
        <v>0</v>
      </c>
      <c r="S44" s="7">
        <v>0</v>
      </c>
      <c r="T44" s="95">
        <v>0</v>
      </c>
    </row>
    <row r="45" spans="1:20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7">
        <v>0</v>
      </c>
      <c r="H45" s="95">
        <v>0</v>
      </c>
      <c r="I45" s="7">
        <v>0</v>
      </c>
      <c r="J45" s="95">
        <v>0</v>
      </c>
      <c r="K45" s="7">
        <v>0</v>
      </c>
      <c r="L45" s="95">
        <v>0</v>
      </c>
      <c r="M45" s="7">
        <v>0</v>
      </c>
      <c r="N45" s="95">
        <v>0</v>
      </c>
      <c r="O45" s="7">
        <v>0</v>
      </c>
      <c r="P45" s="95">
        <v>0</v>
      </c>
      <c r="Q45" s="7">
        <v>0</v>
      </c>
      <c r="R45" s="95">
        <v>0</v>
      </c>
      <c r="S45" s="7">
        <v>0</v>
      </c>
      <c r="T45" s="95">
        <v>0</v>
      </c>
    </row>
    <row r="46" spans="1:20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7">
        <v>0</v>
      </c>
      <c r="H46" s="95">
        <v>0</v>
      </c>
      <c r="I46" s="7">
        <v>0</v>
      </c>
      <c r="J46" s="95">
        <v>0</v>
      </c>
      <c r="K46" s="7">
        <v>0</v>
      </c>
      <c r="L46" s="95">
        <v>0</v>
      </c>
      <c r="M46" s="7">
        <v>0</v>
      </c>
      <c r="N46" s="95">
        <v>0</v>
      </c>
      <c r="O46" s="7">
        <v>0</v>
      </c>
      <c r="P46" s="95">
        <v>0</v>
      </c>
      <c r="Q46" s="7">
        <v>0</v>
      </c>
      <c r="R46" s="95">
        <v>0</v>
      </c>
      <c r="S46" s="7">
        <v>0</v>
      </c>
      <c r="T46" s="95">
        <v>0</v>
      </c>
    </row>
    <row r="47" spans="1:20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7">
        <v>0</v>
      </c>
      <c r="H47" s="95">
        <v>0</v>
      </c>
      <c r="I47" s="7">
        <v>0</v>
      </c>
      <c r="J47" s="95">
        <v>0</v>
      </c>
      <c r="K47" s="7">
        <v>0</v>
      </c>
      <c r="L47" s="95">
        <v>0</v>
      </c>
      <c r="M47" s="7">
        <v>0</v>
      </c>
      <c r="N47" s="95">
        <v>0</v>
      </c>
      <c r="O47" s="7">
        <v>0</v>
      </c>
      <c r="P47" s="95">
        <v>0</v>
      </c>
      <c r="Q47" s="7">
        <v>0</v>
      </c>
      <c r="R47" s="95">
        <v>0</v>
      </c>
      <c r="S47" s="7">
        <v>0</v>
      </c>
      <c r="T47" s="95">
        <v>0</v>
      </c>
    </row>
    <row r="48" spans="1:20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7">
        <v>0</v>
      </c>
      <c r="H48" s="95">
        <v>0</v>
      </c>
      <c r="I48" s="7">
        <v>0</v>
      </c>
      <c r="J48" s="95">
        <v>0</v>
      </c>
      <c r="K48" s="7">
        <v>0</v>
      </c>
      <c r="L48" s="95">
        <v>0</v>
      </c>
      <c r="M48" s="7">
        <v>0</v>
      </c>
      <c r="N48" s="95">
        <v>0</v>
      </c>
      <c r="O48" s="7">
        <v>0</v>
      </c>
      <c r="P48" s="95">
        <v>0</v>
      </c>
      <c r="Q48" s="7">
        <v>0</v>
      </c>
      <c r="R48" s="95">
        <v>0</v>
      </c>
      <c r="S48" s="7">
        <v>0</v>
      </c>
      <c r="T48" s="95">
        <v>0</v>
      </c>
    </row>
    <row r="49" spans="1:20" ht="15">
      <c r="A49" s="93">
        <v>110</v>
      </c>
      <c r="B49" s="94" t="s">
        <v>71</v>
      </c>
      <c r="C49" s="7">
        <v>114</v>
      </c>
      <c r="D49" s="95">
        <v>0.006408454662993985</v>
      </c>
      <c r="E49" s="7">
        <v>4</v>
      </c>
      <c r="F49" s="95">
        <v>0.003319502074688796</v>
      </c>
      <c r="G49" s="7">
        <v>0</v>
      </c>
      <c r="H49" s="95">
        <v>0</v>
      </c>
      <c r="I49" s="7">
        <v>1</v>
      </c>
      <c r="J49" s="95">
        <v>0.0025641025641025637</v>
      </c>
      <c r="K49" s="7">
        <v>0</v>
      </c>
      <c r="L49" s="95">
        <v>0</v>
      </c>
      <c r="M49" s="7">
        <v>0</v>
      </c>
      <c r="N49" s="95">
        <v>0</v>
      </c>
      <c r="O49" s="7">
        <v>0</v>
      </c>
      <c r="P49" s="95">
        <v>0</v>
      </c>
      <c r="Q49" s="7">
        <v>0</v>
      </c>
      <c r="R49" s="95">
        <v>0</v>
      </c>
      <c r="S49" s="7">
        <v>120</v>
      </c>
      <c r="T49" s="95">
        <v>0.005808325266214909</v>
      </c>
    </row>
    <row r="50" spans="1:20" ht="28.5">
      <c r="A50" s="93">
        <v>111</v>
      </c>
      <c r="B50" s="94" t="s">
        <v>72</v>
      </c>
      <c r="C50" s="7">
        <v>23</v>
      </c>
      <c r="D50" s="95">
        <v>0.0012929338355163302</v>
      </c>
      <c r="E50" s="7">
        <v>0</v>
      </c>
      <c r="F50" s="95">
        <v>0</v>
      </c>
      <c r="G50" s="7">
        <v>0</v>
      </c>
      <c r="H50" s="95">
        <v>0</v>
      </c>
      <c r="I50" s="7">
        <v>0</v>
      </c>
      <c r="J50" s="95">
        <v>0</v>
      </c>
      <c r="K50" s="7">
        <v>0</v>
      </c>
      <c r="L50" s="95">
        <v>0</v>
      </c>
      <c r="M50" s="7">
        <v>0</v>
      </c>
      <c r="N50" s="95">
        <v>0</v>
      </c>
      <c r="O50" s="7">
        <v>0</v>
      </c>
      <c r="P50" s="95">
        <v>0</v>
      </c>
      <c r="Q50" s="7">
        <v>0</v>
      </c>
      <c r="R50" s="95">
        <v>0</v>
      </c>
      <c r="S50" s="7">
        <v>23</v>
      </c>
      <c r="T50" s="95">
        <v>0.0011132623426911908</v>
      </c>
    </row>
    <row r="51" spans="1:20" ht="15">
      <c r="A51" s="93">
        <v>112</v>
      </c>
      <c r="B51" s="94" t="s">
        <v>73</v>
      </c>
      <c r="C51" s="7">
        <v>52</v>
      </c>
      <c r="D51" s="95">
        <v>0.0029231547585586598</v>
      </c>
      <c r="E51" s="7">
        <v>4</v>
      </c>
      <c r="F51" s="95">
        <v>0.003319502074688796</v>
      </c>
      <c r="G51" s="7">
        <v>3</v>
      </c>
      <c r="H51" s="95">
        <v>0.0026595744680851063</v>
      </c>
      <c r="I51" s="7">
        <v>0</v>
      </c>
      <c r="J51" s="95">
        <v>0</v>
      </c>
      <c r="K51" s="7">
        <v>0</v>
      </c>
      <c r="L51" s="95">
        <v>0</v>
      </c>
      <c r="M51" s="7">
        <v>0</v>
      </c>
      <c r="N51" s="95">
        <v>0</v>
      </c>
      <c r="O51" s="7">
        <v>0</v>
      </c>
      <c r="P51" s="95">
        <v>0</v>
      </c>
      <c r="Q51" s="7">
        <v>0</v>
      </c>
      <c r="R51" s="95">
        <v>0</v>
      </c>
      <c r="S51" s="7">
        <v>59</v>
      </c>
      <c r="T51" s="95">
        <v>0.0028557599225556628</v>
      </c>
    </row>
    <row r="52" spans="1:20" ht="15">
      <c r="A52" s="93">
        <v>119</v>
      </c>
      <c r="B52" s="94" t="s">
        <v>74</v>
      </c>
      <c r="C52" s="7">
        <v>51</v>
      </c>
      <c r="D52" s="95">
        <v>0.0028669402439709933</v>
      </c>
      <c r="E52" s="7">
        <v>5</v>
      </c>
      <c r="F52" s="95">
        <v>0.004149377593360996</v>
      </c>
      <c r="G52" s="7">
        <v>8</v>
      </c>
      <c r="H52" s="95">
        <v>0.0070921985815602835</v>
      </c>
      <c r="I52" s="7">
        <v>2</v>
      </c>
      <c r="J52" s="95">
        <v>0.005128205128205127</v>
      </c>
      <c r="K52" s="7">
        <v>0</v>
      </c>
      <c r="L52" s="95">
        <v>0</v>
      </c>
      <c r="M52" s="7">
        <v>0</v>
      </c>
      <c r="N52" s="95">
        <v>0</v>
      </c>
      <c r="O52" s="7">
        <v>0</v>
      </c>
      <c r="P52" s="95">
        <v>0</v>
      </c>
      <c r="Q52" s="7">
        <v>0</v>
      </c>
      <c r="R52" s="95">
        <v>0</v>
      </c>
      <c r="S52" s="7">
        <v>66</v>
      </c>
      <c r="T52" s="95">
        <v>0.0031945788964181992</v>
      </c>
    </row>
    <row r="53" spans="1:20" ht="15">
      <c r="A53" s="93">
        <v>120</v>
      </c>
      <c r="B53" s="94" t="s">
        <v>75</v>
      </c>
      <c r="C53" s="7">
        <v>691</v>
      </c>
      <c r="D53" s="95">
        <v>0.038844229580077584</v>
      </c>
      <c r="E53" s="7">
        <v>49</v>
      </c>
      <c r="F53" s="95">
        <v>0.040663900414937754</v>
      </c>
      <c r="G53" s="7">
        <v>51</v>
      </c>
      <c r="H53" s="95">
        <v>0.04521276595744681</v>
      </c>
      <c r="I53" s="7">
        <v>15</v>
      </c>
      <c r="J53" s="95">
        <v>0.038461538461538464</v>
      </c>
      <c r="K53" s="7">
        <v>1</v>
      </c>
      <c r="L53" s="95">
        <v>0.04166666666666666</v>
      </c>
      <c r="M53" s="7">
        <v>5</v>
      </c>
      <c r="N53" s="95">
        <v>0.09090909090909091</v>
      </c>
      <c r="O53" s="7">
        <v>3</v>
      </c>
      <c r="P53" s="95">
        <v>0.2727272727272727</v>
      </c>
      <c r="Q53" s="7">
        <v>4</v>
      </c>
      <c r="R53" s="95">
        <v>0.36363636363636365</v>
      </c>
      <c r="S53" s="7">
        <v>827</v>
      </c>
      <c r="T53" s="95">
        <v>0.04002904162633107</v>
      </c>
    </row>
    <row r="54" spans="1:20" ht="29.25" thickBot="1">
      <c r="A54" s="98">
        <v>999</v>
      </c>
      <c r="B54" s="99" t="s">
        <v>76</v>
      </c>
      <c r="C54" s="10">
        <v>355</v>
      </c>
      <c r="D54" s="100">
        <v>0.019956152678621622</v>
      </c>
      <c r="E54" s="10">
        <v>22</v>
      </c>
      <c r="F54" s="100">
        <v>0.018257261410788383</v>
      </c>
      <c r="G54" s="10">
        <v>19</v>
      </c>
      <c r="H54" s="100">
        <v>0.016843971631205674</v>
      </c>
      <c r="I54" s="10">
        <v>3</v>
      </c>
      <c r="J54" s="100">
        <v>0.007692307692307694</v>
      </c>
      <c r="K54" s="10">
        <v>0</v>
      </c>
      <c r="L54" s="100">
        <v>0</v>
      </c>
      <c r="M54" s="10">
        <v>2</v>
      </c>
      <c r="N54" s="100">
        <v>0.03636363636363636</v>
      </c>
      <c r="O54" s="10">
        <v>0</v>
      </c>
      <c r="P54" s="100">
        <v>0</v>
      </c>
      <c r="Q54" s="10">
        <v>2</v>
      </c>
      <c r="R54" s="100">
        <v>0.18181818181818182</v>
      </c>
      <c r="S54" s="10">
        <v>420</v>
      </c>
      <c r="T54" s="100">
        <v>0.02032913843175218</v>
      </c>
    </row>
    <row r="55" spans="1:20" ht="15.75" thickBot="1">
      <c r="A55" s="166" t="s">
        <v>77</v>
      </c>
      <c r="B55" s="167"/>
      <c r="C55" s="33">
        <v>17789</v>
      </c>
      <c r="D55" s="34">
        <v>1</v>
      </c>
      <c r="E55" s="33">
        <v>1205</v>
      </c>
      <c r="F55" s="34">
        <v>1</v>
      </c>
      <c r="G55" s="33">
        <v>1128</v>
      </c>
      <c r="H55" s="34">
        <v>1</v>
      </c>
      <c r="I55" s="33">
        <v>390</v>
      </c>
      <c r="J55" s="34">
        <v>1</v>
      </c>
      <c r="K55" s="33">
        <v>24</v>
      </c>
      <c r="L55" s="34">
        <v>1</v>
      </c>
      <c r="M55" s="33">
        <v>55</v>
      </c>
      <c r="N55" s="34">
        <v>1</v>
      </c>
      <c r="O55" s="33">
        <v>11</v>
      </c>
      <c r="P55" s="34">
        <v>1</v>
      </c>
      <c r="Q55" s="33">
        <v>11</v>
      </c>
      <c r="R55" s="34">
        <v>1</v>
      </c>
      <c r="S55" s="33">
        <v>20660</v>
      </c>
      <c r="T55" s="34">
        <v>1</v>
      </c>
    </row>
    <row r="57" ht="15">
      <c r="S57" s="148"/>
    </row>
  </sheetData>
  <sheetProtection/>
  <mergeCells count="14">
    <mergeCell ref="I3:J3"/>
    <mergeCell ref="K3:L3"/>
    <mergeCell ref="M3:N3"/>
    <mergeCell ref="O3:P3"/>
    <mergeCell ref="Q3:R3"/>
    <mergeCell ref="A55:B55"/>
    <mergeCell ref="A1:T1"/>
    <mergeCell ref="A2:A4"/>
    <mergeCell ref="B2:B4"/>
    <mergeCell ref="C2:R2"/>
    <mergeCell ref="S2:T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49"/>
  <sheetViews>
    <sheetView zoomScale="70" zoomScaleNormal="70" zoomScalePageLayoutView="0" workbookViewId="0" topLeftCell="A1">
      <selection activeCell="A1" sqref="A1:W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23" width="15.00390625" style="55" customWidth="1"/>
    <col min="24" max="16384" width="11.421875" style="55" customWidth="1"/>
  </cols>
  <sheetData>
    <row r="1" spans="1:23" ht="24.75" customHeight="1" thickBot="1" thickTop="1">
      <c r="A1" s="169" t="s">
        <v>196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1"/>
    </row>
    <row r="2" spans="1:23" ht="24.75" customHeight="1" thickBot="1" thickTop="1">
      <c r="A2" s="169" t="s">
        <v>231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</row>
    <row r="3" spans="1:23" ht="24.75" customHeight="1" thickBot="1" thickTop="1">
      <c r="A3" s="244" t="s">
        <v>24</v>
      </c>
      <c r="B3" s="242" t="s">
        <v>13</v>
      </c>
      <c r="C3" s="241" t="s">
        <v>197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79" t="s">
        <v>221</v>
      </c>
    </row>
    <row r="4" spans="1:23" ht="19.5" customHeight="1">
      <c r="A4" s="245"/>
      <c r="B4" s="243"/>
      <c r="C4" s="163">
        <v>2012</v>
      </c>
      <c r="D4" s="164"/>
      <c r="E4" s="163">
        <v>2013</v>
      </c>
      <c r="F4" s="164"/>
      <c r="G4" s="163">
        <v>2014</v>
      </c>
      <c r="H4" s="164"/>
      <c r="I4" s="163">
        <v>2015</v>
      </c>
      <c r="J4" s="165"/>
      <c r="K4" s="163">
        <v>2016</v>
      </c>
      <c r="L4" s="165"/>
      <c r="M4" s="163">
        <v>2017</v>
      </c>
      <c r="N4" s="165"/>
      <c r="O4" s="163">
        <v>2018</v>
      </c>
      <c r="P4" s="165"/>
      <c r="Q4" s="163">
        <v>2019</v>
      </c>
      <c r="R4" s="165"/>
      <c r="S4" s="163">
        <v>2020</v>
      </c>
      <c r="T4" s="165"/>
      <c r="U4" s="163">
        <v>2021</v>
      </c>
      <c r="V4" s="165"/>
      <c r="W4" s="180"/>
    </row>
    <row r="5" spans="1:23" ht="19.5" customHeight="1" thickBot="1">
      <c r="A5" s="246"/>
      <c r="B5" s="222"/>
      <c r="C5" s="56" t="s">
        <v>26</v>
      </c>
      <c r="D5" s="40" t="s">
        <v>27</v>
      </c>
      <c r="E5" s="56" t="s">
        <v>26</v>
      </c>
      <c r="F5" s="40" t="s">
        <v>27</v>
      </c>
      <c r="G5" s="56" t="s">
        <v>26</v>
      </c>
      <c r="H5" s="40" t="s">
        <v>27</v>
      </c>
      <c r="I5" s="56" t="s">
        <v>26</v>
      </c>
      <c r="J5" s="38" t="s">
        <v>27</v>
      </c>
      <c r="K5" s="56" t="s">
        <v>26</v>
      </c>
      <c r="L5" s="38" t="s">
        <v>27</v>
      </c>
      <c r="M5" s="56" t="s">
        <v>26</v>
      </c>
      <c r="N5" s="38" t="s">
        <v>27</v>
      </c>
      <c r="O5" s="56" t="s">
        <v>26</v>
      </c>
      <c r="P5" s="38" t="s">
        <v>27</v>
      </c>
      <c r="Q5" s="56" t="s">
        <v>26</v>
      </c>
      <c r="R5" s="38" t="s">
        <v>27</v>
      </c>
      <c r="S5" s="56" t="s">
        <v>26</v>
      </c>
      <c r="T5" s="38" t="s">
        <v>27</v>
      </c>
      <c r="U5" s="56" t="s">
        <v>26</v>
      </c>
      <c r="V5" s="38" t="s">
        <v>27</v>
      </c>
      <c r="W5" s="181"/>
    </row>
    <row r="6" spans="1:24" ht="28.5">
      <c r="A6" s="110" t="s">
        <v>87</v>
      </c>
      <c r="B6" s="89" t="s">
        <v>115</v>
      </c>
      <c r="C6" s="60">
        <v>635</v>
      </c>
      <c r="D6" s="90">
        <v>0.028846590650978967</v>
      </c>
      <c r="E6" s="60">
        <v>689</v>
      </c>
      <c r="F6" s="90">
        <v>0.028958096919261968</v>
      </c>
      <c r="G6" s="60">
        <v>613</v>
      </c>
      <c r="H6" s="90">
        <v>0.02965650701499758</v>
      </c>
      <c r="I6" s="60">
        <v>545</v>
      </c>
      <c r="J6" s="91">
        <v>0.026237242441748507</v>
      </c>
      <c r="K6" s="60">
        <v>625</v>
      </c>
      <c r="L6" s="90">
        <v>0.02796795990513268</v>
      </c>
      <c r="M6" s="60">
        <v>700</v>
      </c>
      <c r="N6" s="90">
        <v>0.028424087383765787</v>
      </c>
      <c r="O6" s="60">
        <v>736</v>
      </c>
      <c r="P6" s="90">
        <v>0.03017753905449178</v>
      </c>
      <c r="Q6" s="60">
        <v>721</v>
      </c>
      <c r="R6" s="90">
        <v>0.027280638692345528</v>
      </c>
      <c r="S6" s="60">
        <v>523</v>
      </c>
      <c r="T6" s="90">
        <v>0.029185267857142858</v>
      </c>
      <c r="U6" s="60">
        <v>587</v>
      </c>
      <c r="V6" s="90">
        <v>0.028412391093901253</v>
      </c>
      <c r="W6" s="118">
        <v>0.12237093690248566</v>
      </c>
      <c r="X6" s="146"/>
    </row>
    <row r="7" spans="1:24" ht="15">
      <c r="A7" s="111" t="s">
        <v>116</v>
      </c>
      <c r="B7" s="94" t="s">
        <v>117</v>
      </c>
      <c r="C7" s="14">
        <v>527</v>
      </c>
      <c r="D7" s="95">
        <v>0.023940398855221916</v>
      </c>
      <c r="E7" s="14">
        <v>598</v>
      </c>
      <c r="F7" s="95">
        <v>0.025133442609170765</v>
      </c>
      <c r="G7" s="14">
        <v>533</v>
      </c>
      <c r="H7" s="95">
        <v>0.02578616352201258</v>
      </c>
      <c r="I7" s="14">
        <v>540</v>
      </c>
      <c r="J7" s="96">
        <v>0.025996533795493933</v>
      </c>
      <c r="K7" s="14">
        <v>620</v>
      </c>
      <c r="L7" s="95">
        <v>0.027744216225891617</v>
      </c>
      <c r="M7" s="14">
        <v>647</v>
      </c>
      <c r="N7" s="95">
        <v>0.026271977910423513</v>
      </c>
      <c r="O7" s="14">
        <v>596</v>
      </c>
      <c r="P7" s="95">
        <v>0.0244372462995613</v>
      </c>
      <c r="Q7" s="14">
        <v>612</v>
      </c>
      <c r="R7" s="95">
        <v>0.023156381247871657</v>
      </c>
      <c r="S7" s="14">
        <v>410</v>
      </c>
      <c r="T7" s="95">
        <v>0.022879464285714284</v>
      </c>
      <c r="U7" s="14">
        <v>485</v>
      </c>
      <c r="V7" s="95">
        <v>0.023475314617618585</v>
      </c>
      <c r="W7" s="119">
        <v>0.18292682926829268</v>
      </c>
      <c r="X7" s="146"/>
    </row>
    <row r="8" spans="1:24" ht="28.5">
      <c r="A8" s="111" t="s">
        <v>118</v>
      </c>
      <c r="B8" s="94" t="s">
        <v>119</v>
      </c>
      <c r="C8" s="14">
        <v>365</v>
      </c>
      <c r="D8" s="95">
        <v>0.016581111161586334</v>
      </c>
      <c r="E8" s="14">
        <v>392</v>
      </c>
      <c r="F8" s="95">
        <v>0.016475433951162105</v>
      </c>
      <c r="G8" s="14">
        <v>329</v>
      </c>
      <c r="H8" s="95">
        <v>0.015916787614900823</v>
      </c>
      <c r="I8" s="14">
        <v>356</v>
      </c>
      <c r="J8" s="96">
        <v>0.01713845561332563</v>
      </c>
      <c r="K8" s="14">
        <v>423</v>
      </c>
      <c r="L8" s="95">
        <v>0.018928715263793798</v>
      </c>
      <c r="M8" s="14">
        <v>419</v>
      </c>
      <c r="N8" s="95">
        <v>0.017013846591139806</v>
      </c>
      <c r="O8" s="14">
        <v>380</v>
      </c>
      <c r="P8" s="95">
        <v>0.015580794620525647</v>
      </c>
      <c r="Q8" s="14">
        <v>367</v>
      </c>
      <c r="R8" s="95">
        <v>0.013886261303870748</v>
      </c>
      <c r="S8" s="14">
        <v>276</v>
      </c>
      <c r="T8" s="95">
        <v>0.015401785714285717</v>
      </c>
      <c r="U8" s="14">
        <v>321</v>
      </c>
      <c r="V8" s="95">
        <v>0.015537270087124879</v>
      </c>
      <c r="W8" s="119">
        <v>0.16304347826086957</v>
      </c>
      <c r="X8" s="146"/>
    </row>
    <row r="9" spans="1:24" ht="15">
      <c r="A9" s="111" t="s">
        <v>120</v>
      </c>
      <c r="B9" s="94" t="s">
        <v>121</v>
      </c>
      <c r="C9" s="14">
        <v>425</v>
      </c>
      <c r="D9" s="95">
        <v>0.019306773270340253</v>
      </c>
      <c r="E9" s="14">
        <v>458</v>
      </c>
      <c r="F9" s="95">
        <v>0.0192493590551843</v>
      </c>
      <c r="G9" s="14">
        <v>401</v>
      </c>
      <c r="H9" s="95">
        <v>0.019400096758587324</v>
      </c>
      <c r="I9" s="14">
        <v>408</v>
      </c>
      <c r="J9" s="96">
        <v>0.019641825534373193</v>
      </c>
      <c r="K9" s="14">
        <v>422</v>
      </c>
      <c r="L9" s="95">
        <v>0.018883966527945585</v>
      </c>
      <c r="M9" s="14">
        <v>479</v>
      </c>
      <c r="N9" s="95">
        <v>0.019450196938319727</v>
      </c>
      <c r="O9" s="14">
        <v>490</v>
      </c>
      <c r="P9" s="95">
        <v>0.02009102464225675</v>
      </c>
      <c r="Q9" s="14">
        <v>529</v>
      </c>
      <c r="R9" s="95">
        <v>0.02001589163418972</v>
      </c>
      <c r="S9" s="14">
        <v>365</v>
      </c>
      <c r="T9" s="95">
        <v>0.020368303571428572</v>
      </c>
      <c r="U9" s="14">
        <v>391</v>
      </c>
      <c r="V9" s="95">
        <v>0.01892545982575024</v>
      </c>
      <c r="W9" s="119">
        <v>0.07123287671232877</v>
      </c>
      <c r="X9" s="146"/>
    </row>
    <row r="10" spans="1:24" ht="15">
      <c r="A10" s="111" t="s">
        <v>122</v>
      </c>
      <c r="B10" s="94" t="s">
        <v>123</v>
      </c>
      <c r="C10" s="14">
        <v>125</v>
      </c>
      <c r="D10" s="95">
        <v>0.005678462726570663</v>
      </c>
      <c r="E10" s="14">
        <v>125</v>
      </c>
      <c r="F10" s="95">
        <v>0.00525364603034506</v>
      </c>
      <c r="G10" s="14">
        <v>100</v>
      </c>
      <c r="H10" s="95">
        <v>0.004837929366231253</v>
      </c>
      <c r="I10" s="14">
        <v>81</v>
      </c>
      <c r="J10" s="96">
        <v>0.00389948006932409</v>
      </c>
      <c r="K10" s="14">
        <v>114</v>
      </c>
      <c r="L10" s="95">
        <v>0.005101355886696201</v>
      </c>
      <c r="M10" s="14">
        <v>105</v>
      </c>
      <c r="N10" s="95">
        <v>0.004263613107564869</v>
      </c>
      <c r="O10" s="14">
        <v>120</v>
      </c>
      <c r="P10" s="95">
        <v>0.004920250932797574</v>
      </c>
      <c r="Q10" s="14">
        <v>99</v>
      </c>
      <c r="R10" s="95">
        <v>0.0037458852018615913</v>
      </c>
      <c r="S10" s="14">
        <v>81</v>
      </c>
      <c r="T10" s="95">
        <v>0.004520089285714286</v>
      </c>
      <c r="U10" s="14">
        <v>77</v>
      </c>
      <c r="V10" s="95">
        <v>0.0037270087124878994</v>
      </c>
      <c r="W10" s="119">
        <v>-0.04938271604938271</v>
      </c>
      <c r="X10" s="146"/>
    </row>
    <row r="11" spans="1:24" ht="15">
      <c r="A11" s="111" t="s">
        <v>124</v>
      </c>
      <c r="B11" s="94" t="s">
        <v>125</v>
      </c>
      <c r="C11" s="14">
        <v>22</v>
      </c>
      <c r="D11" s="95">
        <v>0.0009994094398764366</v>
      </c>
      <c r="E11" s="14">
        <v>15</v>
      </c>
      <c r="F11" s="95">
        <v>0.0006304375236414071</v>
      </c>
      <c r="G11" s="14">
        <v>28</v>
      </c>
      <c r="H11" s="95">
        <v>0.0013546202225447508</v>
      </c>
      <c r="I11" s="14">
        <v>21</v>
      </c>
      <c r="J11" s="96">
        <v>0.0010109763142692085</v>
      </c>
      <c r="K11" s="14">
        <v>19</v>
      </c>
      <c r="L11" s="95">
        <v>0.0008502259811160334</v>
      </c>
      <c r="M11" s="14">
        <v>12</v>
      </c>
      <c r="N11" s="95">
        <v>0.0004872700694359849</v>
      </c>
      <c r="O11" s="14">
        <v>24</v>
      </c>
      <c r="P11" s="95">
        <v>0.0009840501865595146</v>
      </c>
      <c r="Q11" s="14">
        <v>23</v>
      </c>
      <c r="R11" s="95">
        <v>0.0008702561580082485</v>
      </c>
      <c r="S11" s="14">
        <v>10</v>
      </c>
      <c r="T11" s="95">
        <v>0.0005580357142857143</v>
      </c>
      <c r="U11" s="14">
        <v>8</v>
      </c>
      <c r="V11" s="95">
        <v>0.0003872216844143272</v>
      </c>
      <c r="W11" s="119">
        <v>-0.2</v>
      </c>
      <c r="X11" s="146"/>
    </row>
    <row r="12" spans="1:24" ht="15">
      <c r="A12" s="111" t="s">
        <v>126</v>
      </c>
      <c r="B12" s="94" t="s">
        <v>127</v>
      </c>
      <c r="C12" s="14">
        <v>66</v>
      </c>
      <c r="D12" s="95">
        <v>0.00299822831962931</v>
      </c>
      <c r="E12" s="14">
        <v>62</v>
      </c>
      <c r="F12" s="95">
        <v>0.0026058084310511495</v>
      </c>
      <c r="G12" s="14">
        <v>73</v>
      </c>
      <c r="H12" s="95">
        <v>0.0035316884373488146</v>
      </c>
      <c r="I12" s="14">
        <v>71</v>
      </c>
      <c r="J12" s="96">
        <v>0.003418062776814943</v>
      </c>
      <c r="K12" s="14">
        <v>68</v>
      </c>
      <c r="L12" s="95">
        <v>0.0030429140376784358</v>
      </c>
      <c r="M12" s="14">
        <v>69</v>
      </c>
      <c r="N12" s="95">
        <v>0.0028018028992569132</v>
      </c>
      <c r="O12" s="14">
        <v>80</v>
      </c>
      <c r="P12" s="95">
        <v>0.003280167288531715</v>
      </c>
      <c r="Q12" s="14">
        <v>81</v>
      </c>
      <c r="R12" s="95">
        <v>0.003064815165159484</v>
      </c>
      <c r="S12" s="14">
        <v>54</v>
      </c>
      <c r="T12" s="95">
        <v>0.0030133928571428577</v>
      </c>
      <c r="U12" s="14">
        <v>48</v>
      </c>
      <c r="V12" s="95">
        <v>0.0023233301064859626</v>
      </c>
      <c r="W12" s="119">
        <v>-0.1111111111111111</v>
      </c>
      <c r="X12" s="146"/>
    </row>
    <row r="13" spans="1:24" ht="15">
      <c r="A13" s="111" t="s">
        <v>128</v>
      </c>
      <c r="B13" s="94" t="s">
        <v>129</v>
      </c>
      <c r="C13" s="14">
        <v>209</v>
      </c>
      <c r="D13" s="95">
        <v>0.009494389678826149</v>
      </c>
      <c r="E13" s="14">
        <v>198</v>
      </c>
      <c r="F13" s="95">
        <v>0.008321775312066574</v>
      </c>
      <c r="G13" s="14">
        <v>191</v>
      </c>
      <c r="H13" s="95">
        <v>0.009240445089501692</v>
      </c>
      <c r="I13" s="14">
        <v>169</v>
      </c>
      <c r="J13" s="96">
        <v>0.008135952243404583</v>
      </c>
      <c r="K13" s="14">
        <v>176</v>
      </c>
      <c r="L13" s="95">
        <v>0.007875777509285363</v>
      </c>
      <c r="M13" s="14">
        <v>181</v>
      </c>
      <c r="N13" s="95">
        <v>0.007349656880659439</v>
      </c>
      <c r="O13" s="14">
        <v>165</v>
      </c>
      <c r="P13" s="95">
        <v>0.006765345032596664</v>
      </c>
      <c r="Q13" s="14">
        <v>200</v>
      </c>
      <c r="R13" s="95">
        <v>0.007567444852245641</v>
      </c>
      <c r="S13" s="14">
        <v>155</v>
      </c>
      <c r="T13" s="95">
        <v>0.008649553571428572</v>
      </c>
      <c r="U13" s="14">
        <v>132</v>
      </c>
      <c r="V13" s="95">
        <v>0.0063891577928363984</v>
      </c>
      <c r="W13" s="119">
        <v>-0.14838709677419354</v>
      </c>
      <c r="X13" s="146"/>
    </row>
    <row r="14" spans="1:24" ht="15">
      <c r="A14" s="111" t="s">
        <v>130</v>
      </c>
      <c r="B14" s="94" t="s">
        <v>131</v>
      </c>
      <c r="C14" s="14">
        <v>106</v>
      </c>
      <c r="D14" s="95">
        <v>0.004815336392131922</v>
      </c>
      <c r="E14" s="14">
        <v>101</v>
      </c>
      <c r="F14" s="95">
        <v>0.004244945992518808</v>
      </c>
      <c r="G14" s="14">
        <v>99</v>
      </c>
      <c r="H14" s="95">
        <v>0.0047895500725689405</v>
      </c>
      <c r="I14" s="14">
        <v>95</v>
      </c>
      <c r="J14" s="96">
        <v>0.004573464278836896</v>
      </c>
      <c r="K14" s="14">
        <v>104</v>
      </c>
      <c r="L14" s="95">
        <v>0.004653868528214078</v>
      </c>
      <c r="M14" s="14">
        <v>112</v>
      </c>
      <c r="N14" s="95">
        <v>0.004547853981402525</v>
      </c>
      <c r="O14" s="14">
        <v>104</v>
      </c>
      <c r="P14" s="95">
        <v>0.00426421747509123</v>
      </c>
      <c r="Q14" s="14">
        <v>91</v>
      </c>
      <c r="R14" s="95">
        <v>0.0034431874077717663</v>
      </c>
      <c r="S14" s="14">
        <v>60</v>
      </c>
      <c r="T14" s="95">
        <v>0.0033482142857142855</v>
      </c>
      <c r="U14" s="14">
        <v>60</v>
      </c>
      <c r="V14" s="95">
        <v>0.0029041626331074545</v>
      </c>
      <c r="W14" s="119">
        <v>0</v>
      </c>
      <c r="X14" s="146"/>
    </row>
    <row r="15" spans="1:24" ht="28.5">
      <c r="A15" s="111" t="s">
        <v>132</v>
      </c>
      <c r="B15" s="94" t="s">
        <v>133</v>
      </c>
      <c r="C15" s="14">
        <v>1698</v>
      </c>
      <c r="D15" s="95">
        <v>0.07713623767773588</v>
      </c>
      <c r="E15" s="14">
        <v>1757</v>
      </c>
      <c r="F15" s="95">
        <v>0.07384524860253015</v>
      </c>
      <c r="G15" s="14">
        <v>1698</v>
      </c>
      <c r="H15" s="95">
        <v>0.08214804063860667</v>
      </c>
      <c r="I15" s="14">
        <v>1704</v>
      </c>
      <c r="J15" s="96">
        <v>0.08203350664355864</v>
      </c>
      <c r="K15" s="14">
        <v>1715</v>
      </c>
      <c r="L15" s="95">
        <v>0.07674408197968408</v>
      </c>
      <c r="M15" s="14">
        <v>1657</v>
      </c>
      <c r="N15" s="95">
        <v>0.06728387542128558</v>
      </c>
      <c r="O15" s="14">
        <v>1506</v>
      </c>
      <c r="P15" s="95">
        <v>0.06174914920660954</v>
      </c>
      <c r="Q15" s="14">
        <v>1492</v>
      </c>
      <c r="R15" s="95">
        <v>0.056453138597752466</v>
      </c>
      <c r="S15" s="14">
        <v>842</v>
      </c>
      <c r="T15" s="95">
        <v>0.04698660714285714</v>
      </c>
      <c r="U15" s="14">
        <v>917</v>
      </c>
      <c r="V15" s="95">
        <v>0.044385285575992264</v>
      </c>
      <c r="W15" s="119">
        <v>0.08907363420427554</v>
      </c>
      <c r="X15" s="146"/>
    </row>
    <row r="16" spans="1:24" ht="28.5">
      <c r="A16" s="111" t="s">
        <v>134</v>
      </c>
      <c r="B16" s="94" t="s">
        <v>133</v>
      </c>
      <c r="C16" s="14">
        <v>876</v>
      </c>
      <c r="D16" s="95">
        <v>0.03979466678780721</v>
      </c>
      <c r="E16" s="14">
        <v>907</v>
      </c>
      <c r="F16" s="95">
        <v>0.03812045559618375</v>
      </c>
      <c r="G16" s="14">
        <v>907</v>
      </c>
      <c r="H16" s="95">
        <v>0.04388001935171747</v>
      </c>
      <c r="I16" s="14">
        <v>990</v>
      </c>
      <c r="J16" s="96">
        <v>0.047660311958405546</v>
      </c>
      <c r="K16" s="14">
        <v>963</v>
      </c>
      <c r="L16" s="95">
        <v>0.04309303262182843</v>
      </c>
      <c r="M16" s="14">
        <v>1018</v>
      </c>
      <c r="N16" s="95">
        <v>0.04133674422381938</v>
      </c>
      <c r="O16" s="14">
        <v>947</v>
      </c>
      <c r="P16" s="95">
        <v>0.038828980277994175</v>
      </c>
      <c r="Q16" s="14">
        <v>970</v>
      </c>
      <c r="R16" s="95">
        <v>0.03670210753339136</v>
      </c>
      <c r="S16" s="14">
        <v>542</v>
      </c>
      <c r="T16" s="95">
        <v>0.030245535714285718</v>
      </c>
      <c r="U16" s="14">
        <v>556</v>
      </c>
      <c r="V16" s="95">
        <v>0.02691190706679574</v>
      </c>
      <c r="W16" s="119">
        <v>0.025830258302583026</v>
      </c>
      <c r="X16" s="146"/>
    </row>
    <row r="17" spans="1:24" ht="15">
      <c r="A17" s="111" t="s">
        <v>135</v>
      </c>
      <c r="B17" s="94" t="s">
        <v>136</v>
      </c>
      <c r="C17" s="14">
        <v>381</v>
      </c>
      <c r="D17" s="95">
        <v>0.01730795439058738</v>
      </c>
      <c r="E17" s="14">
        <v>332</v>
      </c>
      <c r="F17" s="95">
        <v>0.013953683856596477</v>
      </c>
      <c r="G17" s="14">
        <v>310</v>
      </c>
      <c r="H17" s="95">
        <v>0.014997581035316884</v>
      </c>
      <c r="I17" s="14">
        <v>324</v>
      </c>
      <c r="J17" s="96">
        <v>0.01559792027729636</v>
      </c>
      <c r="K17" s="14">
        <v>373</v>
      </c>
      <c r="L17" s="95">
        <v>0.016691278471383183</v>
      </c>
      <c r="M17" s="14">
        <v>381</v>
      </c>
      <c r="N17" s="95">
        <v>0.015470824704592523</v>
      </c>
      <c r="O17" s="14">
        <v>350</v>
      </c>
      <c r="P17" s="95">
        <v>0.014350731887326253</v>
      </c>
      <c r="Q17" s="14">
        <v>318</v>
      </c>
      <c r="R17" s="95">
        <v>0.012032237315070566</v>
      </c>
      <c r="S17" s="14">
        <v>207</v>
      </c>
      <c r="T17" s="95">
        <v>0.011551339285714286</v>
      </c>
      <c r="U17" s="14">
        <v>208</v>
      </c>
      <c r="V17" s="95">
        <v>0.010067763794772507</v>
      </c>
      <c r="W17" s="119">
        <v>0.004830917874396135</v>
      </c>
      <c r="X17" s="146"/>
    </row>
    <row r="18" spans="1:24" ht="28.5">
      <c r="A18" s="111" t="s">
        <v>137</v>
      </c>
      <c r="B18" s="94" t="s">
        <v>138</v>
      </c>
      <c r="C18" s="14">
        <v>748</v>
      </c>
      <c r="D18" s="95">
        <v>0.03397992095579885</v>
      </c>
      <c r="E18" s="14">
        <v>862</v>
      </c>
      <c r="F18" s="95">
        <v>0.03622914302525953</v>
      </c>
      <c r="G18" s="14">
        <v>607</v>
      </c>
      <c r="H18" s="95">
        <v>0.029366231253023706</v>
      </c>
      <c r="I18" s="14">
        <v>607</v>
      </c>
      <c r="J18" s="96">
        <v>0.02922202965530522</v>
      </c>
      <c r="K18" s="14">
        <v>703</v>
      </c>
      <c r="L18" s="95">
        <v>0.03145836130129324</v>
      </c>
      <c r="M18" s="14">
        <v>694</v>
      </c>
      <c r="N18" s="95">
        <v>0.028180452349047792</v>
      </c>
      <c r="O18" s="14">
        <v>683</v>
      </c>
      <c r="P18" s="95">
        <v>0.02800442822583952</v>
      </c>
      <c r="Q18" s="14">
        <v>705</v>
      </c>
      <c r="R18" s="95">
        <v>0.02667524310416588</v>
      </c>
      <c r="S18" s="14">
        <v>427</v>
      </c>
      <c r="T18" s="95">
        <v>0.023828125</v>
      </c>
      <c r="U18" s="14">
        <v>529</v>
      </c>
      <c r="V18" s="95">
        <v>0.025605033881897388</v>
      </c>
      <c r="W18" s="119">
        <v>0.2388758782201405</v>
      </c>
      <c r="X18" s="146"/>
    </row>
    <row r="19" spans="1:24" ht="28.5">
      <c r="A19" s="111" t="s">
        <v>139</v>
      </c>
      <c r="B19" s="94" t="s">
        <v>138</v>
      </c>
      <c r="C19" s="14">
        <v>488</v>
      </c>
      <c r="D19" s="95">
        <v>0.022168718484531866</v>
      </c>
      <c r="E19" s="14">
        <v>642</v>
      </c>
      <c r="F19" s="95">
        <v>0.026982726011852226</v>
      </c>
      <c r="G19" s="14">
        <v>400</v>
      </c>
      <c r="H19" s="95">
        <v>0.019351717464925013</v>
      </c>
      <c r="I19" s="14">
        <v>442</v>
      </c>
      <c r="J19" s="96">
        <v>0.021278644328904295</v>
      </c>
      <c r="K19" s="14">
        <v>498</v>
      </c>
      <c r="L19" s="95">
        <v>0.02228487045240972</v>
      </c>
      <c r="M19" s="14">
        <v>577</v>
      </c>
      <c r="N19" s="95">
        <v>0.02342956917204694</v>
      </c>
      <c r="O19" s="14">
        <v>534</v>
      </c>
      <c r="P19" s="95">
        <v>0.0218951166509492</v>
      </c>
      <c r="Q19" s="14">
        <v>561</v>
      </c>
      <c r="R19" s="95">
        <v>0.021226682810549017</v>
      </c>
      <c r="S19" s="14">
        <v>346</v>
      </c>
      <c r="T19" s="95">
        <v>0.019308035714285715</v>
      </c>
      <c r="U19" s="14">
        <v>469</v>
      </c>
      <c r="V19" s="95">
        <v>0.02270087124878993</v>
      </c>
      <c r="W19" s="119">
        <v>0.3554913294797688</v>
      </c>
      <c r="X19" s="146"/>
    </row>
    <row r="20" spans="1:24" ht="15">
      <c r="A20" s="111" t="s">
        <v>140</v>
      </c>
      <c r="B20" s="94" t="s">
        <v>141</v>
      </c>
      <c r="C20" s="14">
        <v>241</v>
      </c>
      <c r="D20" s="95">
        <v>0.010948076136828237</v>
      </c>
      <c r="E20" s="14">
        <v>267</v>
      </c>
      <c r="F20" s="95">
        <v>0.011221787920817046</v>
      </c>
      <c r="G20" s="14">
        <v>215</v>
      </c>
      <c r="H20" s="95">
        <v>0.010401548137397194</v>
      </c>
      <c r="I20" s="14">
        <v>216</v>
      </c>
      <c r="J20" s="96">
        <v>0.010398613518197574</v>
      </c>
      <c r="K20" s="14">
        <v>203</v>
      </c>
      <c r="L20" s="95">
        <v>0.009083993377187094</v>
      </c>
      <c r="M20" s="14">
        <v>239</v>
      </c>
      <c r="N20" s="95">
        <v>0.009704795549600033</v>
      </c>
      <c r="O20" s="14">
        <v>210</v>
      </c>
      <c r="P20" s="95">
        <v>0.008610439132395752</v>
      </c>
      <c r="Q20" s="14">
        <v>237</v>
      </c>
      <c r="R20" s="95">
        <v>0.008967422149911083</v>
      </c>
      <c r="S20" s="14">
        <v>137</v>
      </c>
      <c r="T20" s="95">
        <v>0.007645089285714285</v>
      </c>
      <c r="U20" s="14">
        <v>203</v>
      </c>
      <c r="V20" s="95">
        <v>0.009825750242013553</v>
      </c>
      <c r="W20" s="119">
        <v>0.48175182481751827</v>
      </c>
      <c r="X20" s="146"/>
    </row>
    <row r="21" spans="1:24" ht="28.5">
      <c r="A21" s="111" t="s">
        <v>142</v>
      </c>
      <c r="B21" s="94" t="s">
        <v>143</v>
      </c>
      <c r="C21" s="14">
        <v>30</v>
      </c>
      <c r="D21" s="95">
        <v>0.001362831054376959</v>
      </c>
      <c r="E21" s="14">
        <v>54</v>
      </c>
      <c r="F21" s="95">
        <v>0.002269575085109066</v>
      </c>
      <c r="G21" s="14">
        <v>42</v>
      </c>
      <c r="H21" s="95">
        <v>0.0020319303338171262</v>
      </c>
      <c r="I21" s="14">
        <v>44</v>
      </c>
      <c r="J21" s="96">
        <v>0.0021182360870402464</v>
      </c>
      <c r="K21" s="14">
        <v>49</v>
      </c>
      <c r="L21" s="95">
        <v>0.0021926880565624023</v>
      </c>
      <c r="M21" s="14">
        <v>60</v>
      </c>
      <c r="N21" s="95">
        <v>0.0024363503471799245</v>
      </c>
      <c r="O21" s="14">
        <v>36</v>
      </c>
      <c r="P21" s="95">
        <v>0.0014760752798392719</v>
      </c>
      <c r="Q21" s="14">
        <v>54</v>
      </c>
      <c r="R21" s="95">
        <v>0.0020432101101063227</v>
      </c>
      <c r="S21" s="14">
        <v>26</v>
      </c>
      <c r="T21" s="95">
        <v>0.0014508928571428572</v>
      </c>
      <c r="U21" s="14">
        <v>37</v>
      </c>
      <c r="V21" s="95">
        <v>0.0017909002904162633</v>
      </c>
      <c r="W21" s="119">
        <v>0.4230769230769231</v>
      </c>
      <c r="X21" s="146"/>
    </row>
    <row r="22" spans="1:24" ht="28.5">
      <c r="A22" s="111" t="s">
        <v>144</v>
      </c>
      <c r="B22" s="94" t="s">
        <v>145</v>
      </c>
      <c r="C22" s="14">
        <v>754</v>
      </c>
      <c r="D22" s="95">
        <v>0.034252487166674235</v>
      </c>
      <c r="E22" s="14">
        <v>795</v>
      </c>
      <c r="F22" s="95">
        <v>0.03341318875299458</v>
      </c>
      <c r="G22" s="14">
        <v>655</v>
      </c>
      <c r="H22" s="95">
        <v>0.031688437348814706</v>
      </c>
      <c r="I22" s="14">
        <v>702</v>
      </c>
      <c r="J22" s="96">
        <v>0.033795493934142114</v>
      </c>
      <c r="K22" s="14">
        <v>779</v>
      </c>
      <c r="L22" s="95">
        <v>0.03485926522575737</v>
      </c>
      <c r="M22" s="14">
        <v>855</v>
      </c>
      <c r="N22" s="95">
        <v>0.034717992447313925</v>
      </c>
      <c r="O22" s="14">
        <v>820</v>
      </c>
      <c r="P22" s="95">
        <v>0.03362171470745008</v>
      </c>
      <c r="Q22" s="14">
        <v>1001</v>
      </c>
      <c r="R22" s="95">
        <v>0.03787506148548942</v>
      </c>
      <c r="S22" s="14">
        <v>657</v>
      </c>
      <c r="T22" s="95">
        <v>0.03666294642857143</v>
      </c>
      <c r="U22" s="14">
        <v>723</v>
      </c>
      <c r="V22" s="95">
        <v>0.03499515972894482</v>
      </c>
      <c r="W22" s="119">
        <v>0.1004566210045662</v>
      </c>
      <c r="X22" s="146"/>
    </row>
    <row r="23" spans="1:24" ht="15">
      <c r="A23" s="111" t="s">
        <v>146</v>
      </c>
      <c r="B23" s="94" t="s">
        <v>147</v>
      </c>
      <c r="C23" s="14">
        <v>26</v>
      </c>
      <c r="D23" s="95">
        <v>0.001181120247126698</v>
      </c>
      <c r="E23" s="14">
        <v>30</v>
      </c>
      <c r="F23" s="95">
        <v>0.0012608750472828142</v>
      </c>
      <c r="G23" s="14">
        <v>34</v>
      </c>
      <c r="H23" s="95">
        <v>0.001644895984518626</v>
      </c>
      <c r="I23" s="14">
        <v>30</v>
      </c>
      <c r="J23" s="96">
        <v>0.0014442518775274408</v>
      </c>
      <c r="K23" s="14">
        <v>34</v>
      </c>
      <c r="L23" s="95">
        <v>0.0015214570188392179</v>
      </c>
      <c r="M23" s="14">
        <v>30</v>
      </c>
      <c r="N23" s="95">
        <v>0.0012181751735899622</v>
      </c>
      <c r="O23" s="14">
        <v>34</v>
      </c>
      <c r="P23" s="95">
        <v>0.0013940710976259791</v>
      </c>
      <c r="Q23" s="14">
        <v>36</v>
      </c>
      <c r="R23" s="95">
        <v>0.001362140073404215</v>
      </c>
      <c r="S23" s="14">
        <v>25</v>
      </c>
      <c r="T23" s="95">
        <v>0.0013950892857142857</v>
      </c>
      <c r="U23" s="14">
        <v>19</v>
      </c>
      <c r="V23" s="95">
        <v>0.0009196515004840271</v>
      </c>
      <c r="W23" s="119">
        <v>-0.24</v>
      </c>
      <c r="X23" s="146"/>
    </row>
    <row r="24" spans="1:24" ht="15">
      <c r="A24" s="111" t="s">
        <v>148</v>
      </c>
      <c r="B24" s="124" t="s">
        <v>149</v>
      </c>
      <c r="C24" s="14">
        <v>93</v>
      </c>
      <c r="D24" s="95">
        <v>0.004224776268568573</v>
      </c>
      <c r="E24" s="14">
        <v>103</v>
      </c>
      <c r="F24" s="95">
        <v>0.004329004329004329</v>
      </c>
      <c r="G24" s="14">
        <v>86</v>
      </c>
      <c r="H24" s="95">
        <v>0.004160619254958878</v>
      </c>
      <c r="I24" s="14">
        <v>114</v>
      </c>
      <c r="J24" s="96">
        <v>0.005488157134604275</v>
      </c>
      <c r="K24" s="14">
        <v>94</v>
      </c>
      <c r="L24" s="95">
        <v>0.004206381169731955</v>
      </c>
      <c r="M24" s="14">
        <v>103</v>
      </c>
      <c r="N24" s="95">
        <v>0.004182401429325537</v>
      </c>
      <c r="O24" s="14">
        <v>110</v>
      </c>
      <c r="P24" s="95">
        <v>0.004510230021731108</v>
      </c>
      <c r="Q24" s="14">
        <v>103</v>
      </c>
      <c r="R24" s="95">
        <v>0.003897234098906505</v>
      </c>
      <c r="S24" s="14">
        <v>76</v>
      </c>
      <c r="T24" s="95">
        <v>0.004241071428571428</v>
      </c>
      <c r="U24" s="14">
        <v>72</v>
      </c>
      <c r="V24" s="95">
        <v>0.0034849951597289448</v>
      </c>
      <c r="W24" s="119">
        <v>-0.05263157894736842</v>
      </c>
      <c r="X24" s="146"/>
    </row>
    <row r="25" spans="1:24" ht="15">
      <c r="A25" s="111" t="s">
        <v>150</v>
      </c>
      <c r="B25" s="94" t="s">
        <v>151</v>
      </c>
      <c r="C25" s="14">
        <v>94</v>
      </c>
      <c r="D25" s="95">
        <v>0.0042702039703811385</v>
      </c>
      <c r="E25" s="14">
        <v>100</v>
      </c>
      <c r="F25" s="95">
        <v>0.004202916824276048</v>
      </c>
      <c r="G25" s="14">
        <v>95</v>
      </c>
      <c r="H25" s="95">
        <v>0.004596032897919691</v>
      </c>
      <c r="I25" s="14">
        <v>106</v>
      </c>
      <c r="J25" s="96">
        <v>0.005103023300596958</v>
      </c>
      <c r="K25" s="14">
        <v>121</v>
      </c>
      <c r="L25" s="95">
        <v>0.005414597037633687</v>
      </c>
      <c r="M25" s="14">
        <v>126</v>
      </c>
      <c r="N25" s="95">
        <v>0.005116335729077841</v>
      </c>
      <c r="O25" s="14">
        <v>98</v>
      </c>
      <c r="P25" s="95">
        <v>0.0040182049284513514</v>
      </c>
      <c r="Q25" s="14">
        <v>107</v>
      </c>
      <c r="R25" s="95">
        <v>0.004048582995951417</v>
      </c>
      <c r="S25" s="14">
        <v>85</v>
      </c>
      <c r="T25" s="95">
        <v>0.004743303571428571</v>
      </c>
      <c r="U25" s="14">
        <v>82</v>
      </c>
      <c r="V25" s="95">
        <v>0.003969022265246853</v>
      </c>
      <c r="W25" s="119">
        <v>-0.03529411764705882</v>
      </c>
      <c r="X25" s="146"/>
    </row>
    <row r="26" spans="1:24" ht="15">
      <c r="A26" s="111" t="s">
        <v>152</v>
      </c>
      <c r="B26" s="94" t="s">
        <v>153</v>
      </c>
      <c r="C26" s="14">
        <v>31</v>
      </c>
      <c r="D26" s="95">
        <v>0.0014082587561895243</v>
      </c>
      <c r="E26" s="14">
        <v>26</v>
      </c>
      <c r="F26" s="95">
        <v>0.0010927583743117724</v>
      </c>
      <c r="G26" s="14">
        <v>43</v>
      </c>
      <c r="H26" s="95">
        <v>0.002080309627479439</v>
      </c>
      <c r="I26" s="14">
        <v>36</v>
      </c>
      <c r="J26" s="96">
        <v>0.0017331022530329288</v>
      </c>
      <c r="K26" s="14">
        <v>36</v>
      </c>
      <c r="L26" s="95">
        <v>0.001610954490535642</v>
      </c>
      <c r="M26" s="14">
        <v>42</v>
      </c>
      <c r="N26" s="95">
        <v>0.0017054452430259471</v>
      </c>
      <c r="O26" s="14">
        <v>28</v>
      </c>
      <c r="P26" s="95">
        <v>0.0011480585509861003</v>
      </c>
      <c r="Q26" s="14">
        <v>36</v>
      </c>
      <c r="R26" s="95">
        <v>0.001362140073404215</v>
      </c>
      <c r="S26" s="14">
        <v>20</v>
      </c>
      <c r="T26" s="95">
        <v>0.0011160714285714285</v>
      </c>
      <c r="U26" s="14">
        <v>35</v>
      </c>
      <c r="V26" s="95">
        <v>0.0016940948693126815</v>
      </c>
      <c r="W26" s="119">
        <v>0.75</v>
      </c>
      <c r="X26" s="146"/>
    </row>
    <row r="27" spans="1:24" ht="28.5">
      <c r="A27" s="111" t="s">
        <v>154</v>
      </c>
      <c r="B27" s="94" t="s">
        <v>155</v>
      </c>
      <c r="C27" s="14">
        <v>82</v>
      </c>
      <c r="D27" s="95">
        <v>0.0037250715486303546</v>
      </c>
      <c r="E27" s="14">
        <v>125</v>
      </c>
      <c r="F27" s="95">
        <v>0.00525364603034506</v>
      </c>
      <c r="G27" s="14">
        <v>97</v>
      </c>
      <c r="H27" s="95">
        <v>0.004692791485244315</v>
      </c>
      <c r="I27" s="14">
        <v>113</v>
      </c>
      <c r="J27" s="96">
        <v>0.0054400154053533606</v>
      </c>
      <c r="K27" s="14">
        <v>137</v>
      </c>
      <c r="L27" s="95">
        <v>0.0061305768112050844</v>
      </c>
      <c r="M27" s="14">
        <v>119</v>
      </c>
      <c r="N27" s="95">
        <v>0.004832094855240184</v>
      </c>
      <c r="O27" s="14">
        <v>142</v>
      </c>
      <c r="P27" s="95">
        <v>0.005822296937143794</v>
      </c>
      <c r="Q27" s="14">
        <v>154</v>
      </c>
      <c r="R27" s="95">
        <v>0.005826932536229143</v>
      </c>
      <c r="S27" s="14">
        <v>105</v>
      </c>
      <c r="T27" s="95">
        <v>0.005859375</v>
      </c>
      <c r="U27" s="14">
        <v>124</v>
      </c>
      <c r="V27" s="95">
        <v>0.006001936108422073</v>
      </c>
      <c r="W27" s="119">
        <v>0.18095238095238095</v>
      </c>
      <c r="X27" s="146"/>
    </row>
    <row r="28" spans="1:24" ht="15">
      <c r="A28" s="111" t="s">
        <v>156</v>
      </c>
      <c r="B28" s="94" t="s">
        <v>157</v>
      </c>
      <c r="C28" s="14">
        <v>1146</v>
      </c>
      <c r="D28" s="95">
        <v>0.052060146277199834</v>
      </c>
      <c r="E28" s="14">
        <v>1297</v>
      </c>
      <c r="F28" s="95">
        <v>0.05451183121086034</v>
      </c>
      <c r="G28" s="14">
        <v>1042</v>
      </c>
      <c r="H28" s="95">
        <v>0.050411223996129656</v>
      </c>
      <c r="I28" s="14">
        <v>1066</v>
      </c>
      <c r="J28" s="96">
        <v>0.05131908338147506</v>
      </c>
      <c r="K28" s="14">
        <v>1144</v>
      </c>
      <c r="L28" s="95">
        <v>0.051192553810354854</v>
      </c>
      <c r="M28" s="14">
        <v>1391</v>
      </c>
      <c r="N28" s="95">
        <v>0.05648272221545458</v>
      </c>
      <c r="O28" s="14">
        <v>1276</v>
      </c>
      <c r="P28" s="95">
        <v>0.05231866825208085</v>
      </c>
      <c r="Q28" s="14">
        <v>1581</v>
      </c>
      <c r="R28" s="95">
        <v>0.05982065155700179</v>
      </c>
      <c r="S28" s="14">
        <v>1103</v>
      </c>
      <c r="T28" s="95">
        <v>0.06155133928571429</v>
      </c>
      <c r="U28" s="14">
        <v>1229</v>
      </c>
      <c r="V28" s="95">
        <v>0.05948693126815101</v>
      </c>
      <c r="W28" s="119">
        <v>0.11423390752493201</v>
      </c>
      <c r="X28" s="146"/>
    </row>
    <row r="29" spans="1:24" ht="15">
      <c r="A29" s="111" t="s">
        <v>158</v>
      </c>
      <c r="B29" s="94" t="s">
        <v>159</v>
      </c>
      <c r="C29" s="14">
        <v>842</v>
      </c>
      <c r="D29" s="95">
        <v>0.03825012492617998</v>
      </c>
      <c r="E29" s="14">
        <v>1002</v>
      </c>
      <c r="F29" s="95">
        <v>0.042113226579245995</v>
      </c>
      <c r="G29" s="14">
        <v>832</v>
      </c>
      <c r="H29" s="95">
        <v>0.04025157232704402</v>
      </c>
      <c r="I29" s="14">
        <v>871</v>
      </c>
      <c r="J29" s="96">
        <v>0.0419314461775467</v>
      </c>
      <c r="K29" s="14">
        <v>900</v>
      </c>
      <c r="L29" s="95">
        <v>0.04027386226339105</v>
      </c>
      <c r="M29" s="14">
        <v>1112</v>
      </c>
      <c r="N29" s="95">
        <v>0.045153693101067933</v>
      </c>
      <c r="O29" s="14">
        <v>1099</v>
      </c>
      <c r="P29" s="95">
        <v>0.045061298126204435</v>
      </c>
      <c r="Q29" s="14">
        <v>1244</v>
      </c>
      <c r="R29" s="95">
        <v>0.04706950698096787</v>
      </c>
      <c r="S29" s="14">
        <v>863</v>
      </c>
      <c r="T29" s="95">
        <v>0.048158482142857145</v>
      </c>
      <c r="U29" s="14">
        <v>1040</v>
      </c>
      <c r="V29" s="95">
        <v>0.05033881897386254</v>
      </c>
      <c r="W29" s="119">
        <v>0.20509849362688296</v>
      </c>
      <c r="X29" s="146"/>
    </row>
    <row r="30" spans="1:24" ht="15">
      <c r="A30" s="111" t="s">
        <v>160</v>
      </c>
      <c r="B30" s="94" t="s">
        <v>161</v>
      </c>
      <c r="C30" s="14">
        <v>571</v>
      </c>
      <c r="D30" s="95">
        <v>0.025939217734974786</v>
      </c>
      <c r="E30" s="14">
        <v>593</v>
      </c>
      <c r="F30" s="95">
        <v>0.024923296767956963</v>
      </c>
      <c r="G30" s="14">
        <v>516</v>
      </c>
      <c r="H30" s="95">
        <v>0.024963715529753266</v>
      </c>
      <c r="I30" s="14">
        <v>507</v>
      </c>
      <c r="J30" s="96">
        <v>0.02440785673021375</v>
      </c>
      <c r="K30" s="14">
        <v>514</v>
      </c>
      <c r="L30" s="95">
        <v>0.023000850225981116</v>
      </c>
      <c r="M30" s="14">
        <v>619</v>
      </c>
      <c r="N30" s="95">
        <v>0.025135014415072886</v>
      </c>
      <c r="O30" s="14">
        <v>598</v>
      </c>
      <c r="P30" s="95">
        <v>0.02451925048177457</v>
      </c>
      <c r="Q30" s="14">
        <v>672</v>
      </c>
      <c r="R30" s="95">
        <v>0.025426614703545347</v>
      </c>
      <c r="S30" s="14">
        <v>481</v>
      </c>
      <c r="T30" s="95">
        <v>0.026841517857142855</v>
      </c>
      <c r="U30" s="14">
        <v>598</v>
      </c>
      <c r="V30" s="95">
        <v>0.02894482090997096</v>
      </c>
      <c r="W30" s="119">
        <v>0.24324324324324326</v>
      </c>
      <c r="X30" s="146"/>
    </row>
    <row r="31" spans="1:24" ht="15">
      <c r="A31" s="111" t="s">
        <v>162</v>
      </c>
      <c r="B31" s="94" t="s">
        <v>163</v>
      </c>
      <c r="C31" s="14">
        <v>543</v>
      </c>
      <c r="D31" s="95">
        <v>0.02466724208422296</v>
      </c>
      <c r="E31" s="14">
        <v>510</v>
      </c>
      <c r="F31" s="95">
        <v>0.021434875803807842</v>
      </c>
      <c r="G31" s="14">
        <v>468</v>
      </c>
      <c r="H31" s="95">
        <v>0.022641509433962263</v>
      </c>
      <c r="I31" s="14">
        <v>458</v>
      </c>
      <c r="J31" s="96">
        <v>0.02204891199691893</v>
      </c>
      <c r="K31" s="14">
        <v>464</v>
      </c>
      <c r="L31" s="95">
        <v>0.0207634134335705</v>
      </c>
      <c r="M31" s="14">
        <v>527</v>
      </c>
      <c r="N31" s="95">
        <v>0.021399277216063668</v>
      </c>
      <c r="O31" s="14">
        <v>483</v>
      </c>
      <c r="P31" s="95">
        <v>0.01980401000451023</v>
      </c>
      <c r="Q31" s="14">
        <v>573</v>
      </c>
      <c r="R31" s="95">
        <v>0.021680729501683756</v>
      </c>
      <c r="S31" s="14">
        <v>363</v>
      </c>
      <c r="T31" s="95">
        <v>0.02025669642857143</v>
      </c>
      <c r="U31" s="14">
        <v>419</v>
      </c>
      <c r="V31" s="95">
        <v>0.02028073572120039</v>
      </c>
      <c r="W31" s="119">
        <v>0.15426997245179064</v>
      </c>
      <c r="X31" s="146"/>
    </row>
    <row r="32" spans="1:24" ht="15">
      <c r="A32" s="125">
        <v>55</v>
      </c>
      <c r="B32" s="94" t="s">
        <v>164</v>
      </c>
      <c r="C32" s="14">
        <v>771</v>
      </c>
      <c r="D32" s="95">
        <v>0.03502475809748785</v>
      </c>
      <c r="E32" s="14">
        <v>1010</v>
      </c>
      <c r="F32" s="95">
        <v>0.04244945992518808</v>
      </c>
      <c r="G32" s="14">
        <v>689</v>
      </c>
      <c r="H32" s="95">
        <v>0.03333333333333333</v>
      </c>
      <c r="I32" s="14">
        <v>709</v>
      </c>
      <c r="J32" s="96">
        <v>0.03413248603889852</v>
      </c>
      <c r="K32" s="14">
        <v>766</v>
      </c>
      <c r="L32" s="95">
        <v>0.03427753165973061</v>
      </c>
      <c r="M32" s="14">
        <v>837</v>
      </c>
      <c r="N32" s="95">
        <v>0.033987087343159944</v>
      </c>
      <c r="O32" s="14">
        <v>840</v>
      </c>
      <c r="P32" s="95">
        <v>0.034441756529583006</v>
      </c>
      <c r="Q32" s="14">
        <v>954</v>
      </c>
      <c r="R32" s="95">
        <v>0.0360967119452117</v>
      </c>
      <c r="S32" s="14">
        <v>674</v>
      </c>
      <c r="T32" s="95">
        <v>0.03761160714285714</v>
      </c>
      <c r="U32" s="14">
        <v>849</v>
      </c>
      <c r="V32" s="95">
        <v>0.041093901258470476</v>
      </c>
      <c r="W32" s="119">
        <v>0.2596439169139466</v>
      </c>
      <c r="X32" s="146"/>
    </row>
    <row r="33" spans="1:24" ht="28.5">
      <c r="A33" s="111" t="s">
        <v>165</v>
      </c>
      <c r="B33" s="94" t="s">
        <v>166</v>
      </c>
      <c r="C33" s="14">
        <v>197</v>
      </c>
      <c r="D33" s="95">
        <v>0.008949257257075365</v>
      </c>
      <c r="E33" s="14">
        <v>233</v>
      </c>
      <c r="F33" s="95">
        <v>0.00979279620056319</v>
      </c>
      <c r="G33" s="14">
        <v>205</v>
      </c>
      <c r="H33" s="95">
        <v>0.009917755200774068</v>
      </c>
      <c r="I33" s="14">
        <v>247</v>
      </c>
      <c r="J33" s="96">
        <v>0.01189100712497593</v>
      </c>
      <c r="K33" s="14">
        <v>273</v>
      </c>
      <c r="L33" s="95">
        <v>0.012216404886561954</v>
      </c>
      <c r="M33" s="14">
        <v>339</v>
      </c>
      <c r="N33" s="95">
        <v>0.013765379461566574</v>
      </c>
      <c r="O33" s="14">
        <v>306</v>
      </c>
      <c r="P33" s="95">
        <v>0.01254663987863381</v>
      </c>
      <c r="Q33" s="14">
        <v>368</v>
      </c>
      <c r="R33" s="95">
        <v>0.013924098528131977</v>
      </c>
      <c r="S33" s="14">
        <v>227</v>
      </c>
      <c r="T33" s="95">
        <v>0.012667410714285714</v>
      </c>
      <c r="U33" s="14">
        <v>301</v>
      </c>
      <c r="V33" s="95">
        <v>0.01456921587608906</v>
      </c>
      <c r="W33" s="119">
        <v>0.32599118942731276</v>
      </c>
      <c r="X33" s="146"/>
    </row>
    <row r="34" spans="1:24" ht="15">
      <c r="A34" s="111" t="s">
        <v>167</v>
      </c>
      <c r="B34" s="94" t="s">
        <v>168</v>
      </c>
      <c r="C34" s="14">
        <v>34</v>
      </c>
      <c r="D34" s="95">
        <v>0.0015445418616272203</v>
      </c>
      <c r="E34" s="14">
        <v>29</v>
      </c>
      <c r="F34" s="95">
        <v>0.0012188458790400537</v>
      </c>
      <c r="G34" s="14">
        <v>43</v>
      </c>
      <c r="H34" s="95">
        <v>0.002080309627479439</v>
      </c>
      <c r="I34" s="14">
        <v>36</v>
      </c>
      <c r="J34" s="96">
        <v>0.0017331022530329288</v>
      </c>
      <c r="K34" s="14">
        <v>34</v>
      </c>
      <c r="L34" s="95">
        <v>0.0015214570188392179</v>
      </c>
      <c r="M34" s="14">
        <v>32</v>
      </c>
      <c r="N34" s="95">
        <v>0.0012993868518292931</v>
      </c>
      <c r="O34" s="14">
        <v>38</v>
      </c>
      <c r="P34" s="95">
        <v>0.0015580794620525646</v>
      </c>
      <c r="Q34" s="14">
        <v>26</v>
      </c>
      <c r="R34" s="95">
        <v>0.000983767830791933</v>
      </c>
      <c r="S34" s="14">
        <v>26</v>
      </c>
      <c r="T34" s="95">
        <v>0.0014508928571428572</v>
      </c>
      <c r="U34" s="14">
        <v>26</v>
      </c>
      <c r="V34" s="95">
        <v>0.0012584704743465634</v>
      </c>
      <c r="W34" s="119">
        <v>0</v>
      </c>
      <c r="X34" s="146"/>
    </row>
    <row r="35" spans="1:24" ht="28.5">
      <c r="A35" s="111" t="s">
        <v>169</v>
      </c>
      <c r="B35" s="94" t="s">
        <v>170</v>
      </c>
      <c r="C35" s="14">
        <v>161</v>
      </c>
      <c r="D35" s="95">
        <v>0.007313859991823013</v>
      </c>
      <c r="E35" s="14">
        <v>174</v>
      </c>
      <c r="F35" s="95">
        <v>0.007313075274240323</v>
      </c>
      <c r="G35" s="14">
        <v>131</v>
      </c>
      <c r="H35" s="95">
        <v>0.006337687469762941</v>
      </c>
      <c r="I35" s="14">
        <v>136</v>
      </c>
      <c r="J35" s="96">
        <v>0.006547275178124398</v>
      </c>
      <c r="K35" s="14">
        <v>152</v>
      </c>
      <c r="L35" s="95">
        <v>0.006801807848928267</v>
      </c>
      <c r="M35" s="14">
        <v>179</v>
      </c>
      <c r="N35" s="95">
        <v>0.007268445202420108</v>
      </c>
      <c r="O35" s="14">
        <v>173</v>
      </c>
      <c r="P35" s="95">
        <v>0.007093361761449835</v>
      </c>
      <c r="Q35" s="14">
        <v>180</v>
      </c>
      <c r="R35" s="95">
        <v>0.006810700367021076</v>
      </c>
      <c r="S35" s="14">
        <v>145</v>
      </c>
      <c r="T35" s="95">
        <v>0.008091517857142858</v>
      </c>
      <c r="U35" s="14">
        <v>170</v>
      </c>
      <c r="V35" s="95">
        <v>0.008228460793804453</v>
      </c>
      <c r="W35" s="119">
        <v>0.1724137931034483</v>
      </c>
      <c r="X35" s="146"/>
    </row>
    <row r="36" spans="1:24" ht="15">
      <c r="A36" s="111" t="s">
        <v>171</v>
      </c>
      <c r="B36" s="94" t="s">
        <v>172</v>
      </c>
      <c r="C36" s="14">
        <v>267</v>
      </c>
      <c r="D36" s="95">
        <v>0.012129196383954936</v>
      </c>
      <c r="E36" s="14">
        <v>324</v>
      </c>
      <c r="F36" s="95">
        <v>0.013617450510654393</v>
      </c>
      <c r="G36" s="14">
        <v>220</v>
      </c>
      <c r="H36" s="95">
        <v>0.010643444605708756</v>
      </c>
      <c r="I36" s="14">
        <v>239</v>
      </c>
      <c r="J36" s="96">
        <v>0.011505873290968612</v>
      </c>
      <c r="K36" s="14">
        <v>284</v>
      </c>
      <c r="L36" s="95">
        <v>0.01270864098089229</v>
      </c>
      <c r="M36" s="14">
        <v>361</v>
      </c>
      <c r="N36" s="95">
        <v>0.014658707922199213</v>
      </c>
      <c r="O36" s="14">
        <v>302</v>
      </c>
      <c r="P36" s="95">
        <v>0.012382631514207225</v>
      </c>
      <c r="Q36" s="14">
        <v>388</v>
      </c>
      <c r="R36" s="95">
        <v>0.014680843013356542</v>
      </c>
      <c r="S36" s="14">
        <v>257</v>
      </c>
      <c r="T36" s="95">
        <v>0.014341517857142856</v>
      </c>
      <c r="U36" s="14">
        <v>317</v>
      </c>
      <c r="V36" s="95">
        <v>0.015343659244917717</v>
      </c>
      <c r="W36" s="119">
        <v>0.23346303501945526</v>
      </c>
      <c r="X36" s="146"/>
    </row>
    <row r="37" spans="1:24" ht="15">
      <c r="A37" s="111" t="s">
        <v>173</v>
      </c>
      <c r="B37" s="94" t="s">
        <v>174</v>
      </c>
      <c r="C37" s="14">
        <v>2500</v>
      </c>
      <c r="D37" s="95">
        <v>0.11356925453141326</v>
      </c>
      <c r="E37" s="14">
        <v>2722</v>
      </c>
      <c r="F37" s="95">
        <v>0.11440339595679401</v>
      </c>
      <c r="G37" s="14">
        <v>2263</v>
      </c>
      <c r="H37" s="95">
        <v>0.10948234155781325</v>
      </c>
      <c r="I37" s="14">
        <v>2176</v>
      </c>
      <c r="J37" s="96">
        <v>0.10475640284999037</v>
      </c>
      <c r="K37" s="14">
        <v>2320</v>
      </c>
      <c r="L37" s="95">
        <v>0.10381706716785252</v>
      </c>
      <c r="M37" s="14">
        <v>2675</v>
      </c>
      <c r="N37" s="95">
        <v>0.10862061964510497</v>
      </c>
      <c r="O37" s="14">
        <v>2635</v>
      </c>
      <c r="P37" s="95">
        <v>0.10804051006601338</v>
      </c>
      <c r="Q37" s="14">
        <v>3069</v>
      </c>
      <c r="R37" s="95">
        <v>0.11612244125770933</v>
      </c>
      <c r="S37" s="14">
        <v>2018</v>
      </c>
      <c r="T37" s="95">
        <v>0.11261160714285716</v>
      </c>
      <c r="U37" s="14">
        <v>2482</v>
      </c>
      <c r="V37" s="95">
        <v>0.12013552758954502</v>
      </c>
      <c r="W37" s="119">
        <v>0.22993062438057482</v>
      </c>
      <c r="X37" s="146"/>
    </row>
    <row r="38" spans="1:24" ht="15">
      <c r="A38" s="111" t="s">
        <v>175</v>
      </c>
      <c r="B38" s="94" t="s">
        <v>176</v>
      </c>
      <c r="C38" s="14">
        <v>1349</v>
      </c>
      <c r="D38" s="95">
        <v>0.06128196974515059</v>
      </c>
      <c r="E38" s="14">
        <v>1451</v>
      </c>
      <c r="F38" s="95">
        <v>0.06098432312024545</v>
      </c>
      <c r="G38" s="14">
        <v>1227</v>
      </c>
      <c r="H38" s="95">
        <v>0.059361393323657474</v>
      </c>
      <c r="I38" s="14">
        <v>1145</v>
      </c>
      <c r="J38" s="96">
        <v>0.055122279992297324</v>
      </c>
      <c r="K38" s="14">
        <v>1222</v>
      </c>
      <c r="L38" s="95">
        <v>0.05468295520651542</v>
      </c>
      <c r="M38" s="14">
        <v>1413</v>
      </c>
      <c r="N38" s="95">
        <v>0.057376050676087226</v>
      </c>
      <c r="O38" s="14">
        <v>1386</v>
      </c>
      <c r="P38" s="95">
        <v>0.05682889827381196</v>
      </c>
      <c r="Q38" s="14">
        <v>1422</v>
      </c>
      <c r="R38" s="95">
        <v>0.05380453289946649</v>
      </c>
      <c r="S38" s="14">
        <v>1021</v>
      </c>
      <c r="T38" s="95">
        <v>0.05697544642857142</v>
      </c>
      <c r="U38" s="14">
        <v>1140</v>
      </c>
      <c r="V38" s="95">
        <v>0.05517909002904162</v>
      </c>
      <c r="W38" s="119">
        <v>0.11655239960822723</v>
      </c>
      <c r="X38" s="146"/>
    </row>
    <row r="39" spans="1:24" ht="15">
      <c r="A39" s="111" t="s">
        <v>177</v>
      </c>
      <c r="B39" s="94" t="s">
        <v>178</v>
      </c>
      <c r="C39" s="14">
        <v>754</v>
      </c>
      <c r="D39" s="95">
        <v>0.034252487166674235</v>
      </c>
      <c r="E39" s="14">
        <v>853</v>
      </c>
      <c r="F39" s="95">
        <v>0.035850880511074684</v>
      </c>
      <c r="G39" s="14">
        <v>764</v>
      </c>
      <c r="H39" s="95">
        <v>0.03696178035800677</v>
      </c>
      <c r="I39" s="14">
        <v>708</v>
      </c>
      <c r="J39" s="96">
        <v>0.0340843443096476</v>
      </c>
      <c r="K39" s="14">
        <v>797</v>
      </c>
      <c r="L39" s="95">
        <v>0.03566474247102519</v>
      </c>
      <c r="M39" s="14">
        <v>772</v>
      </c>
      <c r="N39" s="95">
        <v>0.031347707800381694</v>
      </c>
      <c r="O39" s="14">
        <v>829</v>
      </c>
      <c r="P39" s="95">
        <v>0.033990733527409896</v>
      </c>
      <c r="Q39" s="14">
        <v>838</v>
      </c>
      <c r="R39" s="95">
        <v>0.03170759393090924</v>
      </c>
      <c r="S39" s="14">
        <v>525</v>
      </c>
      <c r="T39" s="95">
        <v>0.029296875</v>
      </c>
      <c r="U39" s="14">
        <v>603</v>
      </c>
      <c r="V39" s="95">
        <v>0.02918683446272991</v>
      </c>
      <c r="W39" s="119">
        <v>0.14857142857142858</v>
      </c>
      <c r="X39" s="146"/>
    </row>
    <row r="40" spans="1:24" ht="15">
      <c r="A40" s="111" t="s">
        <v>179</v>
      </c>
      <c r="B40" s="94" t="s">
        <v>180</v>
      </c>
      <c r="C40" s="14">
        <v>122</v>
      </c>
      <c r="D40" s="95">
        <v>0.005542179621132967</v>
      </c>
      <c r="E40" s="14">
        <v>105</v>
      </c>
      <c r="F40" s="95">
        <v>0.00441306266548985</v>
      </c>
      <c r="G40" s="14">
        <v>116</v>
      </c>
      <c r="H40" s="95">
        <v>0.005611998064828254</v>
      </c>
      <c r="I40" s="14">
        <v>88</v>
      </c>
      <c r="J40" s="96">
        <v>0.004236472174080493</v>
      </c>
      <c r="K40" s="14">
        <v>89</v>
      </c>
      <c r="L40" s="95">
        <v>0.0039826374904908925</v>
      </c>
      <c r="M40" s="14">
        <v>98</v>
      </c>
      <c r="N40" s="95">
        <v>0.0039793722337272104</v>
      </c>
      <c r="O40" s="14">
        <v>119</v>
      </c>
      <c r="P40" s="95">
        <v>0.004879248841690926</v>
      </c>
      <c r="Q40" s="14">
        <v>100</v>
      </c>
      <c r="R40" s="95">
        <v>0.0037837224261228204</v>
      </c>
      <c r="S40" s="14">
        <v>80</v>
      </c>
      <c r="T40" s="95">
        <v>0.004464285714285714</v>
      </c>
      <c r="U40" s="14">
        <v>51</v>
      </c>
      <c r="V40" s="95">
        <v>0.0024685382381413354</v>
      </c>
      <c r="W40" s="119">
        <v>-0.3625</v>
      </c>
      <c r="X40" s="146"/>
    </row>
    <row r="41" spans="1:24" ht="28.5">
      <c r="A41" s="111" t="s">
        <v>181</v>
      </c>
      <c r="B41" s="94" t="s">
        <v>182</v>
      </c>
      <c r="C41" s="14">
        <v>204</v>
      </c>
      <c r="D41" s="95">
        <v>0.009267251169763322</v>
      </c>
      <c r="E41" s="14">
        <v>184</v>
      </c>
      <c r="F41" s="95">
        <v>0.007733366956667927</v>
      </c>
      <c r="G41" s="14">
        <v>166</v>
      </c>
      <c r="H41" s="95">
        <v>0.00803096274794388</v>
      </c>
      <c r="I41" s="14">
        <v>198</v>
      </c>
      <c r="J41" s="96">
        <v>0.009532062391681109</v>
      </c>
      <c r="K41" s="14">
        <v>215</v>
      </c>
      <c r="L41" s="95">
        <v>0.009620978207365643</v>
      </c>
      <c r="M41" s="14">
        <v>205</v>
      </c>
      <c r="N41" s="95">
        <v>0.008324197019531408</v>
      </c>
      <c r="O41" s="14">
        <v>212</v>
      </c>
      <c r="P41" s="95">
        <v>0.008692443314609045</v>
      </c>
      <c r="Q41" s="14">
        <v>231</v>
      </c>
      <c r="R41" s="95">
        <v>0.008740398804343711</v>
      </c>
      <c r="S41" s="14">
        <v>170</v>
      </c>
      <c r="T41" s="95">
        <v>0.009486607142857142</v>
      </c>
      <c r="U41" s="14">
        <v>221</v>
      </c>
      <c r="V41" s="95">
        <v>0.010696999031945788</v>
      </c>
      <c r="W41" s="119">
        <v>0.3</v>
      </c>
      <c r="X41" s="146"/>
    </row>
    <row r="42" spans="1:24" ht="15">
      <c r="A42" s="111" t="s">
        <v>183</v>
      </c>
      <c r="B42" s="94" t="s">
        <v>184</v>
      </c>
      <c r="C42" s="14">
        <v>57</v>
      </c>
      <c r="D42" s="95">
        <v>0.002589379003316222</v>
      </c>
      <c r="E42" s="14">
        <v>95</v>
      </c>
      <c r="F42" s="95">
        <v>0.003992770983062245</v>
      </c>
      <c r="G42" s="14">
        <v>65</v>
      </c>
      <c r="H42" s="95">
        <v>0.0031446540880503146</v>
      </c>
      <c r="I42" s="14">
        <v>69</v>
      </c>
      <c r="J42" s="96">
        <v>0.0033217793183131137</v>
      </c>
      <c r="K42" s="14">
        <v>67</v>
      </c>
      <c r="L42" s="95">
        <v>0.0029981653018302233</v>
      </c>
      <c r="M42" s="14">
        <v>70</v>
      </c>
      <c r="N42" s="95">
        <v>0.0028424087383765785</v>
      </c>
      <c r="O42" s="14">
        <v>64</v>
      </c>
      <c r="P42" s="95">
        <v>0.002624133830825372</v>
      </c>
      <c r="Q42" s="14">
        <v>96</v>
      </c>
      <c r="R42" s="95">
        <v>0.003632373529077907</v>
      </c>
      <c r="S42" s="14">
        <v>61</v>
      </c>
      <c r="T42" s="95">
        <v>0.003404017857142857</v>
      </c>
      <c r="U42" s="14">
        <v>77</v>
      </c>
      <c r="V42" s="95">
        <v>0.0037270087124878994</v>
      </c>
      <c r="W42" s="119">
        <v>0.26229508196721313</v>
      </c>
      <c r="X42" s="146"/>
    </row>
    <row r="43" spans="1:24" ht="28.5">
      <c r="A43" s="111" t="s">
        <v>185</v>
      </c>
      <c r="B43" s="94" t="s">
        <v>186</v>
      </c>
      <c r="C43" s="14">
        <v>297</v>
      </c>
      <c r="D43" s="95">
        <v>0.013492027438331895</v>
      </c>
      <c r="E43" s="14">
        <v>327</v>
      </c>
      <c r="F43" s="95">
        <v>0.013743538015382676</v>
      </c>
      <c r="G43" s="14">
        <v>312</v>
      </c>
      <c r="H43" s="95">
        <v>0.01509433962264151</v>
      </c>
      <c r="I43" s="14">
        <v>327</v>
      </c>
      <c r="J43" s="96">
        <v>0.015742345465049105</v>
      </c>
      <c r="K43" s="14">
        <v>344</v>
      </c>
      <c r="L43" s="95">
        <v>0.015393565131785027</v>
      </c>
      <c r="M43" s="14">
        <v>377</v>
      </c>
      <c r="N43" s="95">
        <v>0.015308401348113858</v>
      </c>
      <c r="O43" s="14">
        <v>415</v>
      </c>
      <c r="P43" s="95">
        <v>0.01701586780925827</v>
      </c>
      <c r="Q43" s="14">
        <v>418</v>
      </c>
      <c r="R43" s="95">
        <v>0.01581595974119339</v>
      </c>
      <c r="S43" s="14">
        <v>303</v>
      </c>
      <c r="T43" s="95">
        <v>0.016908482142857142</v>
      </c>
      <c r="U43" s="14">
        <v>357</v>
      </c>
      <c r="V43" s="95">
        <v>0.01727976766698935</v>
      </c>
      <c r="W43" s="119">
        <v>0.1782178217821782</v>
      </c>
      <c r="X43" s="146"/>
    </row>
    <row r="44" spans="1:24" ht="15">
      <c r="A44" s="111" t="s">
        <v>187</v>
      </c>
      <c r="B44" s="94" t="s">
        <v>188</v>
      </c>
      <c r="C44" s="14">
        <v>119</v>
      </c>
      <c r="D44" s="95">
        <v>0.005405896515695271</v>
      </c>
      <c r="E44" s="14">
        <v>141</v>
      </c>
      <c r="F44" s="95">
        <v>0.005926112722229227</v>
      </c>
      <c r="G44" s="14">
        <v>111</v>
      </c>
      <c r="H44" s="95">
        <v>0.005370101596516691</v>
      </c>
      <c r="I44" s="14">
        <v>141</v>
      </c>
      <c r="J44" s="96">
        <v>0.006787983824378971</v>
      </c>
      <c r="K44" s="14">
        <v>145</v>
      </c>
      <c r="L44" s="95">
        <v>0.006488566697990783</v>
      </c>
      <c r="M44" s="14">
        <v>151</v>
      </c>
      <c r="N44" s="95">
        <v>0.006131481707069477</v>
      </c>
      <c r="O44" s="14">
        <v>142</v>
      </c>
      <c r="P44" s="95">
        <v>0.005822296937143794</v>
      </c>
      <c r="Q44" s="14">
        <v>156</v>
      </c>
      <c r="R44" s="95">
        <v>0.005902606984751598</v>
      </c>
      <c r="S44" s="14">
        <v>105</v>
      </c>
      <c r="T44" s="95">
        <v>0.005859375</v>
      </c>
      <c r="U44" s="14">
        <v>117</v>
      </c>
      <c r="V44" s="95">
        <v>0.005663117134559536</v>
      </c>
      <c r="W44" s="119">
        <v>0.11428571428571428</v>
      </c>
      <c r="X44" s="146"/>
    </row>
    <row r="45" spans="1:24" ht="15">
      <c r="A45" s="111" t="s">
        <v>189</v>
      </c>
      <c r="B45" s="94" t="s">
        <v>190</v>
      </c>
      <c r="C45" s="14">
        <v>3201</v>
      </c>
      <c r="D45" s="95">
        <v>0.14541407350202154</v>
      </c>
      <c r="E45" s="14">
        <v>3373</v>
      </c>
      <c r="F45" s="95">
        <v>0.14176438448283107</v>
      </c>
      <c r="G45" s="14">
        <v>3298</v>
      </c>
      <c r="H45" s="95">
        <v>0.15955491049830672</v>
      </c>
      <c r="I45" s="14">
        <v>3315</v>
      </c>
      <c r="J45" s="96">
        <v>0.1595898324667822</v>
      </c>
      <c r="K45" s="14">
        <v>3576</v>
      </c>
      <c r="L45" s="95">
        <v>0.16002147939320716</v>
      </c>
      <c r="M45" s="14">
        <v>4087</v>
      </c>
      <c r="N45" s="95">
        <v>0.16595606448207254</v>
      </c>
      <c r="O45" s="14">
        <v>4538</v>
      </c>
      <c r="P45" s="95">
        <v>0.18606748944196155</v>
      </c>
      <c r="Q45" s="14">
        <v>4793</v>
      </c>
      <c r="R45" s="95">
        <v>0.18135381588406674</v>
      </c>
      <c r="S45" s="14">
        <v>3533</v>
      </c>
      <c r="T45" s="95">
        <v>0.19715401785714284</v>
      </c>
      <c r="U45" s="14">
        <v>3971</v>
      </c>
      <c r="V45" s="95">
        <v>0.19220716360116166</v>
      </c>
      <c r="W45" s="119">
        <v>0.12397395980752901</v>
      </c>
      <c r="X45" s="146"/>
    </row>
    <row r="46" spans="1:24" ht="15.75" thickBot="1">
      <c r="A46" s="113" t="s">
        <v>191</v>
      </c>
      <c r="B46" s="99" t="s">
        <v>192</v>
      </c>
      <c r="C46" s="15">
        <v>856</v>
      </c>
      <c r="D46" s="100">
        <v>0.0388861127515559</v>
      </c>
      <c r="E46" s="15">
        <v>732</v>
      </c>
      <c r="F46" s="100">
        <v>0.030765351153700667</v>
      </c>
      <c r="G46" s="15">
        <v>646</v>
      </c>
      <c r="H46" s="100">
        <v>0.031253023705853894</v>
      </c>
      <c r="I46" s="15">
        <v>622</v>
      </c>
      <c r="J46" s="101">
        <v>0.02994415559406894</v>
      </c>
      <c r="K46" s="15">
        <v>765</v>
      </c>
      <c r="L46" s="100">
        <v>0.03423278292388239</v>
      </c>
      <c r="M46" s="15">
        <v>757</v>
      </c>
      <c r="N46" s="100">
        <v>0.03073862021358672</v>
      </c>
      <c r="O46" s="15">
        <v>741</v>
      </c>
      <c r="P46" s="100">
        <v>0.030382549510025014</v>
      </c>
      <c r="Q46" s="15">
        <v>823</v>
      </c>
      <c r="R46" s="100">
        <v>0.031140035566990805</v>
      </c>
      <c r="S46" s="15">
        <v>536</v>
      </c>
      <c r="T46" s="100">
        <v>0.029910714285714287</v>
      </c>
      <c r="U46" s="15">
        <v>609</v>
      </c>
      <c r="V46" s="100">
        <v>0.02947725072604066</v>
      </c>
      <c r="W46" s="120">
        <v>0.13619402985074627</v>
      </c>
      <c r="X46" s="146"/>
    </row>
    <row r="47" spans="1:24" ht="15.75" thickBot="1">
      <c r="A47" s="166" t="s">
        <v>77</v>
      </c>
      <c r="B47" s="215"/>
      <c r="C47" s="16">
        <v>22013</v>
      </c>
      <c r="D47" s="13">
        <v>1</v>
      </c>
      <c r="E47" s="16">
        <v>23793</v>
      </c>
      <c r="F47" s="13">
        <v>1</v>
      </c>
      <c r="G47" s="16">
        <v>20670</v>
      </c>
      <c r="H47" s="13">
        <v>1</v>
      </c>
      <c r="I47" s="16">
        <v>20772</v>
      </c>
      <c r="J47" s="32">
        <v>1</v>
      </c>
      <c r="K47" s="16">
        <v>22347</v>
      </c>
      <c r="L47" s="36">
        <v>1</v>
      </c>
      <c r="M47" s="16">
        <v>24627</v>
      </c>
      <c r="N47" s="36">
        <v>1</v>
      </c>
      <c r="O47" s="16">
        <v>24389</v>
      </c>
      <c r="P47" s="36">
        <v>1</v>
      </c>
      <c r="Q47" s="16">
        <v>26429</v>
      </c>
      <c r="R47" s="36">
        <v>1</v>
      </c>
      <c r="S47" s="16">
        <v>17920</v>
      </c>
      <c r="T47" s="36">
        <v>1</v>
      </c>
      <c r="U47" s="16">
        <v>20660</v>
      </c>
      <c r="V47" s="36">
        <v>1</v>
      </c>
      <c r="W47" s="54">
        <v>0.15290178571428573</v>
      </c>
      <c r="X47" s="147"/>
    </row>
    <row r="49" spans="13:21" ht="15">
      <c r="M49" s="148"/>
      <c r="O49" s="148"/>
      <c r="Q49" s="148"/>
      <c r="S49" s="148"/>
      <c r="U49" s="148"/>
    </row>
  </sheetData>
  <sheetProtection/>
  <mergeCells count="17">
    <mergeCell ref="A1:W1"/>
    <mergeCell ref="A2:W2"/>
    <mergeCell ref="I4:J4"/>
    <mergeCell ref="U4:V4"/>
    <mergeCell ref="C4:D4"/>
    <mergeCell ref="E4:F4"/>
    <mergeCell ref="G4:H4"/>
    <mergeCell ref="Q4:R4"/>
    <mergeCell ref="S4:T4"/>
    <mergeCell ref="A47:B47"/>
    <mergeCell ref="W3:W5"/>
    <mergeCell ref="C3:V3"/>
    <mergeCell ref="B3:B5"/>
    <mergeCell ref="A3:A5"/>
    <mergeCell ref="K4:L4"/>
    <mergeCell ref="M4:N4"/>
    <mergeCell ref="O4:P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3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57421875" style="55" customWidth="1"/>
    <col min="13" max="16384" width="11.421875" style="55" customWidth="1"/>
  </cols>
  <sheetData>
    <row r="1" spans="1:12" ht="24.75" customHeight="1" thickBot="1" thickTop="1">
      <c r="A1" s="169" t="s">
        <v>232</v>
      </c>
      <c r="B1" s="170"/>
      <c r="C1" s="170"/>
      <c r="D1" s="247"/>
      <c r="E1" s="170"/>
      <c r="F1" s="247"/>
      <c r="G1" s="170"/>
      <c r="H1" s="247"/>
      <c r="I1" s="170"/>
      <c r="J1" s="247"/>
      <c r="K1" s="170"/>
      <c r="L1" s="248"/>
    </row>
    <row r="2" spans="1:12" ht="19.5" customHeight="1" thickBot="1" thickTop="1">
      <c r="A2" s="249" t="s">
        <v>24</v>
      </c>
      <c r="B2" s="164" t="s">
        <v>13</v>
      </c>
      <c r="C2" s="190" t="s">
        <v>80</v>
      </c>
      <c r="D2" s="252"/>
      <c r="E2" s="192"/>
      <c r="F2" s="253"/>
      <c r="G2" s="192"/>
      <c r="H2" s="253"/>
      <c r="I2" s="192"/>
      <c r="J2" s="254"/>
      <c r="K2" s="163" t="s">
        <v>77</v>
      </c>
      <c r="L2" s="255"/>
    </row>
    <row r="3" spans="1:12" ht="19.5" customHeight="1">
      <c r="A3" s="250"/>
      <c r="B3" s="186"/>
      <c r="C3" s="195" t="s">
        <v>81</v>
      </c>
      <c r="D3" s="257"/>
      <c r="E3" s="193" t="s">
        <v>82</v>
      </c>
      <c r="F3" s="258"/>
      <c r="G3" s="195" t="s">
        <v>83</v>
      </c>
      <c r="H3" s="257"/>
      <c r="I3" s="193" t="s">
        <v>84</v>
      </c>
      <c r="J3" s="258"/>
      <c r="K3" s="185"/>
      <c r="L3" s="256"/>
    </row>
    <row r="4" spans="1:12" ht="19.5" customHeight="1" thickBot="1">
      <c r="A4" s="251"/>
      <c r="B4" s="221"/>
      <c r="C4" s="37" t="s">
        <v>26</v>
      </c>
      <c r="D4" s="38" t="s">
        <v>27</v>
      </c>
      <c r="E4" s="39" t="s">
        <v>26</v>
      </c>
      <c r="F4" s="40" t="s">
        <v>27</v>
      </c>
      <c r="G4" s="37" t="s">
        <v>26</v>
      </c>
      <c r="H4" s="38" t="s">
        <v>27</v>
      </c>
      <c r="I4" s="39" t="s">
        <v>26</v>
      </c>
      <c r="J4" s="40" t="s">
        <v>27</v>
      </c>
      <c r="K4" s="37" t="s">
        <v>26</v>
      </c>
      <c r="L4" s="40" t="s">
        <v>27</v>
      </c>
    </row>
    <row r="5" spans="1:13" ht="28.5">
      <c r="A5" s="110" t="s">
        <v>87</v>
      </c>
      <c r="B5" s="89" t="s">
        <v>115</v>
      </c>
      <c r="C5" s="58">
        <v>267</v>
      </c>
      <c r="D5" s="91">
        <v>0.034051779109807424</v>
      </c>
      <c r="E5" s="58">
        <v>236</v>
      </c>
      <c r="F5" s="90">
        <v>0.023723361479694408</v>
      </c>
      <c r="G5" s="59">
        <v>77</v>
      </c>
      <c r="H5" s="91">
        <v>0.02726628895184136</v>
      </c>
      <c r="I5" s="58">
        <v>7</v>
      </c>
      <c r="J5" s="90">
        <v>0.14893617021276595</v>
      </c>
      <c r="K5" s="59">
        <v>587</v>
      </c>
      <c r="L5" s="90">
        <v>0.028412391093901253</v>
      </c>
      <c r="M5" s="146"/>
    </row>
    <row r="6" spans="1:13" ht="15">
      <c r="A6" s="111" t="s">
        <v>116</v>
      </c>
      <c r="B6" s="94" t="s">
        <v>117</v>
      </c>
      <c r="C6" s="7">
        <v>193</v>
      </c>
      <c r="D6" s="96">
        <v>0.024614207371508736</v>
      </c>
      <c r="E6" s="7">
        <v>261</v>
      </c>
      <c r="F6" s="95">
        <v>0.02623642943305187</v>
      </c>
      <c r="G6" s="18">
        <v>31</v>
      </c>
      <c r="H6" s="96">
        <v>0.010977337110481586</v>
      </c>
      <c r="I6" s="7">
        <v>0</v>
      </c>
      <c r="J6" s="95">
        <v>0</v>
      </c>
      <c r="K6" s="18">
        <v>485</v>
      </c>
      <c r="L6" s="95">
        <v>0.023475314617618585</v>
      </c>
      <c r="M6" s="146"/>
    </row>
    <row r="7" spans="1:13" ht="28.5">
      <c r="A7" s="111" t="s">
        <v>118</v>
      </c>
      <c r="B7" s="94" t="s">
        <v>119</v>
      </c>
      <c r="C7" s="7">
        <v>92</v>
      </c>
      <c r="D7" s="96">
        <v>0.011733197296263232</v>
      </c>
      <c r="E7" s="7">
        <v>184</v>
      </c>
      <c r="F7" s="95">
        <v>0.018496180136710897</v>
      </c>
      <c r="G7" s="18">
        <v>38</v>
      </c>
      <c r="H7" s="96">
        <v>0.01345609065155807</v>
      </c>
      <c r="I7" s="7">
        <v>7</v>
      </c>
      <c r="J7" s="95">
        <v>0.14893617021276595</v>
      </c>
      <c r="K7" s="18">
        <v>321</v>
      </c>
      <c r="L7" s="95">
        <v>0.015537270087124879</v>
      </c>
      <c r="M7" s="146"/>
    </row>
    <row r="8" spans="1:13" ht="15">
      <c r="A8" s="111" t="s">
        <v>120</v>
      </c>
      <c r="B8" s="94" t="s">
        <v>121</v>
      </c>
      <c r="C8" s="7">
        <v>170</v>
      </c>
      <c r="D8" s="96">
        <v>0.021680908047442927</v>
      </c>
      <c r="E8" s="7">
        <v>189</v>
      </c>
      <c r="F8" s="95">
        <v>0.018998793727382387</v>
      </c>
      <c r="G8" s="18">
        <v>32</v>
      </c>
      <c r="H8" s="96">
        <v>0.0113314447592068</v>
      </c>
      <c r="I8" s="7">
        <v>0</v>
      </c>
      <c r="J8" s="95">
        <v>0</v>
      </c>
      <c r="K8" s="18">
        <v>391</v>
      </c>
      <c r="L8" s="95">
        <v>0.01892545982575024</v>
      </c>
      <c r="M8" s="146"/>
    </row>
    <row r="9" spans="1:13" ht="15">
      <c r="A9" s="111" t="s">
        <v>122</v>
      </c>
      <c r="B9" s="94" t="s">
        <v>123</v>
      </c>
      <c r="C9" s="7">
        <v>47</v>
      </c>
      <c r="D9" s="96">
        <v>0.005994133401351868</v>
      </c>
      <c r="E9" s="7">
        <v>28</v>
      </c>
      <c r="F9" s="95">
        <v>0.0028146361077603537</v>
      </c>
      <c r="G9" s="18">
        <v>2</v>
      </c>
      <c r="H9" s="96">
        <v>0.000708215297450425</v>
      </c>
      <c r="I9" s="7">
        <v>0</v>
      </c>
      <c r="J9" s="95">
        <v>0</v>
      </c>
      <c r="K9" s="18">
        <v>77</v>
      </c>
      <c r="L9" s="95">
        <v>0.0037270087124878994</v>
      </c>
      <c r="M9" s="146"/>
    </row>
    <row r="10" spans="1:13" ht="15">
      <c r="A10" s="111" t="s">
        <v>124</v>
      </c>
      <c r="B10" s="94" t="s">
        <v>125</v>
      </c>
      <c r="C10" s="7">
        <v>3</v>
      </c>
      <c r="D10" s="96">
        <v>0.00038260425966075756</v>
      </c>
      <c r="E10" s="7">
        <v>4</v>
      </c>
      <c r="F10" s="95">
        <v>0.0004020908725371934</v>
      </c>
      <c r="G10" s="18">
        <v>1</v>
      </c>
      <c r="H10" s="96">
        <v>0.0003541076487252125</v>
      </c>
      <c r="I10" s="7">
        <v>0</v>
      </c>
      <c r="J10" s="95">
        <v>0</v>
      </c>
      <c r="K10" s="18">
        <v>8</v>
      </c>
      <c r="L10" s="95">
        <v>0.0003872216844143272</v>
      </c>
      <c r="M10" s="146"/>
    </row>
    <row r="11" spans="1:13" ht="15">
      <c r="A11" s="111" t="s">
        <v>126</v>
      </c>
      <c r="B11" s="94" t="s">
        <v>127</v>
      </c>
      <c r="C11" s="7">
        <v>32</v>
      </c>
      <c r="D11" s="96">
        <v>0.004081112103048081</v>
      </c>
      <c r="E11" s="7">
        <v>11</v>
      </c>
      <c r="F11" s="95">
        <v>0.0011057498994772818</v>
      </c>
      <c r="G11" s="18">
        <v>5</v>
      </c>
      <c r="H11" s="96">
        <v>0.0017705382436260626</v>
      </c>
      <c r="I11" s="7">
        <v>0</v>
      </c>
      <c r="J11" s="95">
        <v>0</v>
      </c>
      <c r="K11" s="18">
        <v>48</v>
      </c>
      <c r="L11" s="95">
        <v>0.0023233301064859626</v>
      </c>
      <c r="M11" s="146"/>
    </row>
    <row r="12" spans="1:13" ht="15">
      <c r="A12" s="111" t="s">
        <v>128</v>
      </c>
      <c r="B12" s="94" t="s">
        <v>129</v>
      </c>
      <c r="C12" s="7">
        <v>51</v>
      </c>
      <c r="D12" s="96">
        <v>0.006504272414232878</v>
      </c>
      <c r="E12" s="7">
        <v>69</v>
      </c>
      <c r="F12" s="95">
        <v>0.006936067551266586</v>
      </c>
      <c r="G12" s="18">
        <v>11</v>
      </c>
      <c r="H12" s="96">
        <v>0.003895184135977337</v>
      </c>
      <c r="I12" s="7">
        <v>1</v>
      </c>
      <c r="J12" s="95">
        <v>0.02127659574468085</v>
      </c>
      <c r="K12" s="18">
        <v>132</v>
      </c>
      <c r="L12" s="95">
        <v>0.0063891577928363984</v>
      </c>
      <c r="M12" s="146"/>
    </row>
    <row r="13" spans="1:13" ht="15">
      <c r="A13" s="111" t="s">
        <v>130</v>
      </c>
      <c r="B13" s="94" t="s">
        <v>131</v>
      </c>
      <c r="C13" s="7">
        <v>26</v>
      </c>
      <c r="D13" s="96">
        <v>0.0033159035837265656</v>
      </c>
      <c r="E13" s="7">
        <v>26</v>
      </c>
      <c r="F13" s="95">
        <v>0.0026135906714917566</v>
      </c>
      <c r="G13" s="18">
        <v>8</v>
      </c>
      <c r="H13" s="96">
        <v>0.0028328611898017</v>
      </c>
      <c r="I13" s="7">
        <v>0</v>
      </c>
      <c r="J13" s="95">
        <v>0</v>
      </c>
      <c r="K13" s="18">
        <v>60</v>
      </c>
      <c r="L13" s="95">
        <v>0.0029041626331074545</v>
      </c>
      <c r="M13" s="146"/>
    </row>
    <row r="14" spans="1:13" ht="28.5">
      <c r="A14" s="111" t="s">
        <v>132</v>
      </c>
      <c r="B14" s="94" t="s">
        <v>133</v>
      </c>
      <c r="C14" s="7">
        <v>380</v>
      </c>
      <c r="D14" s="96">
        <v>0.04846320622369596</v>
      </c>
      <c r="E14" s="7">
        <v>478</v>
      </c>
      <c r="F14" s="95">
        <v>0.04804985926819461</v>
      </c>
      <c r="G14" s="18">
        <v>59</v>
      </c>
      <c r="H14" s="96">
        <v>0.020892351274787536</v>
      </c>
      <c r="I14" s="7">
        <v>0</v>
      </c>
      <c r="J14" s="95">
        <v>0</v>
      </c>
      <c r="K14" s="18">
        <v>917</v>
      </c>
      <c r="L14" s="95">
        <v>0.044385285575992264</v>
      </c>
      <c r="M14" s="146"/>
    </row>
    <row r="15" spans="1:13" ht="28.5">
      <c r="A15" s="111" t="s">
        <v>134</v>
      </c>
      <c r="B15" s="94" t="s">
        <v>133</v>
      </c>
      <c r="C15" s="7">
        <v>219</v>
      </c>
      <c r="D15" s="96">
        <v>0.0279301109552353</v>
      </c>
      <c r="E15" s="7">
        <v>297</v>
      </c>
      <c r="F15" s="95">
        <v>0.02985524728588661</v>
      </c>
      <c r="G15" s="18">
        <v>40</v>
      </c>
      <c r="H15" s="96">
        <v>0.0141643059490085</v>
      </c>
      <c r="I15" s="7">
        <v>0</v>
      </c>
      <c r="J15" s="95">
        <v>0</v>
      </c>
      <c r="K15" s="18">
        <v>556</v>
      </c>
      <c r="L15" s="95">
        <v>0.02691190706679574</v>
      </c>
      <c r="M15" s="146"/>
    </row>
    <row r="16" spans="1:13" ht="15">
      <c r="A16" s="111" t="s">
        <v>135</v>
      </c>
      <c r="B16" s="94" t="s">
        <v>136</v>
      </c>
      <c r="C16" s="7">
        <v>81</v>
      </c>
      <c r="D16" s="96">
        <v>0.010330315010840453</v>
      </c>
      <c r="E16" s="7">
        <v>108</v>
      </c>
      <c r="F16" s="95">
        <v>0.010856453558504222</v>
      </c>
      <c r="G16" s="18">
        <v>19</v>
      </c>
      <c r="H16" s="96">
        <v>0.006728045325779035</v>
      </c>
      <c r="I16" s="7">
        <v>0</v>
      </c>
      <c r="J16" s="95">
        <v>0</v>
      </c>
      <c r="K16" s="18">
        <v>208</v>
      </c>
      <c r="L16" s="95">
        <v>0.010067763794772507</v>
      </c>
      <c r="M16" s="146"/>
    </row>
    <row r="17" spans="1:13" ht="28.5">
      <c r="A17" s="111" t="s">
        <v>137</v>
      </c>
      <c r="B17" s="94" t="s">
        <v>138</v>
      </c>
      <c r="C17" s="7">
        <v>190</v>
      </c>
      <c r="D17" s="96">
        <v>0.02423160311184798</v>
      </c>
      <c r="E17" s="7">
        <v>282</v>
      </c>
      <c r="F17" s="95">
        <v>0.028347406513872134</v>
      </c>
      <c r="G17" s="18">
        <v>57</v>
      </c>
      <c r="H17" s="96">
        <v>0.020184135977337106</v>
      </c>
      <c r="I17" s="7">
        <v>0</v>
      </c>
      <c r="J17" s="95">
        <v>0</v>
      </c>
      <c r="K17" s="18">
        <v>529</v>
      </c>
      <c r="L17" s="95">
        <v>0.025605033881897388</v>
      </c>
      <c r="M17" s="146"/>
    </row>
    <row r="18" spans="1:13" ht="28.5">
      <c r="A18" s="111" t="s">
        <v>139</v>
      </c>
      <c r="B18" s="94" t="s">
        <v>138</v>
      </c>
      <c r="C18" s="7">
        <v>140</v>
      </c>
      <c r="D18" s="96">
        <v>0.017854865450835353</v>
      </c>
      <c r="E18" s="7">
        <v>263</v>
      </c>
      <c r="F18" s="95">
        <v>0.026437474869320465</v>
      </c>
      <c r="G18" s="18">
        <v>66</v>
      </c>
      <c r="H18" s="96">
        <v>0.023371104815864022</v>
      </c>
      <c r="I18" s="7">
        <v>0</v>
      </c>
      <c r="J18" s="95">
        <v>0</v>
      </c>
      <c r="K18" s="18">
        <v>469</v>
      </c>
      <c r="L18" s="95">
        <v>0.02270087124878993</v>
      </c>
      <c r="M18" s="146"/>
    </row>
    <row r="19" spans="1:13" ht="15">
      <c r="A19" s="111" t="s">
        <v>140</v>
      </c>
      <c r="B19" s="94" t="s">
        <v>141</v>
      </c>
      <c r="C19" s="7">
        <v>78</v>
      </c>
      <c r="D19" s="96">
        <v>0.009947710751179697</v>
      </c>
      <c r="E19" s="7">
        <v>113</v>
      </c>
      <c r="F19" s="95">
        <v>0.011359067149175714</v>
      </c>
      <c r="G19" s="18">
        <v>12</v>
      </c>
      <c r="H19" s="96">
        <v>0.00424929178470255</v>
      </c>
      <c r="I19" s="7">
        <v>0</v>
      </c>
      <c r="J19" s="95">
        <v>0</v>
      </c>
      <c r="K19" s="18">
        <v>203</v>
      </c>
      <c r="L19" s="95">
        <v>0.009825750242013553</v>
      </c>
      <c r="M19" s="146"/>
    </row>
    <row r="20" spans="1:13" ht="28.5">
      <c r="A20" s="111" t="s">
        <v>142</v>
      </c>
      <c r="B20" s="94" t="s">
        <v>143</v>
      </c>
      <c r="C20" s="7">
        <v>12</v>
      </c>
      <c r="D20" s="96">
        <v>0.0015304170386430302</v>
      </c>
      <c r="E20" s="7">
        <v>22</v>
      </c>
      <c r="F20" s="95">
        <v>0.0022114997989545635</v>
      </c>
      <c r="G20" s="18">
        <v>3</v>
      </c>
      <c r="H20" s="96">
        <v>0.0010623229461756375</v>
      </c>
      <c r="I20" s="7">
        <v>0</v>
      </c>
      <c r="J20" s="95">
        <v>0</v>
      </c>
      <c r="K20" s="18">
        <v>37</v>
      </c>
      <c r="L20" s="95">
        <v>0.0017909002904162633</v>
      </c>
      <c r="M20" s="146"/>
    </row>
    <row r="21" spans="1:13" ht="28.5">
      <c r="A21" s="111" t="s">
        <v>144</v>
      </c>
      <c r="B21" s="94" t="s">
        <v>145</v>
      </c>
      <c r="C21" s="7">
        <v>246</v>
      </c>
      <c r="D21" s="96">
        <v>0.031373549292182126</v>
      </c>
      <c r="E21" s="7">
        <v>398</v>
      </c>
      <c r="F21" s="95">
        <v>0.04000804181745075</v>
      </c>
      <c r="G21" s="18">
        <v>78</v>
      </c>
      <c r="H21" s="96">
        <v>0.027620396600566567</v>
      </c>
      <c r="I21" s="7">
        <v>1</v>
      </c>
      <c r="J21" s="95">
        <v>0.02127659574468085</v>
      </c>
      <c r="K21" s="18">
        <v>723</v>
      </c>
      <c r="L21" s="95">
        <v>0.03499515972894482</v>
      </c>
      <c r="M21" s="146"/>
    </row>
    <row r="22" spans="1:13" ht="15">
      <c r="A22" s="111" t="s">
        <v>146</v>
      </c>
      <c r="B22" s="94" t="s">
        <v>147</v>
      </c>
      <c r="C22" s="7">
        <v>5</v>
      </c>
      <c r="D22" s="96">
        <v>0.0006376737661012626</v>
      </c>
      <c r="E22" s="7">
        <v>9</v>
      </c>
      <c r="F22" s="95">
        <v>0.0009047044632086853</v>
      </c>
      <c r="G22" s="18">
        <v>4</v>
      </c>
      <c r="H22" s="96">
        <v>0.00141643059490085</v>
      </c>
      <c r="I22" s="7">
        <v>1</v>
      </c>
      <c r="J22" s="95">
        <v>0.02127659574468085</v>
      </c>
      <c r="K22" s="18">
        <v>19</v>
      </c>
      <c r="L22" s="95">
        <v>0.0009196515004840271</v>
      </c>
      <c r="M22" s="146"/>
    </row>
    <row r="23" spans="1:13" ht="15">
      <c r="A23" s="111" t="s">
        <v>148</v>
      </c>
      <c r="B23" s="124" t="s">
        <v>149</v>
      </c>
      <c r="C23" s="7">
        <v>24</v>
      </c>
      <c r="D23" s="96">
        <v>0.0030608340772860605</v>
      </c>
      <c r="E23" s="7">
        <v>37</v>
      </c>
      <c r="F23" s="95">
        <v>0.0037193405709690388</v>
      </c>
      <c r="G23" s="18">
        <v>11</v>
      </c>
      <c r="H23" s="96">
        <v>0.003895184135977337</v>
      </c>
      <c r="I23" s="7">
        <v>0</v>
      </c>
      <c r="J23" s="95">
        <v>0</v>
      </c>
      <c r="K23" s="18">
        <v>72</v>
      </c>
      <c r="L23" s="95">
        <v>0.0034849951597289448</v>
      </c>
      <c r="M23" s="146"/>
    </row>
    <row r="24" spans="1:13" ht="15">
      <c r="A24" s="111" t="s">
        <v>150</v>
      </c>
      <c r="B24" s="94" t="s">
        <v>151</v>
      </c>
      <c r="C24" s="7">
        <v>35</v>
      </c>
      <c r="D24" s="96">
        <v>0.004463716362708838</v>
      </c>
      <c r="E24" s="7">
        <v>40</v>
      </c>
      <c r="F24" s="95">
        <v>0.004020908725371934</v>
      </c>
      <c r="G24" s="18">
        <v>7</v>
      </c>
      <c r="H24" s="96">
        <v>0.002478753541076487</v>
      </c>
      <c r="I24" s="7">
        <v>0</v>
      </c>
      <c r="J24" s="95">
        <v>0</v>
      </c>
      <c r="K24" s="18">
        <v>82</v>
      </c>
      <c r="L24" s="95">
        <v>0.003969022265246853</v>
      </c>
      <c r="M24" s="146"/>
    </row>
    <row r="25" spans="1:13" ht="15">
      <c r="A25" s="111" t="s">
        <v>152</v>
      </c>
      <c r="B25" s="94" t="s">
        <v>153</v>
      </c>
      <c r="C25" s="7">
        <v>11</v>
      </c>
      <c r="D25" s="96">
        <v>0.0014028822854227777</v>
      </c>
      <c r="E25" s="7">
        <v>16</v>
      </c>
      <c r="F25" s="95">
        <v>0.0016083634901487736</v>
      </c>
      <c r="G25" s="18">
        <v>8</v>
      </c>
      <c r="H25" s="96">
        <v>0.0028328611898017</v>
      </c>
      <c r="I25" s="7">
        <v>0</v>
      </c>
      <c r="J25" s="95">
        <v>0</v>
      </c>
      <c r="K25" s="18">
        <v>35</v>
      </c>
      <c r="L25" s="95">
        <v>0.0016940948693126815</v>
      </c>
      <c r="M25" s="146"/>
    </row>
    <row r="26" spans="1:13" ht="28.5">
      <c r="A26" s="111" t="s">
        <v>154</v>
      </c>
      <c r="B26" s="94" t="s">
        <v>155</v>
      </c>
      <c r="C26" s="7">
        <v>40</v>
      </c>
      <c r="D26" s="96">
        <v>0.0051013901288101005</v>
      </c>
      <c r="E26" s="7">
        <v>68</v>
      </c>
      <c r="F26" s="95">
        <v>0.006835544833132288</v>
      </c>
      <c r="G26" s="18">
        <v>16</v>
      </c>
      <c r="H26" s="96">
        <v>0.0056657223796034</v>
      </c>
      <c r="I26" s="7">
        <v>0</v>
      </c>
      <c r="J26" s="95">
        <v>0</v>
      </c>
      <c r="K26" s="18">
        <v>124</v>
      </c>
      <c r="L26" s="95">
        <v>0.006001936108422073</v>
      </c>
      <c r="M26" s="146"/>
    </row>
    <row r="27" spans="1:13" ht="15">
      <c r="A27" s="111" t="s">
        <v>156</v>
      </c>
      <c r="B27" s="94" t="s">
        <v>157</v>
      </c>
      <c r="C27" s="7">
        <v>373</v>
      </c>
      <c r="D27" s="96">
        <v>0.04757046295115419</v>
      </c>
      <c r="E27" s="7">
        <v>553</v>
      </c>
      <c r="F27" s="95">
        <v>0.05558906312826699</v>
      </c>
      <c r="G27" s="18">
        <v>303</v>
      </c>
      <c r="H27" s="96">
        <v>0.1072946175637394</v>
      </c>
      <c r="I27" s="7">
        <v>0</v>
      </c>
      <c r="J27" s="95">
        <v>0</v>
      </c>
      <c r="K27" s="18">
        <v>1229</v>
      </c>
      <c r="L27" s="95">
        <v>0.05948693126815101</v>
      </c>
      <c r="M27" s="146"/>
    </row>
    <row r="28" spans="1:13" ht="15">
      <c r="A28" s="111" t="s">
        <v>158</v>
      </c>
      <c r="B28" s="94" t="s">
        <v>159</v>
      </c>
      <c r="C28" s="7">
        <v>381</v>
      </c>
      <c r="D28" s="96">
        <v>0.04859074097691621</v>
      </c>
      <c r="E28" s="7">
        <v>420</v>
      </c>
      <c r="F28" s="95">
        <v>0.04221954161640531</v>
      </c>
      <c r="G28" s="18">
        <v>239</v>
      </c>
      <c r="H28" s="96">
        <v>0.08463172804532577</v>
      </c>
      <c r="I28" s="7">
        <v>0</v>
      </c>
      <c r="J28" s="95">
        <v>0</v>
      </c>
      <c r="K28" s="18">
        <v>1040</v>
      </c>
      <c r="L28" s="95">
        <v>0.05033881897386254</v>
      </c>
      <c r="M28" s="146"/>
    </row>
    <row r="29" spans="1:13" ht="15">
      <c r="A29" s="111" t="s">
        <v>160</v>
      </c>
      <c r="B29" s="94" t="s">
        <v>161</v>
      </c>
      <c r="C29" s="7">
        <v>239</v>
      </c>
      <c r="D29" s="96">
        <v>0.03048080601964035</v>
      </c>
      <c r="E29" s="7">
        <v>275</v>
      </c>
      <c r="F29" s="95">
        <v>0.027643747486932043</v>
      </c>
      <c r="G29" s="18">
        <v>84</v>
      </c>
      <c r="H29" s="96">
        <v>0.02974504249291785</v>
      </c>
      <c r="I29" s="7">
        <v>0</v>
      </c>
      <c r="J29" s="95">
        <v>0</v>
      </c>
      <c r="K29" s="18">
        <v>598</v>
      </c>
      <c r="L29" s="95">
        <v>0.02894482090997096</v>
      </c>
      <c r="M29" s="146"/>
    </row>
    <row r="30" spans="1:13" ht="15">
      <c r="A30" s="111" t="s">
        <v>162</v>
      </c>
      <c r="B30" s="94" t="s">
        <v>163</v>
      </c>
      <c r="C30" s="7">
        <v>170</v>
      </c>
      <c r="D30" s="96">
        <v>0.021680908047442927</v>
      </c>
      <c r="E30" s="7">
        <v>170</v>
      </c>
      <c r="F30" s="95">
        <v>0.01708886208283072</v>
      </c>
      <c r="G30" s="18">
        <v>79</v>
      </c>
      <c r="H30" s="96">
        <v>0.027974504249291786</v>
      </c>
      <c r="I30" s="7">
        <v>0</v>
      </c>
      <c r="J30" s="95">
        <v>0</v>
      </c>
      <c r="K30" s="18">
        <v>419</v>
      </c>
      <c r="L30" s="95">
        <v>0.02028073572120039</v>
      </c>
      <c r="M30" s="146"/>
    </row>
    <row r="31" spans="1:13" ht="15">
      <c r="A31" s="125">
        <v>55</v>
      </c>
      <c r="B31" s="94" t="s">
        <v>164</v>
      </c>
      <c r="C31" s="7">
        <v>261</v>
      </c>
      <c r="D31" s="96">
        <v>0.033286570590485905</v>
      </c>
      <c r="E31" s="7">
        <v>363</v>
      </c>
      <c r="F31" s="95">
        <v>0.036489746682750304</v>
      </c>
      <c r="G31" s="18">
        <v>225</v>
      </c>
      <c r="H31" s="96">
        <v>0.07967422096317281</v>
      </c>
      <c r="I31" s="7">
        <v>0</v>
      </c>
      <c r="J31" s="95">
        <v>0</v>
      </c>
      <c r="K31" s="18">
        <v>849</v>
      </c>
      <c r="L31" s="95">
        <v>0.041093901258470476</v>
      </c>
      <c r="M31" s="146"/>
    </row>
    <row r="32" spans="1:13" ht="28.5">
      <c r="A32" s="111" t="s">
        <v>165</v>
      </c>
      <c r="B32" s="94" t="s">
        <v>166</v>
      </c>
      <c r="C32" s="7">
        <v>123</v>
      </c>
      <c r="D32" s="96">
        <v>0.015686774646091063</v>
      </c>
      <c r="E32" s="7">
        <v>137</v>
      </c>
      <c r="F32" s="95">
        <v>0.013771612384398875</v>
      </c>
      <c r="G32" s="18">
        <v>41</v>
      </c>
      <c r="H32" s="96">
        <v>0.01451841359773371</v>
      </c>
      <c r="I32" s="7">
        <v>0</v>
      </c>
      <c r="J32" s="95">
        <v>0</v>
      </c>
      <c r="K32" s="18">
        <v>301</v>
      </c>
      <c r="L32" s="95">
        <v>0.01456921587608906</v>
      </c>
      <c r="M32" s="146"/>
    </row>
    <row r="33" spans="1:13" ht="15">
      <c r="A33" s="111" t="s">
        <v>167</v>
      </c>
      <c r="B33" s="94" t="s">
        <v>168</v>
      </c>
      <c r="C33" s="7">
        <v>10</v>
      </c>
      <c r="D33" s="96">
        <v>0.0012753475322025251</v>
      </c>
      <c r="E33" s="7">
        <v>11</v>
      </c>
      <c r="F33" s="95">
        <v>0.0011057498994772818</v>
      </c>
      <c r="G33" s="18">
        <v>5</v>
      </c>
      <c r="H33" s="96">
        <v>0.0017705382436260626</v>
      </c>
      <c r="I33" s="7">
        <v>0</v>
      </c>
      <c r="J33" s="95">
        <v>0</v>
      </c>
      <c r="K33" s="18">
        <v>26</v>
      </c>
      <c r="L33" s="95">
        <v>0.0012584704743465634</v>
      </c>
      <c r="M33" s="146"/>
    </row>
    <row r="34" spans="1:13" ht="28.5">
      <c r="A34" s="111" t="s">
        <v>169</v>
      </c>
      <c r="B34" s="94" t="s">
        <v>170</v>
      </c>
      <c r="C34" s="7">
        <v>71</v>
      </c>
      <c r="D34" s="96">
        <v>0.009054967478637928</v>
      </c>
      <c r="E34" s="7">
        <v>79</v>
      </c>
      <c r="F34" s="95">
        <v>0.00794129473260957</v>
      </c>
      <c r="G34" s="18">
        <v>20</v>
      </c>
      <c r="H34" s="96">
        <v>0.00708215297450425</v>
      </c>
      <c r="I34" s="7">
        <v>0</v>
      </c>
      <c r="J34" s="95">
        <v>0</v>
      </c>
      <c r="K34" s="18">
        <v>170</v>
      </c>
      <c r="L34" s="95">
        <v>0.008228460793804453</v>
      </c>
      <c r="M34" s="146"/>
    </row>
    <row r="35" spans="1:13" ht="15">
      <c r="A35" s="111" t="s">
        <v>171</v>
      </c>
      <c r="B35" s="94" t="s">
        <v>172</v>
      </c>
      <c r="C35" s="7">
        <v>117</v>
      </c>
      <c r="D35" s="96">
        <v>0.014921566126769545</v>
      </c>
      <c r="E35" s="7">
        <v>152</v>
      </c>
      <c r="F35" s="95">
        <v>0.015279453156413351</v>
      </c>
      <c r="G35" s="18">
        <v>48</v>
      </c>
      <c r="H35" s="96">
        <v>0.0169971671388102</v>
      </c>
      <c r="I35" s="7">
        <v>0</v>
      </c>
      <c r="J35" s="95">
        <v>0</v>
      </c>
      <c r="K35" s="18">
        <v>317</v>
      </c>
      <c r="L35" s="95">
        <v>0.015343659244917717</v>
      </c>
      <c r="M35" s="146"/>
    </row>
    <row r="36" spans="1:13" ht="15">
      <c r="A36" s="111" t="s">
        <v>173</v>
      </c>
      <c r="B36" s="94" t="s">
        <v>174</v>
      </c>
      <c r="C36" s="7">
        <v>1027</v>
      </c>
      <c r="D36" s="96">
        <v>0.13097819155719936</v>
      </c>
      <c r="E36" s="7">
        <v>1142</v>
      </c>
      <c r="F36" s="95">
        <v>0.11479694410936872</v>
      </c>
      <c r="G36" s="18">
        <v>313</v>
      </c>
      <c r="H36" s="96">
        <v>0.1108356940509915</v>
      </c>
      <c r="I36" s="7">
        <v>0</v>
      </c>
      <c r="J36" s="95">
        <v>0</v>
      </c>
      <c r="K36" s="18">
        <v>2482</v>
      </c>
      <c r="L36" s="95">
        <v>0.12013552758954502</v>
      </c>
      <c r="M36" s="146"/>
    </row>
    <row r="37" spans="1:13" ht="15">
      <c r="A37" s="111" t="s">
        <v>175</v>
      </c>
      <c r="B37" s="94" t="s">
        <v>176</v>
      </c>
      <c r="C37" s="7">
        <v>378</v>
      </c>
      <c r="D37" s="96">
        <v>0.048208136717255455</v>
      </c>
      <c r="E37" s="7">
        <v>581</v>
      </c>
      <c r="F37" s="95">
        <v>0.05840369923602734</v>
      </c>
      <c r="G37" s="18">
        <v>180</v>
      </c>
      <c r="H37" s="96">
        <v>0.06373937677053824</v>
      </c>
      <c r="I37" s="7">
        <v>1</v>
      </c>
      <c r="J37" s="95">
        <v>0.02127659574468085</v>
      </c>
      <c r="K37" s="18">
        <v>1140</v>
      </c>
      <c r="L37" s="95">
        <v>0.05517909002904162</v>
      </c>
      <c r="M37" s="146"/>
    </row>
    <row r="38" spans="1:13" ht="15">
      <c r="A38" s="111" t="s">
        <v>177</v>
      </c>
      <c r="B38" s="94" t="s">
        <v>178</v>
      </c>
      <c r="C38" s="7">
        <v>178</v>
      </c>
      <c r="D38" s="96">
        <v>0.022701186073204947</v>
      </c>
      <c r="E38" s="7">
        <v>311</v>
      </c>
      <c r="F38" s="95">
        <v>0.03126256533976679</v>
      </c>
      <c r="G38" s="18">
        <v>114</v>
      </c>
      <c r="H38" s="96">
        <v>0.04036827195467421</v>
      </c>
      <c r="I38" s="7">
        <v>0</v>
      </c>
      <c r="J38" s="95">
        <v>0</v>
      </c>
      <c r="K38" s="18">
        <v>603</v>
      </c>
      <c r="L38" s="95">
        <v>0.02918683446272991</v>
      </c>
      <c r="M38" s="146"/>
    </row>
    <row r="39" spans="1:13" ht="15">
      <c r="A39" s="111" t="s">
        <v>179</v>
      </c>
      <c r="B39" s="94" t="s">
        <v>180</v>
      </c>
      <c r="C39" s="7">
        <v>18</v>
      </c>
      <c r="D39" s="96">
        <v>0.002295625557964545</v>
      </c>
      <c r="E39" s="7">
        <v>27</v>
      </c>
      <c r="F39" s="95">
        <v>0.0027141133896260556</v>
      </c>
      <c r="G39" s="18">
        <v>6</v>
      </c>
      <c r="H39" s="96">
        <v>0.002124645892351275</v>
      </c>
      <c r="I39" s="7">
        <v>0</v>
      </c>
      <c r="J39" s="95">
        <v>0</v>
      </c>
      <c r="K39" s="18">
        <v>51</v>
      </c>
      <c r="L39" s="95">
        <v>0.0024685382381413354</v>
      </c>
      <c r="M39" s="146"/>
    </row>
    <row r="40" spans="1:13" ht="28.5">
      <c r="A40" s="111" t="s">
        <v>181</v>
      </c>
      <c r="B40" s="94" t="s">
        <v>182</v>
      </c>
      <c r="C40" s="7">
        <v>95</v>
      </c>
      <c r="D40" s="96">
        <v>0.01211580155592399</v>
      </c>
      <c r="E40" s="7">
        <v>101</v>
      </c>
      <c r="F40" s="95">
        <v>0.010152794531564133</v>
      </c>
      <c r="G40" s="18">
        <v>25</v>
      </c>
      <c r="H40" s="96">
        <v>0.008852691218130312</v>
      </c>
      <c r="I40" s="7">
        <v>0</v>
      </c>
      <c r="J40" s="95">
        <v>0</v>
      </c>
      <c r="K40" s="18">
        <v>221</v>
      </c>
      <c r="L40" s="95">
        <v>0.010696999031945788</v>
      </c>
      <c r="M40" s="146"/>
    </row>
    <row r="41" spans="1:13" ht="15">
      <c r="A41" s="111" t="s">
        <v>183</v>
      </c>
      <c r="B41" s="94" t="s">
        <v>184</v>
      </c>
      <c r="C41" s="7">
        <v>30</v>
      </c>
      <c r="D41" s="96">
        <v>0.003826042596607576</v>
      </c>
      <c r="E41" s="7">
        <v>35</v>
      </c>
      <c r="F41" s="95">
        <v>0.0035182951347004425</v>
      </c>
      <c r="G41" s="18">
        <v>12</v>
      </c>
      <c r="H41" s="96">
        <v>0.00424929178470255</v>
      </c>
      <c r="I41" s="7">
        <v>0</v>
      </c>
      <c r="J41" s="95">
        <v>0</v>
      </c>
      <c r="K41" s="18">
        <v>77</v>
      </c>
      <c r="L41" s="95">
        <v>0.0037270087124878994</v>
      </c>
      <c r="M41" s="146"/>
    </row>
    <row r="42" spans="1:13" ht="28.5">
      <c r="A42" s="111" t="s">
        <v>185</v>
      </c>
      <c r="B42" s="94" t="s">
        <v>186</v>
      </c>
      <c r="C42" s="7">
        <v>127</v>
      </c>
      <c r="D42" s="96">
        <v>0.016196913658972068</v>
      </c>
      <c r="E42" s="7">
        <v>192</v>
      </c>
      <c r="F42" s="95">
        <v>0.019300361881785282</v>
      </c>
      <c r="G42" s="18">
        <v>34</v>
      </c>
      <c r="H42" s="96">
        <v>0.012039660056657221</v>
      </c>
      <c r="I42" s="7">
        <v>4</v>
      </c>
      <c r="J42" s="95">
        <v>0.0851063829787234</v>
      </c>
      <c r="K42" s="18">
        <v>357</v>
      </c>
      <c r="L42" s="95">
        <v>0.01727976766698935</v>
      </c>
      <c r="M42" s="146"/>
    </row>
    <row r="43" spans="1:13" ht="15">
      <c r="A43" s="111" t="s">
        <v>187</v>
      </c>
      <c r="B43" s="94" t="s">
        <v>188</v>
      </c>
      <c r="C43" s="7">
        <v>41</v>
      </c>
      <c r="D43" s="96">
        <v>0.0052289248820303535</v>
      </c>
      <c r="E43" s="7">
        <v>59</v>
      </c>
      <c r="F43" s="95">
        <v>0.005930840369923602</v>
      </c>
      <c r="G43" s="18">
        <v>12</v>
      </c>
      <c r="H43" s="96">
        <v>0.00424929178470255</v>
      </c>
      <c r="I43" s="7">
        <v>5</v>
      </c>
      <c r="J43" s="95">
        <v>0.10638297872340424</v>
      </c>
      <c r="K43" s="18">
        <v>117</v>
      </c>
      <c r="L43" s="95">
        <v>0.005663117134559536</v>
      </c>
      <c r="M43" s="146"/>
    </row>
    <row r="44" spans="1:13" ht="15">
      <c r="A44" s="111" t="s">
        <v>189</v>
      </c>
      <c r="B44" s="94" t="s">
        <v>190</v>
      </c>
      <c r="C44" s="7">
        <v>1600</v>
      </c>
      <c r="D44" s="96">
        <v>0.20405560515240403</v>
      </c>
      <c r="E44" s="7">
        <v>1945</v>
      </c>
      <c r="F44" s="95">
        <v>0.19551668677121029</v>
      </c>
      <c r="G44" s="18">
        <v>419</v>
      </c>
      <c r="H44" s="96">
        <v>0.148371104815864</v>
      </c>
      <c r="I44" s="7">
        <v>7</v>
      </c>
      <c r="J44" s="95">
        <v>0.14893617021276595</v>
      </c>
      <c r="K44" s="18">
        <v>3971</v>
      </c>
      <c r="L44" s="95">
        <v>0.19220716360116166</v>
      </c>
      <c r="M44" s="146"/>
    </row>
    <row r="45" spans="1:13" ht="15.75" thickBot="1">
      <c r="A45" s="113" t="s">
        <v>191</v>
      </c>
      <c r="B45" s="99" t="s">
        <v>192</v>
      </c>
      <c r="C45" s="10">
        <v>260</v>
      </c>
      <c r="D45" s="101">
        <v>0.033159035837265656</v>
      </c>
      <c r="E45" s="10">
        <v>256</v>
      </c>
      <c r="F45" s="100">
        <v>0.025733815842380377</v>
      </c>
      <c r="G45" s="20">
        <v>80</v>
      </c>
      <c r="H45" s="101">
        <v>0.028328611898017</v>
      </c>
      <c r="I45" s="10">
        <v>13</v>
      </c>
      <c r="J45" s="100">
        <v>0.2765957446808511</v>
      </c>
      <c r="K45" s="20">
        <v>609</v>
      </c>
      <c r="L45" s="100">
        <v>0.02947725072604066</v>
      </c>
      <c r="M45" s="146"/>
    </row>
    <row r="46" spans="1:13" ht="15.75" thickBot="1">
      <c r="A46" s="166" t="s">
        <v>77</v>
      </c>
      <c r="B46" s="215"/>
      <c r="C46" s="33">
        <v>7841</v>
      </c>
      <c r="D46" s="41">
        <v>1</v>
      </c>
      <c r="E46" s="33">
        <v>9948</v>
      </c>
      <c r="F46" s="34">
        <v>1</v>
      </c>
      <c r="G46" s="78">
        <v>2824</v>
      </c>
      <c r="H46" s="41">
        <v>1</v>
      </c>
      <c r="I46" s="33">
        <v>47</v>
      </c>
      <c r="J46" s="34">
        <v>1</v>
      </c>
      <c r="K46" s="78">
        <v>20660</v>
      </c>
      <c r="L46" s="34">
        <v>1</v>
      </c>
      <c r="M46" s="147"/>
    </row>
    <row r="47" spans="1:12" ht="15">
      <c r="A47" s="103"/>
      <c r="B47" s="103"/>
      <c r="C47" s="105"/>
      <c r="D47" s="106"/>
      <c r="E47" s="105"/>
      <c r="F47" s="106"/>
      <c r="G47" s="105"/>
      <c r="H47" s="106"/>
      <c r="I47" s="105"/>
      <c r="J47" s="106"/>
      <c r="K47" s="105"/>
      <c r="L47" s="106"/>
    </row>
    <row r="48" spans="1:12" ht="15">
      <c r="A48" s="64" t="s">
        <v>78</v>
      </c>
      <c r="B48" s="42"/>
      <c r="C48" s="42"/>
      <c r="D48" s="109"/>
      <c r="E48" s="42"/>
      <c r="F48" s="109"/>
      <c r="G48" s="42"/>
      <c r="H48" s="109"/>
      <c r="I48" s="42"/>
      <c r="J48" s="109"/>
      <c r="K48" s="67"/>
      <c r="L48" s="109"/>
    </row>
    <row r="49" spans="1:12" ht="15">
      <c r="A49" s="51" t="s">
        <v>86</v>
      </c>
      <c r="B49" s="42"/>
      <c r="C49" s="42"/>
      <c r="D49" s="109"/>
      <c r="E49" s="42"/>
      <c r="F49" s="109"/>
      <c r="G49" s="42"/>
      <c r="H49" s="109"/>
      <c r="I49" s="42"/>
      <c r="J49" s="109"/>
      <c r="K49" s="42"/>
      <c r="L49" s="109"/>
    </row>
    <row r="50" spans="1:12" ht="15">
      <c r="A50" s="43"/>
      <c r="B50" s="42"/>
      <c r="C50" s="42"/>
      <c r="D50" s="109"/>
      <c r="E50" s="42"/>
      <c r="F50" s="109"/>
      <c r="G50" s="42"/>
      <c r="H50" s="109"/>
      <c r="I50" s="42"/>
      <c r="J50" s="109"/>
      <c r="K50" s="42"/>
      <c r="L50" s="109"/>
    </row>
    <row r="51" spans="1:12" ht="15">
      <c r="A51" s="43"/>
      <c r="B51" s="42"/>
      <c r="C51" s="42"/>
      <c r="D51" s="109"/>
      <c r="E51" s="42"/>
      <c r="F51" s="109"/>
      <c r="G51" s="42"/>
      <c r="H51" s="109"/>
      <c r="I51" s="42"/>
      <c r="J51" s="109"/>
      <c r="K51" s="42"/>
      <c r="L51" s="109"/>
    </row>
    <row r="52" spans="1:12" ht="15">
      <c r="A52" s="43"/>
      <c r="B52" s="42"/>
      <c r="C52" s="42"/>
      <c r="D52" s="109"/>
      <c r="E52" s="42"/>
      <c r="F52" s="109"/>
      <c r="G52" s="42"/>
      <c r="H52" s="109"/>
      <c r="I52" s="42"/>
      <c r="J52" s="109"/>
      <c r="K52" s="42"/>
      <c r="L52" s="109"/>
    </row>
    <row r="53" spans="1:12" ht="15">
      <c r="A53" s="43"/>
      <c r="B53" s="42"/>
      <c r="C53" s="42"/>
      <c r="D53" s="109"/>
      <c r="E53" s="42"/>
      <c r="F53" s="109"/>
      <c r="G53" s="42"/>
      <c r="H53" s="109"/>
      <c r="I53" s="42"/>
      <c r="J53" s="109"/>
      <c r="K53" s="42"/>
      <c r="L53" s="109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4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421875" style="55" customWidth="1"/>
    <col min="13" max="16384" width="11.421875" style="55" customWidth="1"/>
  </cols>
  <sheetData>
    <row r="1" spans="1:12" ht="24.75" customHeight="1" thickBot="1" thickTop="1">
      <c r="A1" s="169" t="s">
        <v>233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249" t="s">
        <v>24</v>
      </c>
      <c r="B2" s="164" t="s">
        <v>13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250"/>
      <c r="B3" s="186"/>
      <c r="C3" s="195" t="s">
        <v>81</v>
      </c>
      <c r="D3" s="194"/>
      <c r="E3" s="195" t="s">
        <v>82</v>
      </c>
      <c r="F3" s="196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251"/>
      <c r="B4" s="221"/>
      <c r="C4" s="44" t="s">
        <v>26</v>
      </c>
      <c r="D4" s="35" t="s">
        <v>27</v>
      </c>
      <c r="E4" s="37" t="s">
        <v>26</v>
      </c>
      <c r="F4" s="4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3" ht="28.5">
      <c r="A5" s="110" t="s">
        <v>87</v>
      </c>
      <c r="B5" s="89" t="s">
        <v>115</v>
      </c>
      <c r="C5" s="58">
        <v>131</v>
      </c>
      <c r="D5" s="90">
        <v>0.030324074074074073</v>
      </c>
      <c r="E5" s="58">
        <v>120</v>
      </c>
      <c r="F5" s="90">
        <v>0.023487962419260128</v>
      </c>
      <c r="G5" s="60">
        <v>39</v>
      </c>
      <c r="H5" s="90">
        <v>0.028888888888888884</v>
      </c>
      <c r="I5" s="58">
        <v>2</v>
      </c>
      <c r="J5" s="71">
        <v>0.125</v>
      </c>
      <c r="K5" s="58">
        <v>292</v>
      </c>
      <c r="L5" s="90">
        <v>0.0270495599814729</v>
      </c>
      <c r="M5" s="146"/>
    </row>
    <row r="6" spans="1:13" ht="15">
      <c r="A6" s="111" t="s">
        <v>116</v>
      </c>
      <c r="B6" s="94" t="s">
        <v>117</v>
      </c>
      <c r="C6" s="7">
        <v>118</v>
      </c>
      <c r="D6" s="95">
        <v>0.027314814814814813</v>
      </c>
      <c r="E6" s="7">
        <v>144</v>
      </c>
      <c r="F6" s="95">
        <v>0.028185554903112156</v>
      </c>
      <c r="G6" s="14">
        <v>16</v>
      </c>
      <c r="H6" s="95">
        <v>0.011851851851851851</v>
      </c>
      <c r="I6" s="7">
        <v>0</v>
      </c>
      <c r="J6" s="26">
        <v>0</v>
      </c>
      <c r="K6" s="7">
        <v>278</v>
      </c>
      <c r="L6" s="95">
        <v>0.025752663270032422</v>
      </c>
      <c r="M6" s="146"/>
    </row>
    <row r="7" spans="1:13" ht="28.5">
      <c r="A7" s="111" t="s">
        <v>118</v>
      </c>
      <c r="B7" s="94" t="s">
        <v>119</v>
      </c>
      <c r="C7" s="7">
        <v>58</v>
      </c>
      <c r="D7" s="95">
        <v>0.013425925925925926</v>
      </c>
      <c r="E7" s="7">
        <v>88</v>
      </c>
      <c r="F7" s="95">
        <v>0.017224505774124096</v>
      </c>
      <c r="G7" s="14">
        <v>23</v>
      </c>
      <c r="H7" s="95">
        <v>0.017037037037037038</v>
      </c>
      <c r="I7" s="7">
        <v>1</v>
      </c>
      <c r="J7" s="26">
        <v>0.0625</v>
      </c>
      <c r="K7" s="7">
        <v>170</v>
      </c>
      <c r="L7" s="95">
        <v>0.015748031496062992</v>
      </c>
      <c r="M7" s="146"/>
    </row>
    <row r="8" spans="1:13" ht="15">
      <c r="A8" s="111" t="s">
        <v>120</v>
      </c>
      <c r="B8" s="94" t="s">
        <v>121</v>
      </c>
      <c r="C8" s="7">
        <v>92</v>
      </c>
      <c r="D8" s="95">
        <v>0.0212962962962963</v>
      </c>
      <c r="E8" s="7">
        <v>82</v>
      </c>
      <c r="F8" s="95">
        <v>0.016050107653161085</v>
      </c>
      <c r="G8" s="14">
        <v>18</v>
      </c>
      <c r="H8" s="95">
        <v>0.013333333333333334</v>
      </c>
      <c r="I8" s="7">
        <v>0</v>
      </c>
      <c r="J8" s="26">
        <v>0</v>
      </c>
      <c r="K8" s="7">
        <v>192</v>
      </c>
      <c r="L8" s="95">
        <v>0.017786012042612324</v>
      </c>
      <c r="M8" s="146"/>
    </row>
    <row r="9" spans="1:13" ht="15">
      <c r="A9" s="111" t="s">
        <v>122</v>
      </c>
      <c r="B9" s="94" t="s">
        <v>123</v>
      </c>
      <c r="C9" s="7">
        <v>14</v>
      </c>
      <c r="D9" s="95">
        <v>0.0032407407407407406</v>
      </c>
      <c r="E9" s="7">
        <v>10</v>
      </c>
      <c r="F9" s="95">
        <v>0.0019573302016050106</v>
      </c>
      <c r="G9" s="14">
        <v>1</v>
      </c>
      <c r="H9" s="95">
        <v>0.0007407407407407407</v>
      </c>
      <c r="I9" s="7">
        <v>0</v>
      </c>
      <c r="J9" s="26">
        <v>0</v>
      </c>
      <c r="K9" s="7">
        <v>25</v>
      </c>
      <c r="L9" s="95">
        <v>0.002315886984715146</v>
      </c>
      <c r="M9" s="146"/>
    </row>
    <row r="10" spans="1:13" ht="15">
      <c r="A10" s="111" t="s">
        <v>124</v>
      </c>
      <c r="B10" s="94" t="s">
        <v>125</v>
      </c>
      <c r="C10" s="7">
        <v>1</v>
      </c>
      <c r="D10" s="95">
        <v>0.0002314814814814815</v>
      </c>
      <c r="E10" s="7">
        <v>1</v>
      </c>
      <c r="F10" s="95">
        <v>0.00019573302016050105</v>
      </c>
      <c r="G10" s="14">
        <v>0</v>
      </c>
      <c r="H10" s="95">
        <v>0</v>
      </c>
      <c r="I10" s="7">
        <v>0</v>
      </c>
      <c r="J10" s="26">
        <v>0</v>
      </c>
      <c r="K10" s="7">
        <v>2</v>
      </c>
      <c r="L10" s="95">
        <v>0.00018527095877721167</v>
      </c>
      <c r="M10" s="146"/>
    </row>
    <row r="11" spans="1:13" ht="15">
      <c r="A11" s="111" t="s">
        <v>126</v>
      </c>
      <c r="B11" s="94" t="s">
        <v>127</v>
      </c>
      <c r="C11" s="7">
        <v>18</v>
      </c>
      <c r="D11" s="95">
        <v>0.0041666666666666675</v>
      </c>
      <c r="E11" s="7">
        <v>9</v>
      </c>
      <c r="F11" s="95">
        <v>0.0017615971814445098</v>
      </c>
      <c r="G11" s="14">
        <v>2</v>
      </c>
      <c r="H11" s="95">
        <v>0.0014814814814814814</v>
      </c>
      <c r="I11" s="7">
        <v>0</v>
      </c>
      <c r="J11" s="26">
        <v>0</v>
      </c>
      <c r="K11" s="7">
        <v>29</v>
      </c>
      <c r="L11" s="95">
        <v>0.002686428902269569</v>
      </c>
      <c r="M11" s="146"/>
    </row>
    <row r="12" spans="1:13" ht="15">
      <c r="A12" s="111" t="s">
        <v>128</v>
      </c>
      <c r="B12" s="94" t="s">
        <v>129</v>
      </c>
      <c r="C12" s="7">
        <v>24</v>
      </c>
      <c r="D12" s="95">
        <v>0.005555555555555556</v>
      </c>
      <c r="E12" s="7">
        <v>41</v>
      </c>
      <c r="F12" s="95">
        <v>0.008025053826580543</v>
      </c>
      <c r="G12" s="14">
        <v>4</v>
      </c>
      <c r="H12" s="95">
        <v>0.002962962962962963</v>
      </c>
      <c r="I12" s="7">
        <v>0</v>
      </c>
      <c r="J12" s="26">
        <v>0</v>
      </c>
      <c r="K12" s="7">
        <v>69</v>
      </c>
      <c r="L12" s="95">
        <v>0.006391848077813802</v>
      </c>
      <c r="M12" s="146"/>
    </row>
    <row r="13" spans="1:13" ht="15">
      <c r="A13" s="111" t="s">
        <v>130</v>
      </c>
      <c r="B13" s="94" t="s">
        <v>131</v>
      </c>
      <c r="C13" s="7">
        <v>10</v>
      </c>
      <c r="D13" s="95">
        <v>0.0023148148148148147</v>
      </c>
      <c r="E13" s="7">
        <v>18</v>
      </c>
      <c r="F13" s="95">
        <v>0.0035231943628890195</v>
      </c>
      <c r="G13" s="14">
        <v>8</v>
      </c>
      <c r="H13" s="95">
        <v>0.005925925925925926</v>
      </c>
      <c r="I13" s="7">
        <v>0</v>
      </c>
      <c r="J13" s="26">
        <v>0</v>
      </c>
      <c r="K13" s="7">
        <v>36</v>
      </c>
      <c r="L13" s="95">
        <v>0.00333487725798981</v>
      </c>
      <c r="M13" s="146"/>
    </row>
    <row r="14" spans="1:13" ht="28.5">
      <c r="A14" s="111" t="s">
        <v>132</v>
      </c>
      <c r="B14" s="94" t="s">
        <v>133</v>
      </c>
      <c r="C14" s="7">
        <v>222</v>
      </c>
      <c r="D14" s="95">
        <v>0.05138888888888889</v>
      </c>
      <c r="E14" s="7">
        <v>274</v>
      </c>
      <c r="F14" s="95">
        <v>0.053630847523977294</v>
      </c>
      <c r="G14" s="14">
        <v>37</v>
      </c>
      <c r="H14" s="95">
        <v>0.027407407407407408</v>
      </c>
      <c r="I14" s="7">
        <v>0</v>
      </c>
      <c r="J14" s="26">
        <v>0</v>
      </c>
      <c r="K14" s="7">
        <v>533</v>
      </c>
      <c r="L14" s="95">
        <v>0.04937471051412692</v>
      </c>
      <c r="M14" s="146"/>
    </row>
    <row r="15" spans="1:13" ht="28.5">
      <c r="A15" s="111" t="s">
        <v>134</v>
      </c>
      <c r="B15" s="94" t="s">
        <v>133</v>
      </c>
      <c r="C15" s="7">
        <v>145</v>
      </c>
      <c r="D15" s="95">
        <v>0.033564814814814825</v>
      </c>
      <c r="E15" s="7">
        <v>166</v>
      </c>
      <c r="F15" s="95">
        <v>0.03249168134664318</v>
      </c>
      <c r="G15" s="14">
        <v>18</v>
      </c>
      <c r="H15" s="95">
        <v>0.013333333333333334</v>
      </c>
      <c r="I15" s="7">
        <v>0</v>
      </c>
      <c r="J15" s="26">
        <v>0</v>
      </c>
      <c r="K15" s="7">
        <v>329</v>
      </c>
      <c r="L15" s="95">
        <v>0.03047707271885132</v>
      </c>
      <c r="M15" s="146"/>
    </row>
    <row r="16" spans="1:13" ht="15">
      <c r="A16" s="111" t="s">
        <v>135</v>
      </c>
      <c r="B16" s="94" t="s">
        <v>136</v>
      </c>
      <c r="C16" s="7">
        <v>41</v>
      </c>
      <c r="D16" s="95">
        <v>0.00949074074074074</v>
      </c>
      <c r="E16" s="7">
        <v>54</v>
      </c>
      <c r="F16" s="95">
        <v>0.010569583088667059</v>
      </c>
      <c r="G16" s="14">
        <v>10</v>
      </c>
      <c r="H16" s="95">
        <v>0.007407407407407408</v>
      </c>
      <c r="I16" s="7">
        <v>0</v>
      </c>
      <c r="J16" s="26">
        <v>0</v>
      </c>
      <c r="K16" s="7">
        <v>105</v>
      </c>
      <c r="L16" s="95">
        <v>0.009726725335803611</v>
      </c>
      <c r="M16" s="146"/>
    </row>
    <row r="17" spans="1:13" ht="28.5">
      <c r="A17" s="111" t="s">
        <v>137</v>
      </c>
      <c r="B17" s="94" t="s">
        <v>138</v>
      </c>
      <c r="C17" s="7">
        <v>113</v>
      </c>
      <c r="D17" s="95">
        <v>0.0261574074074074</v>
      </c>
      <c r="E17" s="7">
        <v>135</v>
      </c>
      <c r="F17" s="95">
        <v>0.026423957721667644</v>
      </c>
      <c r="G17" s="14">
        <v>28</v>
      </c>
      <c r="H17" s="95">
        <v>0.02074074074074074</v>
      </c>
      <c r="I17" s="7">
        <v>0</v>
      </c>
      <c r="J17" s="26">
        <v>0</v>
      </c>
      <c r="K17" s="7">
        <v>276</v>
      </c>
      <c r="L17" s="95">
        <v>0.025567392311255207</v>
      </c>
      <c r="M17" s="146"/>
    </row>
    <row r="18" spans="1:13" ht="28.5">
      <c r="A18" s="111" t="s">
        <v>139</v>
      </c>
      <c r="B18" s="94" t="s">
        <v>138</v>
      </c>
      <c r="C18" s="7">
        <v>81</v>
      </c>
      <c r="D18" s="95">
        <v>0.01875</v>
      </c>
      <c r="E18" s="7">
        <v>140</v>
      </c>
      <c r="F18" s="95">
        <v>0.02740262282247015</v>
      </c>
      <c r="G18" s="14">
        <v>34</v>
      </c>
      <c r="H18" s="95">
        <v>0.025185185185185185</v>
      </c>
      <c r="I18" s="7">
        <v>0</v>
      </c>
      <c r="J18" s="26">
        <v>0</v>
      </c>
      <c r="K18" s="7">
        <v>255</v>
      </c>
      <c r="L18" s="95">
        <v>0.023622047244094488</v>
      </c>
      <c r="M18" s="146"/>
    </row>
    <row r="19" spans="1:13" ht="15">
      <c r="A19" s="111" t="s">
        <v>140</v>
      </c>
      <c r="B19" s="94" t="s">
        <v>141</v>
      </c>
      <c r="C19" s="7">
        <v>42</v>
      </c>
      <c r="D19" s="95">
        <v>0.00972222222222222</v>
      </c>
      <c r="E19" s="7">
        <v>54</v>
      </c>
      <c r="F19" s="95">
        <v>0.010569583088667059</v>
      </c>
      <c r="G19" s="14">
        <v>6</v>
      </c>
      <c r="H19" s="95">
        <v>0.0044444444444444444</v>
      </c>
      <c r="I19" s="7">
        <v>0</v>
      </c>
      <c r="J19" s="26">
        <v>0</v>
      </c>
      <c r="K19" s="7">
        <v>102</v>
      </c>
      <c r="L19" s="95">
        <v>0.009448818897637795</v>
      </c>
      <c r="M19" s="146"/>
    </row>
    <row r="20" spans="1:13" ht="28.5">
      <c r="A20" s="111" t="s">
        <v>142</v>
      </c>
      <c r="B20" s="94" t="s">
        <v>143</v>
      </c>
      <c r="C20" s="7">
        <v>8</v>
      </c>
      <c r="D20" s="95">
        <v>0.001851851851851852</v>
      </c>
      <c r="E20" s="7">
        <v>13</v>
      </c>
      <c r="F20" s="95">
        <v>0.002544529262086514</v>
      </c>
      <c r="G20" s="14">
        <v>1</v>
      </c>
      <c r="H20" s="95">
        <v>0.0007407407407407407</v>
      </c>
      <c r="I20" s="7">
        <v>0</v>
      </c>
      <c r="J20" s="26">
        <v>0</v>
      </c>
      <c r="K20" s="7">
        <v>22</v>
      </c>
      <c r="L20" s="95">
        <v>0.0020379805465493284</v>
      </c>
      <c r="M20" s="146"/>
    </row>
    <row r="21" spans="1:13" ht="28.5">
      <c r="A21" s="111" t="s">
        <v>144</v>
      </c>
      <c r="B21" s="94" t="s">
        <v>145</v>
      </c>
      <c r="C21" s="7">
        <v>92</v>
      </c>
      <c r="D21" s="95">
        <v>0.0212962962962963</v>
      </c>
      <c r="E21" s="7">
        <v>140</v>
      </c>
      <c r="F21" s="95">
        <v>0.02740262282247015</v>
      </c>
      <c r="G21" s="14">
        <v>26</v>
      </c>
      <c r="H21" s="95">
        <v>0.01925925925925926</v>
      </c>
      <c r="I21" s="7">
        <v>1</v>
      </c>
      <c r="J21" s="26">
        <v>0.0625</v>
      </c>
      <c r="K21" s="7">
        <v>259</v>
      </c>
      <c r="L21" s="95">
        <v>0.02399258916164891</v>
      </c>
      <c r="M21" s="146"/>
    </row>
    <row r="22" spans="1:13" ht="15">
      <c r="A22" s="111" t="s">
        <v>146</v>
      </c>
      <c r="B22" s="94" t="s">
        <v>147</v>
      </c>
      <c r="C22" s="7">
        <v>2</v>
      </c>
      <c r="D22" s="95">
        <v>0.000462962962962963</v>
      </c>
      <c r="E22" s="7">
        <v>3</v>
      </c>
      <c r="F22" s="95">
        <v>0.0005871990604815032</v>
      </c>
      <c r="G22" s="14">
        <v>2</v>
      </c>
      <c r="H22" s="95">
        <v>0.0014814814814814814</v>
      </c>
      <c r="I22" s="7">
        <v>0</v>
      </c>
      <c r="J22" s="26">
        <v>0</v>
      </c>
      <c r="K22" s="7">
        <v>7</v>
      </c>
      <c r="L22" s="95">
        <v>0.0006484483557202408</v>
      </c>
      <c r="M22" s="146"/>
    </row>
    <row r="23" spans="1:13" ht="15">
      <c r="A23" s="111" t="s">
        <v>148</v>
      </c>
      <c r="B23" s="124" t="s">
        <v>149</v>
      </c>
      <c r="C23" s="7">
        <v>14</v>
      </c>
      <c r="D23" s="95">
        <v>0.0032407407407407406</v>
      </c>
      <c r="E23" s="7">
        <v>23</v>
      </c>
      <c r="F23" s="95">
        <v>0.004501859463691524</v>
      </c>
      <c r="G23" s="14">
        <v>4</v>
      </c>
      <c r="H23" s="95">
        <v>0.002962962962962963</v>
      </c>
      <c r="I23" s="7">
        <v>0</v>
      </c>
      <c r="J23" s="26">
        <v>0</v>
      </c>
      <c r="K23" s="7">
        <v>41</v>
      </c>
      <c r="L23" s="95">
        <v>0.0037980546549328392</v>
      </c>
      <c r="M23" s="146"/>
    </row>
    <row r="24" spans="1:13" ht="15">
      <c r="A24" s="111" t="s">
        <v>150</v>
      </c>
      <c r="B24" s="94" t="s">
        <v>151</v>
      </c>
      <c r="C24" s="7">
        <v>21</v>
      </c>
      <c r="D24" s="95">
        <v>0.00486111111111111</v>
      </c>
      <c r="E24" s="7">
        <v>18</v>
      </c>
      <c r="F24" s="95">
        <v>0.0035231943628890195</v>
      </c>
      <c r="G24" s="14">
        <v>3</v>
      </c>
      <c r="H24" s="95">
        <v>0.0022222222222222222</v>
      </c>
      <c r="I24" s="7">
        <v>0</v>
      </c>
      <c r="J24" s="26">
        <v>0</v>
      </c>
      <c r="K24" s="7">
        <v>42</v>
      </c>
      <c r="L24" s="95">
        <v>0.003890690134321445</v>
      </c>
      <c r="M24" s="146"/>
    </row>
    <row r="25" spans="1:13" ht="15">
      <c r="A25" s="111" t="s">
        <v>152</v>
      </c>
      <c r="B25" s="94" t="s">
        <v>153</v>
      </c>
      <c r="C25" s="7">
        <v>6</v>
      </c>
      <c r="D25" s="95">
        <v>0.001388888888888889</v>
      </c>
      <c r="E25" s="7">
        <v>12</v>
      </c>
      <c r="F25" s="95">
        <v>0.002348796241926013</v>
      </c>
      <c r="G25" s="14">
        <v>0</v>
      </c>
      <c r="H25" s="95">
        <v>0</v>
      </c>
      <c r="I25" s="7">
        <v>0</v>
      </c>
      <c r="J25" s="26">
        <v>0</v>
      </c>
      <c r="K25" s="7">
        <v>18</v>
      </c>
      <c r="L25" s="95">
        <v>0.001667438628994905</v>
      </c>
      <c r="M25" s="146"/>
    </row>
    <row r="26" spans="1:13" ht="28.5">
      <c r="A26" s="111" t="s">
        <v>154</v>
      </c>
      <c r="B26" s="94" t="s">
        <v>155</v>
      </c>
      <c r="C26" s="7">
        <v>24</v>
      </c>
      <c r="D26" s="95">
        <v>0.005555555555555556</v>
      </c>
      <c r="E26" s="7">
        <v>27</v>
      </c>
      <c r="F26" s="95">
        <v>0.005284791544333529</v>
      </c>
      <c r="G26" s="14">
        <v>4</v>
      </c>
      <c r="H26" s="95">
        <v>0.002962962962962963</v>
      </c>
      <c r="I26" s="7">
        <v>0</v>
      </c>
      <c r="J26" s="26">
        <v>0</v>
      </c>
      <c r="K26" s="7">
        <v>55</v>
      </c>
      <c r="L26" s="95">
        <v>0.005094951366373322</v>
      </c>
      <c r="M26" s="146"/>
    </row>
    <row r="27" spans="1:13" ht="15">
      <c r="A27" s="111" t="s">
        <v>156</v>
      </c>
      <c r="B27" s="94" t="s">
        <v>157</v>
      </c>
      <c r="C27" s="7">
        <v>146</v>
      </c>
      <c r="D27" s="95">
        <v>0.033796296296296297</v>
      </c>
      <c r="E27" s="7">
        <v>196</v>
      </c>
      <c r="F27" s="95">
        <v>0.03836367195145821</v>
      </c>
      <c r="G27" s="14">
        <v>107</v>
      </c>
      <c r="H27" s="95">
        <v>0.07925925925925927</v>
      </c>
      <c r="I27" s="7">
        <v>0</v>
      </c>
      <c r="J27" s="26">
        <v>0</v>
      </c>
      <c r="K27" s="7">
        <v>449</v>
      </c>
      <c r="L27" s="95">
        <v>0.04159333024548402</v>
      </c>
      <c r="M27" s="146"/>
    </row>
    <row r="28" spans="1:13" ht="15">
      <c r="A28" s="111" t="s">
        <v>158</v>
      </c>
      <c r="B28" s="94" t="s">
        <v>159</v>
      </c>
      <c r="C28" s="7">
        <v>189</v>
      </c>
      <c r="D28" s="95">
        <v>0.04375</v>
      </c>
      <c r="E28" s="7">
        <v>196</v>
      </c>
      <c r="F28" s="95">
        <v>0.03836367195145821</v>
      </c>
      <c r="G28" s="14">
        <v>120</v>
      </c>
      <c r="H28" s="95">
        <v>0.08888888888888889</v>
      </c>
      <c r="I28" s="7">
        <v>0</v>
      </c>
      <c r="J28" s="26">
        <v>0</v>
      </c>
      <c r="K28" s="7">
        <v>505</v>
      </c>
      <c r="L28" s="95">
        <v>0.04678091709124595</v>
      </c>
      <c r="M28" s="146"/>
    </row>
    <row r="29" spans="1:13" ht="15">
      <c r="A29" s="111" t="s">
        <v>160</v>
      </c>
      <c r="B29" s="94" t="s">
        <v>161</v>
      </c>
      <c r="C29" s="7">
        <v>100</v>
      </c>
      <c r="D29" s="95">
        <v>0.02314814814814815</v>
      </c>
      <c r="E29" s="7">
        <v>133</v>
      </c>
      <c r="F29" s="95">
        <v>0.026032491681346644</v>
      </c>
      <c r="G29" s="14">
        <v>35</v>
      </c>
      <c r="H29" s="95">
        <v>0.025925925925925925</v>
      </c>
      <c r="I29" s="7">
        <v>0</v>
      </c>
      <c r="J29" s="26">
        <v>0</v>
      </c>
      <c r="K29" s="7">
        <v>268</v>
      </c>
      <c r="L29" s="95">
        <v>0.024826308476146367</v>
      </c>
      <c r="M29" s="146"/>
    </row>
    <row r="30" spans="1:13" ht="15">
      <c r="A30" s="111" t="s">
        <v>162</v>
      </c>
      <c r="B30" s="94" t="s">
        <v>163</v>
      </c>
      <c r="C30" s="7">
        <v>84</v>
      </c>
      <c r="D30" s="95">
        <v>0.01944444444444444</v>
      </c>
      <c r="E30" s="7">
        <v>66</v>
      </c>
      <c r="F30" s="95">
        <v>0.012918379330593067</v>
      </c>
      <c r="G30" s="14">
        <v>30</v>
      </c>
      <c r="H30" s="95">
        <v>0.022222222222222223</v>
      </c>
      <c r="I30" s="7">
        <v>0</v>
      </c>
      <c r="J30" s="26">
        <v>0</v>
      </c>
      <c r="K30" s="7">
        <v>180</v>
      </c>
      <c r="L30" s="95">
        <v>0.01667438628994905</v>
      </c>
      <c r="M30" s="146"/>
    </row>
    <row r="31" spans="1:13" ht="15">
      <c r="A31" s="125">
        <v>55</v>
      </c>
      <c r="B31" s="94" t="s">
        <v>164</v>
      </c>
      <c r="C31" s="7">
        <v>129</v>
      </c>
      <c r="D31" s="95">
        <v>0.029861111111111116</v>
      </c>
      <c r="E31" s="7">
        <v>164</v>
      </c>
      <c r="F31" s="95">
        <v>0.03210021530632217</v>
      </c>
      <c r="G31" s="14">
        <v>105</v>
      </c>
      <c r="H31" s="95">
        <v>0.07777777777777777</v>
      </c>
      <c r="I31" s="7">
        <v>0</v>
      </c>
      <c r="J31" s="26">
        <v>0</v>
      </c>
      <c r="K31" s="7">
        <v>398</v>
      </c>
      <c r="L31" s="95">
        <v>0.03686892079666512</v>
      </c>
      <c r="M31" s="146"/>
    </row>
    <row r="32" spans="1:13" ht="28.5">
      <c r="A32" s="111" t="s">
        <v>165</v>
      </c>
      <c r="B32" s="94" t="s">
        <v>166</v>
      </c>
      <c r="C32" s="7">
        <v>69</v>
      </c>
      <c r="D32" s="95">
        <v>0.01597222222222222</v>
      </c>
      <c r="E32" s="7">
        <v>70</v>
      </c>
      <c r="F32" s="95">
        <v>0.013701311411235075</v>
      </c>
      <c r="G32" s="14">
        <v>15</v>
      </c>
      <c r="H32" s="95">
        <v>0.011111111111111112</v>
      </c>
      <c r="I32" s="7">
        <v>0</v>
      </c>
      <c r="J32" s="26">
        <v>0</v>
      </c>
      <c r="K32" s="7">
        <v>154</v>
      </c>
      <c r="L32" s="95">
        <v>0.014265863825845297</v>
      </c>
      <c r="M32" s="146"/>
    </row>
    <row r="33" spans="1:13" ht="15">
      <c r="A33" s="111" t="s">
        <v>167</v>
      </c>
      <c r="B33" s="94" t="s">
        <v>168</v>
      </c>
      <c r="C33" s="7">
        <v>9</v>
      </c>
      <c r="D33" s="95">
        <v>0.0020833333333333337</v>
      </c>
      <c r="E33" s="7">
        <v>4</v>
      </c>
      <c r="F33" s="95">
        <v>0.0007829320806420042</v>
      </c>
      <c r="G33" s="14">
        <v>3</v>
      </c>
      <c r="H33" s="95">
        <v>0.0022222222222222222</v>
      </c>
      <c r="I33" s="7">
        <v>0</v>
      </c>
      <c r="J33" s="26">
        <v>0</v>
      </c>
      <c r="K33" s="7">
        <v>16</v>
      </c>
      <c r="L33" s="95">
        <v>0.0014821676702176934</v>
      </c>
      <c r="M33" s="146"/>
    </row>
    <row r="34" spans="1:13" ht="28.5">
      <c r="A34" s="111" t="s">
        <v>169</v>
      </c>
      <c r="B34" s="94" t="s">
        <v>170</v>
      </c>
      <c r="C34" s="7">
        <v>48</v>
      </c>
      <c r="D34" s="95">
        <v>0.011111111111111112</v>
      </c>
      <c r="E34" s="7">
        <v>41</v>
      </c>
      <c r="F34" s="95">
        <v>0.008025053826580543</v>
      </c>
      <c r="G34" s="14">
        <v>9</v>
      </c>
      <c r="H34" s="95">
        <v>0.006666666666666667</v>
      </c>
      <c r="I34" s="7">
        <v>0</v>
      </c>
      <c r="J34" s="26">
        <v>0</v>
      </c>
      <c r="K34" s="7">
        <v>98</v>
      </c>
      <c r="L34" s="95">
        <v>0.009078276980083372</v>
      </c>
      <c r="M34" s="146"/>
    </row>
    <row r="35" spans="1:13" ht="15">
      <c r="A35" s="111" t="s">
        <v>171</v>
      </c>
      <c r="B35" s="94" t="s">
        <v>172</v>
      </c>
      <c r="C35" s="7">
        <v>56</v>
      </c>
      <c r="D35" s="95">
        <v>0.012962962962962963</v>
      </c>
      <c r="E35" s="7">
        <v>75</v>
      </c>
      <c r="F35" s="95">
        <v>0.014679976512037585</v>
      </c>
      <c r="G35" s="14">
        <v>8</v>
      </c>
      <c r="H35" s="95">
        <v>0.005925925925925926</v>
      </c>
      <c r="I35" s="7">
        <v>0</v>
      </c>
      <c r="J35" s="26">
        <v>0</v>
      </c>
      <c r="K35" s="7">
        <v>139</v>
      </c>
      <c r="L35" s="95">
        <v>0.012876331635016211</v>
      </c>
      <c r="M35" s="146"/>
    </row>
    <row r="36" spans="1:13" ht="15">
      <c r="A36" s="111" t="s">
        <v>173</v>
      </c>
      <c r="B36" s="94" t="s">
        <v>174</v>
      </c>
      <c r="C36" s="7">
        <v>603</v>
      </c>
      <c r="D36" s="95">
        <v>0.13958333333333336</v>
      </c>
      <c r="E36" s="7">
        <v>640</v>
      </c>
      <c r="F36" s="95">
        <v>0.12526913290272068</v>
      </c>
      <c r="G36" s="14">
        <v>165</v>
      </c>
      <c r="H36" s="95">
        <v>0.12222222222222222</v>
      </c>
      <c r="I36" s="7">
        <v>0</v>
      </c>
      <c r="J36" s="26">
        <v>0</v>
      </c>
      <c r="K36" s="7">
        <v>1408</v>
      </c>
      <c r="L36" s="95">
        <v>0.13043075497915702</v>
      </c>
      <c r="M36" s="146"/>
    </row>
    <row r="37" spans="1:13" ht="15">
      <c r="A37" s="111" t="s">
        <v>175</v>
      </c>
      <c r="B37" s="94" t="s">
        <v>176</v>
      </c>
      <c r="C37" s="7">
        <v>247</v>
      </c>
      <c r="D37" s="95">
        <v>0.05717592592592593</v>
      </c>
      <c r="E37" s="7">
        <v>379</v>
      </c>
      <c r="F37" s="95">
        <v>0.07418281464082992</v>
      </c>
      <c r="G37" s="14">
        <v>114</v>
      </c>
      <c r="H37" s="95">
        <v>0.08444444444444445</v>
      </c>
      <c r="I37" s="7">
        <v>1</v>
      </c>
      <c r="J37" s="26">
        <v>0.0625</v>
      </c>
      <c r="K37" s="7">
        <v>741</v>
      </c>
      <c r="L37" s="95">
        <v>0.06864289022695692</v>
      </c>
      <c r="M37" s="146"/>
    </row>
    <row r="38" spans="1:13" ht="15">
      <c r="A38" s="111" t="s">
        <v>177</v>
      </c>
      <c r="B38" s="94" t="s">
        <v>178</v>
      </c>
      <c r="C38" s="7">
        <v>105</v>
      </c>
      <c r="D38" s="95">
        <v>0.02430555555555556</v>
      </c>
      <c r="E38" s="7">
        <v>177</v>
      </c>
      <c r="F38" s="95">
        <v>0.03464474456840869</v>
      </c>
      <c r="G38" s="14">
        <v>71</v>
      </c>
      <c r="H38" s="95">
        <v>0.052592592592592594</v>
      </c>
      <c r="I38" s="7">
        <v>0</v>
      </c>
      <c r="J38" s="26">
        <v>0</v>
      </c>
      <c r="K38" s="7">
        <v>353</v>
      </c>
      <c r="L38" s="95">
        <v>0.03270032422417786</v>
      </c>
      <c r="M38" s="146"/>
    </row>
    <row r="39" spans="1:13" ht="15">
      <c r="A39" s="111" t="s">
        <v>179</v>
      </c>
      <c r="B39" s="94" t="s">
        <v>180</v>
      </c>
      <c r="C39" s="7">
        <v>5</v>
      </c>
      <c r="D39" s="95">
        <v>0.0011574074074074073</v>
      </c>
      <c r="E39" s="7">
        <v>11</v>
      </c>
      <c r="F39" s="95">
        <v>0.002153063221765512</v>
      </c>
      <c r="G39" s="14">
        <v>3</v>
      </c>
      <c r="H39" s="95">
        <v>0.0022222222222222222</v>
      </c>
      <c r="I39" s="7">
        <v>0</v>
      </c>
      <c r="J39" s="26">
        <v>0</v>
      </c>
      <c r="K39" s="7">
        <v>19</v>
      </c>
      <c r="L39" s="95">
        <v>0.0017600741083835106</v>
      </c>
      <c r="M39" s="146"/>
    </row>
    <row r="40" spans="1:13" ht="28.5">
      <c r="A40" s="111" t="s">
        <v>181</v>
      </c>
      <c r="B40" s="94" t="s">
        <v>182</v>
      </c>
      <c r="C40" s="7">
        <v>57</v>
      </c>
      <c r="D40" s="95">
        <v>0.013194444444444443</v>
      </c>
      <c r="E40" s="7">
        <v>51</v>
      </c>
      <c r="F40" s="95">
        <v>0.009982384028185555</v>
      </c>
      <c r="G40" s="14">
        <v>16</v>
      </c>
      <c r="H40" s="95">
        <v>0.011851851851851851</v>
      </c>
      <c r="I40" s="7">
        <v>0</v>
      </c>
      <c r="J40" s="26">
        <v>0</v>
      </c>
      <c r="K40" s="7">
        <v>124</v>
      </c>
      <c r="L40" s="95">
        <v>0.011486799444187124</v>
      </c>
      <c r="M40" s="146"/>
    </row>
    <row r="41" spans="1:13" ht="15">
      <c r="A41" s="111" t="s">
        <v>183</v>
      </c>
      <c r="B41" s="94" t="s">
        <v>184</v>
      </c>
      <c r="C41" s="7">
        <v>16</v>
      </c>
      <c r="D41" s="95">
        <v>0.003703703703703704</v>
      </c>
      <c r="E41" s="7">
        <v>18</v>
      </c>
      <c r="F41" s="95">
        <v>0.0035231943628890195</v>
      </c>
      <c r="G41" s="14">
        <v>7</v>
      </c>
      <c r="H41" s="95">
        <v>0.005185185185185185</v>
      </c>
      <c r="I41" s="7">
        <v>0</v>
      </c>
      <c r="J41" s="26">
        <v>0</v>
      </c>
      <c r="K41" s="7">
        <v>41</v>
      </c>
      <c r="L41" s="95">
        <v>0.0037980546549328392</v>
      </c>
      <c r="M41" s="146"/>
    </row>
    <row r="42" spans="1:13" ht="28.5">
      <c r="A42" s="111" t="s">
        <v>185</v>
      </c>
      <c r="B42" s="94" t="s">
        <v>186</v>
      </c>
      <c r="C42" s="7">
        <v>71</v>
      </c>
      <c r="D42" s="95">
        <v>0.016435185185185185</v>
      </c>
      <c r="E42" s="7">
        <v>107</v>
      </c>
      <c r="F42" s="95">
        <v>0.020943433157173615</v>
      </c>
      <c r="G42" s="14">
        <v>11</v>
      </c>
      <c r="H42" s="95">
        <v>0.008148148148148147</v>
      </c>
      <c r="I42" s="7">
        <v>1</v>
      </c>
      <c r="J42" s="26">
        <v>0.0625</v>
      </c>
      <c r="K42" s="7">
        <v>190</v>
      </c>
      <c r="L42" s="95">
        <v>0.01760074108383511</v>
      </c>
      <c r="M42" s="146"/>
    </row>
    <row r="43" spans="1:13" ht="15">
      <c r="A43" s="111" t="s">
        <v>187</v>
      </c>
      <c r="B43" s="94" t="s">
        <v>188</v>
      </c>
      <c r="C43" s="7">
        <v>30</v>
      </c>
      <c r="D43" s="95">
        <v>0.006944444444444444</v>
      </c>
      <c r="E43" s="7">
        <v>39</v>
      </c>
      <c r="F43" s="95">
        <v>0.007633587786259542</v>
      </c>
      <c r="G43" s="14">
        <v>5</v>
      </c>
      <c r="H43" s="95">
        <v>0.003703703703703704</v>
      </c>
      <c r="I43" s="7">
        <v>1</v>
      </c>
      <c r="J43" s="26">
        <v>0.0625</v>
      </c>
      <c r="K43" s="7">
        <v>75</v>
      </c>
      <c r="L43" s="95">
        <v>0.0069476609541454385</v>
      </c>
      <c r="M43" s="146"/>
    </row>
    <row r="44" spans="1:13" ht="15">
      <c r="A44" s="111" t="s">
        <v>189</v>
      </c>
      <c r="B44" s="94" t="s">
        <v>190</v>
      </c>
      <c r="C44" s="7">
        <v>943</v>
      </c>
      <c r="D44" s="95">
        <v>0.21828703703703706</v>
      </c>
      <c r="E44" s="7">
        <v>1034</v>
      </c>
      <c r="F44" s="95">
        <v>0.20238794284595812</v>
      </c>
      <c r="G44" s="14">
        <v>205</v>
      </c>
      <c r="H44" s="95">
        <v>0.15185185185185185</v>
      </c>
      <c r="I44" s="7">
        <v>3</v>
      </c>
      <c r="J44" s="26">
        <v>0.1875</v>
      </c>
      <c r="K44" s="7">
        <v>2185</v>
      </c>
      <c r="L44" s="95">
        <v>0.20240852246410376</v>
      </c>
      <c r="M44" s="146"/>
    </row>
    <row r="45" spans="1:13" ht="15.75" thickBot="1">
      <c r="A45" s="113" t="s">
        <v>191</v>
      </c>
      <c r="B45" s="99" t="s">
        <v>192</v>
      </c>
      <c r="C45" s="10">
        <v>136</v>
      </c>
      <c r="D45" s="100">
        <v>0.03148148148148148</v>
      </c>
      <c r="E45" s="10">
        <v>136</v>
      </c>
      <c r="F45" s="100">
        <v>0.026619690741828145</v>
      </c>
      <c r="G45" s="15">
        <v>37</v>
      </c>
      <c r="H45" s="100">
        <v>0.027407407407407408</v>
      </c>
      <c r="I45" s="10">
        <v>6</v>
      </c>
      <c r="J45" s="29">
        <v>0.375</v>
      </c>
      <c r="K45" s="10">
        <v>315</v>
      </c>
      <c r="L45" s="100">
        <v>0.029180176007410834</v>
      </c>
      <c r="M45" s="146"/>
    </row>
    <row r="46" spans="1:13" ht="15.75" thickBot="1">
      <c r="A46" s="166" t="s">
        <v>77</v>
      </c>
      <c r="B46" s="216"/>
      <c r="C46" s="16">
        <v>4320</v>
      </c>
      <c r="D46" s="13">
        <v>1</v>
      </c>
      <c r="E46" s="16">
        <v>5109</v>
      </c>
      <c r="F46" s="13">
        <v>1</v>
      </c>
      <c r="G46" s="16">
        <v>1350</v>
      </c>
      <c r="H46" s="13">
        <v>1</v>
      </c>
      <c r="I46" s="16">
        <v>16</v>
      </c>
      <c r="J46" s="13">
        <v>1</v>
      </c>
      <c r="K46" s="16">
        <v>10795</v>
      </c>
      <c r="L46" s="13">
        <v>1</v>
      </c>
      <c r="M46" s="147"/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42"/>
      <c r="C48" s="42"/>
      <c r="D48" s="42"/>
      <c r="E48" s="42"/>
      <c r="F48" s="42"/>
      <c r="G48" s="42"/>
      <c r="H48" s="42"/>
      <c r="I48" s="42"/>
      <c r="J48" s="42"/>
      <c r="K48" s="67"/>
      <c r="L48" s="42"/>
    </row>
    <row r="49" spans="1:12" ht="15">
      <c r="A49" s="51" t="s">
        <v>86</v>
      </c>
      <c r="B49" s="42"/>
      <c r="C49" s="42"/>
      <c r="D49" s="42"/>
      <c r="E49" s="42"/>
      <c r="F49" s="42"/>
      <c r="G49" s="42"/>
      <c r="H49" s="42"/>
      <c r="I49" s="42"/>
      <c r="J49" s="42"/>
      <c r="K49" s="67"/>
      <c r="L49" s="42"/>
    </row>
    <row r="50" spans="1: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43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5">
      <c r="A53" s="4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5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5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5">
      <c r="A56" s="43"/>
      <c r="B56" s="42"/>
      <c r="C56" s="66"/>
      <c r="D56" s="42"/>
      <c r="E56" s="66"/>
      <c r="F56" s="42"/>
      <c r="G56" s="66"/>
      <c r="H56" s="42"/>
      <c r="I56" s="66"/>
      <c r="J56" s="42"/>
      <c r="K56" s="66"/>
      <c r="L56" s="42"/>
    </row>
    <row r="57" spans="1:12" ht="15">
      <c r="A57" s="43"/>
      <c r="B57" s="42"/>
      <c r="C57" s="66"/>
      <c r="D57" s="42"/>
      <c r="E57" s="66"/>
      <c r="F57" s="42"/>
      <c r="G57" s="66"/>
      <c r="H57" s="42"/>
      <c r="I57" s="66"/>
      <c r="J57" s="42"/>
      <c r="K57" s="66"/>
      <c r="L57" s="42"/>
    </row>
    <row r="58" spans="1:12" ht="15">
      <c r="A58" s="43"/>
      <c r="B58" s="42"/>
      <c r="C58" s="66"/>
      <c r="D58" s="42"/>
      <c r="E58" s="66"/>
      <c r="F58" s="42"/>
      <c r="G58" s="66"/>
      <c r="H58" s="42"/>
      <c r="I58" s="66"/>
      <c r="J58" s="42"/>
      <c r="K58" s="66"/>
      <c r="L58" s="42"/>
    </row>
    <row r="59" spans="1:12" ht="15">
      <c r="A59" s="43"/>
      <c r="B59" s="42"/>
      <c r="C59" s="66"/>
      <c r="D59" s="42"/>
      <c r="E59" s="66"/>
      <c r="F59" s="42"/>
      <c r="G59" s="66"/>
      <c r="H59" s="42"/>
      <c r="I59" s="66"/>
      <c r="J59" s="42"/>
      <c r="K59" s="66"/>
      <c r="L59" s="42"/>
    </row>
    <row r="60" spans="1:12" ht="15">
      <c r="A60" s="43"/>
      <c r="B60" s="42"/>
      <c r="C60" s="66"/>
      <c r="D60" s="42"/>
      <c r="E60" s="66"/>
      <c r="F60" s="42"/>
      <c r="G60" s="66"/>
      <c r="H60" s="42"/>
      <c r="I60" s="66"/>
      <c r="J60" s="42"/>
      <c r="K60" s="66"/>
      <c r="L60" s="42"/>
    </row>
    <row r="61" spans="1:12" ht="15">
      <c r="A61" s="43"/>
      <c r="B61" s="42"/>
      <c r="C61" s="66"/>
      <c r="D61" s="42"/>
      <c r="E61" s="66"/>
      <c r="F61" s="42"/>
      <c r="G61" s="66"/>
      <c r="H61" s="42"/>
      <c r="I61" s="66"/>
      <c r="J61" s="42"/>
      <c r="K61" s="66"/>
      <c r="L61" s="42"/>
    </row>
    <row r="62" spans="1:12" ht="15">
      <c r="A62" s="43"/>
      <c r="B62" s="42"/>
      <c r="C62" s="66"/>
      <c r="D62" s="42"/>
      <c r="E62" s="66"/>
      <c r="F62" s="42"/>
      <c r="G62" s="66"/>
      <c r="H62" s="42"/>
      <c r="I62" s="66"/>
      <c r="J62" s="42"/>
      <c r="K62" s="66"/>
      <c r="L62" s="42"/>
    </row>
    <row r="63" spans="1:12" ht="15">
      <c r="A63" s="43"/>
      <c r="B63" s="42"/>
      <c r="C63" s="66"/>
      <c r="D63" s="42"/>
      <c r="E63" s="66"/>
      <c r="F63" s="42"/>
      <c r="G63" s="66"/>
      <c r="H63" s="42"/>
      <c r="I63" s="66"/>
      <c r="J63" s="42"/>
      <c r="K63" s="66"/>
      <c r="L63" s="42"/>
    </row>
    <row r="64" spans="1:12" ht="15">
      <c r="A64" s="43"/>
      <c r="B64" s="42"/>
      <c r="C64" s="66"/>
      <c r="D64" s="42"/>
      <c r="E64" s="66"/>
      <c r="F64" s="42"/>
      <c r="G64" s="66"/>
      <c r="H64" s="42"/>
      <c r="I64" s="66"/>
      <c r="J64" s="42"/>
      <c r="K64" s="66"/>
      <c r="L64" s="42"/>
    </row>
    <row r="65" spans="1:12" ht="15">
      <c r="A65" s="43"/>
      <c r="B65" s="42"/>
      <c r="C65" s="66"/>
      <c r="D65" s="42"/>
      <c r="E65" s="66"/>
      <c r="F65" s="42"/>
      <c r="G65" s="66"/>
      <c r="H65" s="42"/>
      <c r="I65" s="66"/>
      <c r="J65" s="42"/>
      <c r="K65" s="66"/>
      <c r="L65" s="42"/>
    </row>
    <row r="66" spans="1:12" ht="15">
      <c r="A66" s="43"/>
      <c r="B66" s="42"/>
      <c r="C66" s="66"/>
      <c r="D66" s="42"/>
      <c r="E66" s="66"/>
      <c r="F66" s="42"/>
      <c r="G66" s="66"/>
      <c r="H66" s="42"/>
      <c r="I66" s="66"/>
      <c r="J66" s="42"/>
      <c r="K66" s="66"/>
      <c r="L66" s="42"/>
    </row>
    <row r="67" spans="1:12" ht="15">
      <c r="A67" s="43"/>
      <c r="B67" s="42"/>
      <c r="C67" s="66"/>
      <c r="D67" s="42"/>
      <c r="E67" s="66"/>
      <c r="F67" s="42"/>
      <c r="G67" s="66"/>
      <c r="H67" s="42"/>
      <c r="I67" s="66"/>
      <c r="J67" s="42"/>
      <c r="K67" s="66"/>
      <c r="L67" s="42"/>
    </row>
    <row r="68" spans="1:12" ht="15">
      <c r="A68" s="43"/>
      <c r="B68" s="42"/>
      <c r="C68" s="66"/>
      <c r="D68" s="42"/>
      <c r="E68" s="66"/>
      <c r="F68" s="42"/>
      <c r="G68" s="66"/>
      <c r="H68" s="42"/>
      <c r="I68" s="66"/>
      <c r="J68" s="42"/>
      <c r="K68" s="66"/>
      <c r="L68" s="42"/>
    </row>
    <row r="69" spans="1:12" ht="15">
      <c r="A69" s="43"/>
      <c r="B69" s="42"/>
      <c r="C69" s="66"/>
      <c r="D69" s="42"/>
      <c r="E69" s="66"/>
      <c r="F69" s="42"/>
      <c r="G69" s="66"/>
      <c r="H69" s="42"/>
      <c r="I69" s="66"/>
      <c r="J69" s="42"/>
      <c r="K69" s="66"/>
      <c r="L69" s="42"/>
    </row>
    <row r="70" spans="1:12" ht="15">
      <c r="A70" s="43"/>
      <c r="B70" s="42"/>
      <c r="C70" s="66"/>
      <c r="D70" s="42"/>
      <c r="E70" s="66"/>
      <c r="F70" s="42"/>
      <c r="G70" s="66"/>
      <c r="H70" s="42"/>
      <c r="I70" s="66"/>
      <c r="J70" s="42"/>
      <c r="K70" s="66"/>
      <c r="L70" s="42"/>
    </row>
    <row r="71" spans="1:12" ht="15">
      <c r="A71" s="43"/>
      <c r="B71" s="42"/>
      <c r="C71" s="66"/>
      <c r="D71" s="42"/>
      <c r="E71" s="66"/>
      <c r="F71" s="42"/>
      <c r="G71" s="66"/>
      <c r="H71" s="42"/>
      <c r="I71" s="66"/>
      <c r="J71" s="42"/>
      <c r="K71" s="66"/>
      <c r="L71" s="42"/>
    </row>
    <row r="72" spans="1:12" ht="15">
      <c r="A72" s="43"/>
      <c r="B72" s="42"/>
      <c r="C72" s="66"/>
      <c r="D72" s="42"/>
      <c r="E72" s="66"/>
      <c r="F72" s="42"/>
      <c r="G72" s="66"/>
      <c r="H72" s="42"/>
      <c r="I72" s="66"/>
      <c r="J72" s="42"/>
      <c r="K72" s="66"/>
      <c r="L72" s="42"/>
    </row>
    <row r="73" spans="1:12" ht="15">
      <c r="A73" s="43"/>
      <c r="B73" s="42"/>
      <c r="C73" s="66"/>
      <c r="D73" s="42"/>
      <c r="E73" s="66"/>
      <c r="F73" s="42"/>
      <c r="G73" s="66"/>
      <c r="H73" s="42"/>
      <c r="I73" s="66"/>
      <c r="J73" s="42"/>
      <c r="K73" s="66"/>
      <c r="L73" s="42"/>
    </row>
    <row r="74" spans="1:12" ht="15">
      <c r="A74" s="43"/>
      <c r="B74" s="42"/>
      <c r="C74" s="66"/>
      <c r="D74" s="42"/>
      <c r="E74" s="66"/>
      <c r="F74" s="42"/>
      <c r="G74" s="66"/>
      <c r="H74" s="42"/>
      <c r="I74" s="66"/>
      <c r="J74" s="42"/>
      <c r="K74" s="66"/>
      <c r="L74" s="42"/>
    </row>
    <row r="75" spans="1:12" ht="15">
      <c r="A75" s="43"/>
      <c r="B75" s="42"/>
      <c r="C75" s="66"/>
      <c r="D75" s="42"/>
      <c r="E75" s="66"/>
      <c r="F75" s="42"/>
      <c r="G75" s="66"/>
      <c r="H75" s="42"/>
      <c r="I75" s="66"/>
      <c r="J75" s="42"/>
      <c r="K75" s="66"/>
      <c r="L75" s="42"/>
    </row>
    <row r="76" spans="1:12" ht="15">
      <c r="A76" s="43"/>
      <c r="B76" s="42"/>
      <c r="C76" s="66"/>
      <c r="D76" s="42"/>
      <c r="E76" s="66"/>
      <c r="F76" s="42"/>
      <c r="G76" s="66"/>
      <c r="H76" s="42"/>
      <c r="I76" s="66"/>
      <c r="J76" s="42"/>
      <c r="K76" s="66"/>
      <c r="L76" s="42"/>
    </row>
    <row r="77" spans="1:12" ht="15">
      <c r="A77" s="43"/>
      <c r="B77" s="42"/>
      <c r="C77" s="66"/>
      <c r="D77" s="42"/>
      <c r="E77" s="66"/>
      <c r="F77" s="42"/>
      <c r="G77" s="66"/>
      <c r="H77" s="42"/>
      <c r="I77" s="66"/>
      <c r="J77" s="42"/>
      <c r="K77" s="66"/>
      <c r="L77" s="42"/>
    </row>
    <row r="78" spans="1:12" ht="15">
      <c r="A78" s="43"/>
      <c r="B78" s="42"/>
      <c r="C78" s="66"/>
      <c r="D78" s="42"/>
      <c r="E78" s="66"/>
      <c r="F78" s="42"/>
      <c r="G78" s="66"/>
      <c r="H78" s="42"/>
      <c r="I78" s="66"/>
      <c r="J78" s="42"/>
      <c r="K78" s="66"/>
      <c r="L78" s="42"/>
    </row>
    <row r="79" spans="1:12" ht="15">
      <c r="A79" s="43"/>
      <c r="B79" s="42"/>
      <c r="C79" s="66"/>
      <c r="D79" s="42"/>
      <c r="E79" s="66"/>
      <c r="F79" s="42"/>
      <c r="G79" s="66"/>
      <c r="H79" s="42"/>
      <c r="I79" s="66"/>
      <c r="J79" s="42"/>
      <c r="K79" s="66"/>
      <c r="L79" s="42"/>
    </row>
    <row r="80" spans="1:12" ht="15">
      <c r="A80" s="43"/>
      <c r="B80" s="42"/>
      <c r="C80" s="66"/>
      <c r="D80" s="42"/>
      <c r="E80" s="66"/>
      <c r="F80" s="42"/>
      <c r="G80" s="66"/>
      <c r="H80" s="42"/>
      <c r="I80" s="66"/>
      <c r="J80" s="42"/>
      <c r="K80" s="66"/>
      <c r="L80" s="42"/>
    </row>
    <row r="81" spans="1:12" ht="15">
      <c r="A81" s="43"/>
      <c r="B81" s="42"/>
      <c r="C81" s="66"/>
      <c r="D81" s="42"/>
      <c r="E81" s="66"/>
      <c r="F81" s="42"/>
      <c r="G81" s="66"/>
      <c r="H81" s="42"/>
      <c r="I81" s="66"/>
      <c r="J81" s="42"/>
      <c r="K81" s="66"/>
      <c r="L81" s="42"/>
    </row>
    <row r="82" spans="1:12" ht="15">
      <c r="A82" s="43"/>
      <c r="B82" s="42"/>
      <c r="C82" s="66"/>
      <c r="D82" s="42"/>
      <c r="E82" s="66"/>
      <c r="F82" s="42"/>
      <c r="G82" s="66"/>
      <c r="H82" s="42"/>
      <c r="I82" s="66"/>
      <c r="J82" s="42"/>
      <c r="K82" s="66"/>
      <c r="L82" s="42"/>
    </row>
    <row r="83" spans="1:12" ht="15">
      <c r="A83" s="43"/>
      <c r="B83" s="42"/>
      <c r="C83" s="66"/>
      <c r="D83" s="42"/>
      <c r="E83" s="66"/>
      <c r="F83" s="42"/>
      <c r="G83" s="66"/>
      <c r="H83" s="42"/>
      <c r="I83" s="66"/>
      <c r="J83" s="42"/>
      <c r="K83" s="66"/>
      <c r="L83" s="42"/>
    </row>
    <row r="84" spans="1:12" ht="15">
      <c r="A84" s="43"/>
      <c r="B84" s="42"/>
      <c r="C84" s="66"/>
      <c r="D84" s="42"/>
      <c r="E84" s="66"/>
      <c r="F84" s="42"/>
      <c r="G84" s="66"/>
      <c r="H84" s="42"/>
      <c r="I84" s="66"/>
      <c r="J84" s="42"/>
      <c r="K84" s="66"/>
      <c r="L84" s="42"/>
    </row>
    <row r="85" spans="1:12" ht="15">
      <c r="A85" s="43"/>
      <c r="B85" s="42"/>
      <c r="C85" s="66"/>
      <c r="D85" s="42"/>
      <c r="E85" s="66"/>
      <c r="F85" s="42"/>
      <c r="G85" s="66"/>
      <c r="H85" s="42"/>
      <c r="I85" s="66"/>
      <c r="J85" s="42"/>
      <c r="K85" s="66"/>
      <c r="L85" s="42"/>
    </row>
    <row r="86" spans="1:12" ht="15">
      <c r="A86" s="43"/>
      <c r="B86" s="42"/>
      <c r="C86" s="66"/>
      <c r="D86" s="42"/>
      <c r="E86" s="66"/>
      <c r="F86" s="42"/>
      <c r="G86" s="66"/>
      <c r="H86" s="42"/>
      <c r="I86" s="66"/>
      <c r="J86" s="42"/>
      <c r="K86" s="66"/>
      <c r="L86" s="42"/>
    </row>
    <row r="87" spans="1:12" ht="15">
      <c r="A87" s="43"/>
      <c r="B87" s="42"/>
      <c r="C87" s="66"/>
      <c r="D87" s="42"/>
      <c r="E87" s="66"/>
      <c r="F87" s="42"/>
      <c r="G87" s="66"/>
      <c r="H87" s="42"/>
      <c r="I87" s="66"/>
      <c r="J87" s="42"/>
      <c r="K87" s="66"/>
      <c r="L87" s="42"/>
    </row>
    <row r="88" spans="1:12" ht="15">
      <c r="A88" s="43"/>
      <c r="B88" s="42"/>
      <c r="C88" s="66"/>
      <c r="D88" s="42"/>
      <c r="E88" s="66"/>
      <c r="F88" s="42"/>
      <c r="G88" s="66"/>
      <c r="H88" s="42"/>
      <c r="I88" s="66"/>
      <c r="J88" s="42"/>
      <c r="K88" s="66"/>
      <c r="L88" s="42"/>
    </row>
    <row r="89" spans="1:12" ht="15">
      <c r="A89" s="43"/>
      <c r="B89" s="42"/>
      <c r="C89" s="66"/>
      <c r="D89" s="42"/>
      <c r="E89" s="66"/>
      <c r="F89" s="42"/>
      <c r="G89" s="66"/>
      <c r="H89" s="42"/>
      <c r="I89" s="66"/>
      <c r="J89" s="42"/>
      <c r="K89" s="66"/>
      <c r="L89" s="42"/>
    </row>
    <row r="90" spans="1:12" ht="15">
      <c r="A90" s="43"/>
      <c r="B90" s="42"/>
      <c r="C90" s="66"/>
      <c r="D90" s="42"/>
      <c r="E90" s="66"/>
      <c r="F90" s="42"/>
      <c r="G90" s="66"/>
      <c r="H90" s="42"/>
      <c r="I90" s="66"/>
      <c r="J90" s="42"/>
      <c r="K90" s="66"/>
      <c r="L90" s="42"/>
    </row>
    <row r="91" spans="1:12" ht="15">
      <c r="A91" s="43"/>
      <c r="B91" s="42"/>
      <c r="C91" s="66"/>
      <c r="D91" s="42"/>
      <c r="E91" s="66"/>
      <c r="F91" s="42"/>
      <c r="G91" s="66"/>
      <c r="H91" s="42"/>
      <c r="I91" s="66"/>
      <c r="J91" s="42"/>
      <c r="K91" s="66"/>
      <c r="L91" s="42"/>
    </row>
    <row r="92" spans="1:12" ht="15">
      <c r="A92" s="43"/>
      <c r="B92" s="42"/>
      <c r="C92" s="66"/>
      <c r="D92" s="42"/>
      <c r="E92" s="66"/>
      <c r="F92" s="42"/>
      <c r="G92" s="66"/>
      <c r="H92" s="42"/>
      <c r="I92" s="66"/>
      <c r="J92" s="42"/>
      <c r="K92" s="66"/>
      <c r="L92" s="42"/>
    </row>
    <row r="93" spans="1:12" ht="15">
      <c r="A93" s="43"/>
      <c r="B93" s="42"/>
      <c r="C93" s="66"/>
      <c r="D93" s="42"/>
      <c r="E93" s="66"/>
      <c r="F93" s="42"/>
      <c r="G93" s="66"/>
      <c r="H93" s="42"/>
      <c r="I93" s="66"/>
      <c r="J93" s="42"/>
      <c r="K93" s="66"/>
      <c r="L93" s="42"/>
    </row>
    <row r="94" spans="1:12" ht="15">
      <c r="A94" s="43"/>
      <c r="B94" s="42"/>
      <c r="C94" s="66"/>
      <c r="D94" s="42"/>
      <c r="E94" s="66"/>
      <c r="F94" s="42"/>
      <c r="G94" s="66"/>
      <c r="H94" s="42"/>
      <c r="I94" s="66"/>
      <c r="J94" s="42"/>
      <c r="K94" s="66"/>
      <c r="L94" s="42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7109375" style="55" customWidth="1"/>
    <col min="13" max="16384" width="11.421875" style="55" customWidth="1"/>
  </cols>
  <sheetData>
    <row r="1" spans="1:12" ht="24.75" customHeight="1" thickBot="1" thickTop="1">
      <c r="A1" s="169" t="s">
        <v>234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249" t="s">
        <v>24</v>
      </c>
      <c r="B2" s="164" t="s">
        <v>13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250"/>
      <c r="B3" s="186"/>
      <c r="C3" s="195" t="s">
        <v>81</v>
      </c>
      <c r="D3" s="194"/>
      <c r="E3" s="195" t="s">
        <v>82</v>
      </c>
      <c r="F3" s="196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251"/>
      <c r="B4" s="221"/>
      <c r="C4" s="44" t="s">
        <v>26</v>
      </c>
      <c r="D4" s="35" t="s">
        <v>27</v>
      </c>
      <c r="E4" s="37" t="s">
        <v>26</v>
      </c>
      <c r="F4" s="4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3" ht="28.5">
      <c r="A5" s="110" t="s">
        <v>87</v>
      </c>
      <c r="B5" s="89" t="s">
        <v>115</v>
      </c>
      <c r="C5" s="58">
        <v>136</v>
      </c>
      <c r="D5" s="90">
        <v>0.03862539051405851</v>
      </c>
      <c r="E5" s="58">
        <v>116</v>
      </c>
      <c r="F5" s="90">
        <v>0.02397189501963216</v>
      </c>
      <c r="G5" s="60">
        <v>38</v>
      </c>
      <c r="H5" s="90">
        <v>0.02578018995929444</v>
      </c>
      <c r="I5" s="58">
        <v>5</v>
      </c>
      <c r="J5" s="71">
        <v>0.16129032258064516</v>
      </c>
      <c r="K5" s="58">
        <v>295</v>
      </c>
      <c r="L5" s="90">
        <v>0.02990369994931576</v>
      </c>
      <c r="M5" s="146"/>
    </row>
    <row r="6" spans="1:13" ht="15">
      <c r="A6" s="111" t="s">
        <v>116</v>
      </c>
      <c r="B6" s="94" t="s">
        <v>117</v>
      </c>
      <c r="C6" s="7">
        <v>75</v>
      </c>
      <c r="D6" s="95">
        <v>0.021300766827605795</v>
      </c>
      <c r="E6" s="7">
        <v>117</v>
      </c>
      <c r="F6" s="95">
        <v>0.024178549287042782</v>
      </c>
      <c r="G6" s="14">
        <v>15</v>
      </c>
      <c r="H6" s="95">
        <v>0.0101763907734057</v>
      </c>
      <c r="I6" s="7">
        <v>0</v>
      </c>
      <c r="J6" s="26">
        <v>0</v>
      </c>
      <c r="K6" s="7">
        <v>207</v>
      </c>
      <c r="L6" s="95">
        <v>0.02098327420172326</v>
      </c>
      <c r="M6" s="146"/>
    </row>
    <row r="7" spans="1:13" ht="28.5">
      <c r="A7" s="111" t="s">
        <v>118</v>
      </c>
      <c r="B7" s="94" t="s">
        <v>119</v>
      </c>
      <c r="C7" s="7">
        <v>34</v>
      </c>
      <c r="D7" s="95">
        <v>0.009656347628514627</v>
      </c>
      <c r="E7" s="7">
        <v>96</v>
      </c>
      <c r="F7" s="95">
        <v>0.019838809671419717</v>
      </c>
      <c r="G7" s="14">
        <v>15</v>
      </c>
      <c r="H7" s="95">
        <v>0.0101763907734057</v>
      </c>
      <c r="I7" s="7">
        <v>6</v>
      </c>
      <c r="J7" s="26">
        <v>0.1935483870967742</v>
      </c>
      <c r="K7" s="7">
        <v>151</v>
      </c>
      <c r="L7" s="95">
        <v>0.015306639635073496</v>
      </c>
      <c r="M7" s="146"/>
    </row>
    <row r="8" spans="1:13" ht="15">
      <c r="A8" s="111" t="s">
        <v>120</v>
      </c>
      <c r="B8" s="94" t="s">
        <v>121</v>
      </c>
      <c r="C8" s="7">
        <v>78</v>
      </c>
      <c r="D8" s="95">
        <v>0.022152797500710024</v>
      </c>
      <c r="E8" s="7">
        <v>107</v>
      </c>
      <c r="F8" s="95">
        <v>0.022112006612936556</v>
      </c>
      <c r="G8" s="14">
        <v>14</v>
      </c>
      <c r="H8" s="95">
        <v>0.00949796472184532</v>
      </c>
      <c r="I8" s="7">
        <v>0</v>
      </c>
      <c r="J8" s="26">
        <v>0</v>
      </c>
      <c r="K8" s="7">
        <v>199</v>
      </c>
      <c r="L8" s="95">
        <v>0.020172326406487584</v>
      </c>
      <c r="M8" s="146"/>
    </row>
    <row r="9" spans="1:13" ht="15">
      <c r="A9" s="111" t="s">
        <v>122</v>
      </c>
      <c r="B9" s="94" t="s">
        <v>123</v>
      </c>
      <c r="C9" s="7">
        <v>33</v>
      </c>
      <c r="D9" s="95">
        <v>0.00937233740414655</v>
      </c>
      <c r="E9" s="7">
        <v>18</v>
      </c>
      <c r="F9" s="95">
        <v>0.0037197768133911974</v>
      </c>
      <c r="G9" s="14">
        <v>1</v>
      </c>
      <c r="H9" s="95">
        <v>0.0006784260515603799</v>
      </c>
      <c r="I9" s="7">
        <v>0</v>
      </c>
      <c r="J9" s="26">
        <v>0</v>
      </c>
      <c r="K9" s="7">
        <v>52</v>
      </c>
      <c r="L9" s="95">
        <v>0.005271160669031931</v>
      </c>
      <c r="M9" s="146"/>
    </row>
    <row r="10" spans="1:13" ht="15">
      <c r="A10" s="111" t="s">
        <v>124</v>
      </c>
      <c r="B10" s="94" t="s">
        <v>125</v>
      </c>
      <c r="C10" s="7">
        <v>2</v>
      </c>
      <c r="D10" s="95">
        <v>0.0005680204487361545</v>
      </c>
      <c r="E10" s="7">
        <v>3</v>
      </c>
      <c r="F10" s="95">
        <v>0.0006199628022318662</v>
      </c>
      <c r="G10" s="14">
        <v>1</v>
      </c>
      <c r="H10" s="95">
        <v>0.0006784260515603799</v>
      </c>
      <c r="I10" s="7">
        <v>0</v>
      </c>
      <c r="J10" s="26">
        <v>0</v>
      </c>
      <c r="K10" s="7">
        <v>6</v>
      </c>
      <c r="L10" s="95">
        <v>0.0006082108464267612</v>
      </c>
      <c r="M10" s="146"/>
    </row>
    <row r="11" spans="1:13" ht="15">
      <c r="A11" s="111" t="s">
        <v>126</v>
      </c>
      <c r="B11" s="94" t="s">
        <v>127</v>
      </c>
      <c r="C11" s="7">
        <v>14</v>
      </c>
      <c r="D11" s="95">
        <v>0.003976143141153081</v>
      </c>
      <c r="E11" s="7">
        <v>2</v>
      </c>
      <c r="F11" s="95">
        <v>0.0004133085348212442</v>
      </c>
      <c r="G11" s="14">
        <v>3</v>
      </c>
      <c r="H11" s="95">
        <v>0.0020352781546811396</v>
      </c>
      <c r="I11" s="7">
        <v>0</v>
      </c>
      <c r="J11" s="26">
        <v>0</v>
      </c>
      <c r="K11" s="7">
        <v>19</v>
      </c>
      <c r="L11" s="95">
        <v>0.0019260010136847438</v>
      </c>
      <c r="M11" s="146"/>
    </row>
    <row r="12" spans="1:13" ht="15">
      <c r="A12" s="111" t="s">
        <v>128</v>
      </c>
      <c r="B12" s="94" t="s">
        <v>129</v>
      </c>
      <c r="C12" s="7">
        <v>27</v>
      </c>
      <c r="D12" s="95">
        <v>0.007668276057938086</v>
      </c>
      <c r="E12" s="7">
        <v>28</v>
      </c>
      <c r="F12" s="95">
        <v>0.005786319487497416</v>
      </c>
      <c r="G12" s="14">
        <v>7</v>
      </c>
      <c r="H12" s="95">
        <v>0.00474898236092266</v>
      </c>
      <c r="I12" s="7">
        <v>1</v>
      </c>
      <c r="J12" s="26">
        <v>0.03225806451612903</v>
      </c>
      <c r="K12" s="7">
        <v>63</v>
      </c>
      <c r="L12" s="95">
        <v>0.006386213887480994</v>
      </c>
      <c r="M12" s="146"/>
    </row>
    <row r="13" spans="1:13" ht="15">
      <c r="A13" s="111" t="s">
        <v>130</v>
      </c>
      <c r="B13" s="94" t="s">
        <v>131</v>
      </c>
      <c r="C13" s="7">
        <v>16</v>
      </c>
      <c r="D13" s="95">
        <v>0.004544163589889236</v>
      </c>
      <c r="E13" s="7">
        <v>8</v>
      </c>
      <c r="F13" s="95">
        <v>0.0016532341392849767</v>
      </c>
      <c r="G13" s="14">
        <v>0</v>
      </c>
      <c r="H13" s="95">
        <v>0</v>
      </c>
      <c r="I13" s="7">
        <v>0</v>
      </c>
      <c r="J13" s="26">
        <v>0</v>
      </c>
      <c r="K13" s="7">
        <v>24</v>
      </c>
      <c r="L13" s="95">
        <v>0.002432843385707045</v>
      </c>
      <c r="M13" s="146"/>
    </row>
    <row r="14" spans="1:13" ht="28.5">
      <c r="A14" s="111" t="s">
        <v>132</v>
      </c>
      <c r="B14" s="94" t="s">
        <v>133</v>
      </c>
      <c r="C14" s="7">
        <v>158</v>
      </c>
      <c r="D14" s="95">
        <v>0.0448736154501562</v>
      </c>
      <c r="E14" s="7">
        <v>204</v>
      </c>
      <c r="F14" s="95">
        <v>0.04215747055176689</v>
      </c>
      <c r="G14" s="14">
        <v>22</v>
      </c>
      <c r="H14" s="95">
        <v>0.014925373134328356</v>
      </c>
      <c r="I14" s="7">
        <v>0</v>
      </c>
      <c r="J14" s="26">
        <v>0</v>
      </c>
      <c r="K14" s="7">
        <v>384</v>
      </c>
      <c r="L14" s="95">
        <v>0.03892549417131272</v>
      </c>
      <c r="M14" s="146"/>
    </row>
    <row r="15" spans="1:13" ht="28.5">
      <c r="A15" s="111" t="s">
        <v>134</v>
      </c>
      <c r="B15" s="94" t="s">
        <v>133</v>
      </c>
      <c r="C15" s="7">
        <v>74</v>
      </c>
      <c r="D15" s="95">
        <v>0.021016756603237718</v>
      </c>
      <c r="E15" s="7">
        <v>131</v>
      </c>
      <c r="F15" s="95">
        <v>0.02707170903079149</v>
      </c>
      <c r="G15" s="14">
        <v>22</v>
      </c>
      <c r="H15" s="95">
        <v>0.014925373134328356</v>
      </c>
      <c r="I15" s="7">
        <v>0</v>
      </c>
      <c r="J15" s="26">
        <v>0</v>
      </c>
      <c r="K15" s="7">
        <v>227</v>
      </c>
      <c r="L15" s="95">
        <v>0.02301064368981247</v>
      </c>
      <c r="M15" s="146"/>
    </row>
    <row r="16" spans="1:13" ht="15">
      <c r="A16" s="111" t="s">
        <v>135</v>
      </c>
      <c r="B16" s="94" t="s">
        <v>136</v>
      </c>
      <c r="C16" s="7">
        <v>40</v>
      </c>
      <c r="D16" s="95">
        <v>0.01136040897472309</v>
      </c>
      <c r="E16" s="7">
        <v>54</v>
      </c>
      <c r="F16" s="95">
        <v>0.011159330440173589</v>
      </c>
      <c r="G16" s="14">
        <v>9</v>
      </c>
      <c r="H16" s="95">
        <v>0.006105834464043419</v>
      </c>
      <c r="I16" s="7">
        <v>0</v>
      </c>
      <c r="J16" s="26">
        <v>0</v>
      </c>
      <c r="K16" s="7">
        <v>103</v>
      </c>
      <c r="L16" s="95">
        <v>0.010440952863659403</v>
      </c>
      <c r="M16" s="146"/>
    </row>
    <row r="17" spans="1:13" ht="28.5">
      <c r="A17" s="111" t="s">
        <v>137</v>
      </c>
      <c r="B17" s="94" t="s">
        <v>138</v>
      </c>
      <c r="C17" s="7">
        <v>77</v>
      </c>
      <c r="D17" s="95">
        <v>0.021868787276341946</v>
      </c>
      <c r="E17" s="7">
        <v>147</v>
      </c>
      <c r="F17" s="95">
        <v>0.030378177309361442</v>
      </c>
      <c r="G17" s="14">
        <v>29</v>
      </c>
      <c r="H17" s="95">
        <v>0.01967435549525102</v>
      </c>
      <c r="I17" s="7">
        <v>0</v>
      </c>
      <c r="J17" s="26">
        <v>0</v>
      </c>
      <c r="K17" s="7">
        <v>253</v>
      </c>
      <c r="L17" s="95">
        <v>0.025646224024328434</v>
      </c>
      <c r="M17" s="146"/>
    </row>
    <row r="18" spans="1:13" ht="28.5">
      <c r="A18" s="111" t="s">
        <v>139</v>
      </c>
      <c r="B18" s="94" t="s">
        <v>138</v>
      </c>
      <c r="C18" s="7">
        <v>59</v>
      </c>
      <c r="D18" s="95">
        <v>0.016756603237716557</v>
      </c>
      <c r="E18" s="7">
        <v>123</v>
      </c>
      <c r="F18" s="95">
        <v>0.025418474891506514</v>
      </c>
      <c r="G18" s="14">
        <v>32</v>
      </c>
      <c r="H18" s="95">
        <v>0.021709633649932156</v>
      </c>
      <c r="I18" s="7">
        <v>0</v>
      </c>
      <c r="J18" s="26">
        <v>0</v>
      </c>
      <c r="K18" s="7">
        <v>214</v>
      </c>
      <c r="L18" s="95">
        <v>0.021692853522554484</v>
      </c>
      <c r="M18" s="146"/>
    </row>
    <row r="19" spans="1:13" ht="15">
      <c r="A19" s="111" t="s">
        <v>140</v>
      </c>
      <c r="B19" s="94" t="s">
        <v>141</v>
      </c>
      <c r="C19" s="7">
        <v>36</v>
      </c>
      <c r="D19" s="95">
        <v>0.01022436807725078</v>
      </c>
      <c r="E19" s="7">
        <v>59</v>
      </c>
      <c r="F19" s="95">
        <v>0.012192601777226702</v>
      </c>
      <c r="G19" s="14">
        <v>6</v>
      </c>
      <c r="H19" s="95">
        <v>0.004070556309362279</v>
      </c>
      <c r="I19" s="7">
        <v>0</v>
      </c>
      <c r="J19" s="26">
        <v>0</v>
      </c>
      <c r="K19" s="7">
        <v>101</v>
      </c>
      <c r="L19" s="95">
        <v>0.010238215914850482</v>
      </c>
      <c r="M19" s="146"/>
    </row>
    <row r="20" spans="1:13" ht="28.5">
      <c r="A20" s="111" t="s">
        <v>142</v>
      </c>
      <c r="B20" s="94" t="s">
        <v>143</v>
      </c>
      <c r="C20" s="7">
        <v>4</v>
      </c>
      <c r="D20" s="95">
        <v>0.001136040897472309</v>
      </c>
      <c r="E20" s="7">
        <v>9</v>
      </c>
      <c r="F20" s="95">
        <v>0.0018598884066955987</v>
      </c>
      <c r="G20" s="14">
        <v>2</v>
      </c>
      <c r="H20" s="95">
        <v>0.0013568521031207597</v>
      </c>
      <c r="I20" s="7">
        <v>0</v>
      </c>
      <c r="J20" s="26">
        <v>0</v>
      </c>
      <c r="K20" s="7">
        <v>15</v>
      </c>
      <c r="L20" s="95">
        <v>0.001520527116066903</v>
      </c>
      <c r="M20" s="146"/>
    </row>
    <row r="21" spans="1:13" ht="28.5">
      <c r="A21" s="111" t="s">
        <v>144</v>
      </c>
      <c r="B21" s="94" t="s">
        <v>145</v>
      </c>
      <c r="C21" s="7">
        <v>154</v>
      </c>
      <c r="D21" s="95">
        <v>0.04373757455268389</v>
      </c>
      <c r="E21" s="7">
        <v>258</v>
      </c>
      <c r="F21" s="95">
        <v>0.05331680099194049</v>
      </c>
      <c r="G21" s="14">
        <v>52</v>
      </c>
      <c r="H21" s="95">
        <v>0.035278154681139755</v>
      </c>
      <c r="I21" s="7">
        <v>0</v>
      </c>
      <c r="J21" s="26">
        <v>0</v>
      </c>
      <c r="K21" s="7">
        <v>464</v>
      </c>
      <c r="L21" s="95">
        <v>0.04703497212366954</v>
      </c>
      <c r="M21" s="146"/>
    </row>
    <row r="22" spans="1:13" ht="15">
      <c r="A22" s="111" t="s">
        <v>146</v>
      </c>
      <c r="B22" s="94" t="s">
        <v>147</v>
      </c>
      <c r="C22" s="7">
        <v>3</v>
      </c>
      <c r="D22" s="95">
        <v>0.0008520306731042318</v>
      </c>
      <c r="E22" s="7">
        <v>6</v>
      </c>
      <c r="F22" s="95">
        <v>0.0012399256044637323</v>
      </c>
      <c r="G22" s="14">
        <v>2</v>
      </c>
      <c r="H22" s="95">
        <v>0.0013568521031207597</v>
      </c>
      <c r="I22" s="7">
        <v>1</v>
      </c>
      <c r="J22" s="26">
        <v>0.03225806451612903</v>
      </c>
      <c r="K22" s="7">
        <v>12</v>
      </c>
      <c r="L22" s="95">
        <v>0.0012164216928535225</v>
      </c>
      <c r="M22" s="146"/>
    </row>
    <row r="23" spans="1:13" ht="15">
      <c r="A23" s="111" t="s">
        <v>148</v>
      </c>
      <c r="B23" s="124" t="s">
        <v>149</v>
      </c>
      <c r="C23" s="7">
        <v>10</v>
      </c>
      <c r="D23" s="95">
        <v>0.0028401022436807723</v>
      </c>
      <c r="E23" s="7">
        <v>14</v>
      </c>
      <c r="F23" s="95">
        <v>0.002893159743748708</v>
      </c>
      <c r="G23" s="14">
        <v>7</v>
      </c>
      <c r="H23" s="95">
        <v>0.00474898236092266</v>
      </c>
      <c r="I23" s="7">
        <v>0</v>
      </c>
      <c r="J23" s="26">
        <v>0</v>
      </c>
      <c r="K23" s="7">
        <v>31</v>
      </c>
      <c r="L23" s="95">
        <v>0.0031424227065382664</v>
      </c>
      <c r="M23" s="146"/>
    </row>
    <row r="24" spans="1:13" ht="15">
      <c r="A24" s="111" t="s">
        <v>150</v>
      </c>
      <c r="B24" s="94" t="s">
        <v>151</v>
      </c>
      <c r="C24" s="7">
        <v>14</v>
      </c>
      <c r="D24" s="95">
        <v>0.003976143141153081</v>
      </c>
      <c r="E24" s="7">
        <v>22</v>
      </c>
      <c r="F24" s="95">
        <v>0.004546393883033685</v>
      </c>
      <c r="G24" s="14">
        <v>4</v>
      </c>
      <c r="H24" s="95">
        <v>0.0027137042062415195</v>
      </c>
      <c r="I24" s="7">
        <v>0</v>
      </c>
      <c r="J24" s="26">
        <v>0</v>
      </c>
      <c r="K24" s="7">
        <v>40</v>
      </c>
      <c r="L24" s="95">
        <v>0.004054738976178409</v>
      </c>
      <c r="M24" s="146"/>
    </row>
    <row r="25" spans="1:13" ht="15">
      <c r="A25" s="111" t="s">
        <v>152</v>
      </c>
      <c r="B25" s="94" t="s">
        <v>153</v>
      </c>
      <c r="C25" s="7">
        <v>5</v>
      </c>
      <c r="D25" s="95">
        <v>0.0014200511218403862</v>
      </c>
      <c r="E25" s="7">
        <v>4</v>
      </c>
      <c r="F25" s="95">
        <v>0.0008266170696424884</v>
      </c>
      <c r="G25" s="14">
        <v>8</v>
      </c>
      <c r="H25" s="95">
        <v>0.005427408412483039</v>
      </c>
      <c r="I25" s="7">
        <v>0</v>
      </c>
      <c r="J25" s="26">
        <v>0</v>
      </c>
      <c r="K25" s="7">
        <v>17</v>
      </c>
      <c r="L25" s="95">
        <v>0.0017232640648758234</v>
      </c>
      <c r="M25" s="146"/>
    </row>
    <row r="26" spans="1:13" ht="28.5">
      <c r="A26" s="111" t="s">
        <v>154</v>
      </c>
      <c r="B26" s="94" t="s">
        <v>155</v>
      </c>
      <c r="C26" s="7">
        <v>16</v>
      </c>
      <c r="D26" s="95">
        <v>0.004544163589889236</v>
      </c>
      <c r="E26" s="7">
        <v>41</v>
      </c>
      <c r="F26" s="95">
        <v>0.008472824963835503</v>
      </c>
      <c r="G26" s="14">
        <v>12</v>
      </c>
      <c r="H26" s="95">
        <v>0.008141112618724558</v>
      </c>
      <c r="I26" s="7">
        <v>0</v>
      </c>
      <c r="J26" s="26">
        <v>0</v>
      </c>
      <c r="K26" s="7">
        <v>69</v>
      </c>
      <c r="L26" s="95">
        <v>0.006994424733907755</v>
      </c>
      <c r="M26" s="146"/>
    </row>
    <row r="27" spans="1:13" ht="15">
      <c r="A27" s="111" t="s">
        <v>156</v>
      </c>
      <c r="B27" s="94" t="s">
        <v>157</v>
      </c>
      <c r="C27" s="7">
        <v>227</v>
      </c>
      <c r="D27" s="95">
        <v>0.06447032093155354</v>
      </c>
      <c r="E27" s="7">
        <v>357</v>
      </c>
      <c r="F27" s="95">
        <v>0.07377557346559206</v>
      </c>
      <c r="G27" s="14">
        <v>196</v>
      </c>
      <c r="H27" s="95">
        <v>0.13297150610583447</v>
      </c>
      <c r="I27" s="7">
        <v>0</v>
      </c>
      <c r="J27" s="26">
        <v>0</v>
      </c>
      <c r="K27" s="7">
        <v>780</v>
      </c>
      <c r="L27" s="95">
        <v>0.07906741003547897</v>
      </c>
      <c r="M27" s="146"/>
    </row>
    <row r="28" spans="1:13" ht="15">
      <c r="A28" s="111" t="s">
        <v>158</v>
      </c>
      <c r="B28" s="94" t="s">
        <v>159</v>
      </c>
      <c r="C28" s="7">
        <v>192</v>
      </c>
      <c r="D28" s="95">
        <v>0.054529963078670834</v>
      </c>
      <c r="E28" s="7">
        <v>224</v>
      </c>
      <c r="F28" s="95">
        <v>0.04629055589997933</v>
      </c>
      <c r="G28" s="14">
        <v>119</v>
      </c>
      <c r="H28" s="95">
        <v>0.08073270013568519</v>
      </c>
      <c r="I28" s="7">
        <v>0</v>
      </c>
      <c r="J28" s="26">
        <v>0</v>
      </c>
      <c r="K28" s="7">
        <v>535</v>
      </c>
      <c r="L28" s="95">
        <v>0.05423213380638622</v>
      </c>
      <c r="M28" s="146"/>
    </row>
    <row r="29" spans="1:13" ht="15">
      <c r="A29" s="111" t="s">
        <v>160</v>
      </c>
      <c r="B29" s="94" t="s">
        <v>161</v>
      </c>
      <c r="C29" s="7">
        <v>139</v>
      </c>
      <c r="D29" s="95">
        <v>0.039477421187162735</v>
      </c>
      <c r="E29" s="7">
        <v>142</v>
      </c>
      <c r="F29" s="95">
        <v>0.029344905972308325</v>
      </c>
      <c r="G29" s="14">
        <v>49</v>
      </c>
      <c r="H29" s="95">
        <v>0.03324287652645862</v>
      </c>
      <c r="I29" s="7">
        <v>0</v>
      </c>
      <c r="J29" s="26">
        <v>0</v>
      </c>
      <c r="K29" s="7">
        <v>330</v>
      </c>
      <c r="L29" s="95">
        <v>0.03345159655347187</v>
      </c>
      <c r="M29" s="146"/>
    </row>
    <row r="30" spans="1:13" ht="15">
      <c r="A30" s="111" t="s">
        <v>162</v>
      </c>
      <c r="B30" s="94" t="s">
        <v>163</v>
      </c>
      <c r="C30" s="7">
        <v>86</v>
      </c>
      <c r="D30" s="95">
        <v>0.024424879295654643</v>
      </c>
      <c r="E30" s="7">
        <v>104</v>
      </c>
      <c r="F30" s="95">
        <v>0.02149204381070469</v>
      </c>
      <c r="G30" s="14">
        <v>49</v>
      </c>
      <c r="H30" s="95">
        <v>0.03324287652645862</v>
      </c>
      <c r="I30" s="7">
        <v>0</v>
      </c>
      <c r="J30" s="26">
        <v>0</v>
      </c>
      <c r="K30" s="7">
        <v>239</v>
      </c>
      <c r="L30" s="95">
        <v>0.02422706538266599</v>
      </c>
      <c r="M30" s="146"/>
    </row>
    <row r="31" spans="1:13" ht="15">
      <c r="A31" s="125">
        <v>55</v>
      </c>
      <c r="B31" s="94" t="s">
        <v>164</v>
      </c>
      <c r="C31" s="7">
        <v>132</v>
      </c>
      <c r="D31" s="95">
        <v>0.0374893496165862</v>
      </c>
      <c r="E31" s="7">
        <v>199</v>
      </c>
      <c r="F31" s="95">
        <v>0.04112419921471378</v>
      </c>
      <c r="G31" s="14">
        <v>120</v>
      </c>
      <c r="H31" s="95">
        <v>0.0814111261872456</v>
      </c>
      <c r="I31" s="7">
        <v>0</v>
      </c>
      <c r="J31" s="26">
        <v>0</v>
      </c>
      <c r="K31" s="7">
        <v>451</v>
      </c>
      <c r="L31" s="95">
        <v>0.04571718195641156</v>
      </c>
      <c r="M31" s="146"/>
    </row>
    <row r="32" spans="1:13" ht="28.5">
      <c r="A32" s="111" t="s">
        <v>165</v>
      </c>
      <c r="B32" s="94" t="s">
        <v>166</v>
      </c>
      <c r="C32" s="7">
        <v>54</v>
      </c>
      <c r="D32" s="95">
        <v>0.015336552115876171</v>
      </c>
      <c r="E32" s="7">
        <v>67</v>
      </c>
      <c r="F32" s="95">
        <v>0.013845835916511678</v>
      </c>
      <c r="G32" s="14">
        <v>26</v>
      </c>
      <c r="H32" s="95">
        <v>0.017639077340569877</v>
      </c>
      <c r="I32" s="7">
        <v>0</v>
      </c>
      <c r="J32" s="26">
        <v>0</v>
      </c>
      <c r="K32" s="7">
        <v>147</v>
      </c>
      <c r="L32" s="95">
        <v>0.014901165737455651</v>
      </c>
      <c r="M32" s="146"/>
    </row>
    <row r="33" spans="1:13" ht="15">
      <c r="A33" s="111" t="s">
        <v>167</v>
      </c>
      <c r="B33" s="94" t="s">
        <v>168</v>
      </c>
      <c r="C33" s="7">
        <v>1</v>
      </c>
      <c r="D33" s="95">
        <v>0.00028401022436807724</v>
      </c>
      <c r="E33" s="7">
        <v>7</v>
      </c>
      <c r="F33" s="95">
        <v>0.001446579871874354</v>
      </c>
      <c r="G33" s="14">
        <v>2</v>
      </c>
      <c r="H33" s="95">
        <v>0.0013568521031207597</v>
      </c>
      <c r="I33" s="7">
        <v>0</v>
      </c>
      <c r="J33" s="26">
        <v>0</v>
      </c>
      <c r="K33" s="7">
        <v>10</v>
      </c>
      <c r="L33" s="95">
        <v>0.0010136847440446023</v>
      </c>
      <c r="M33" s="146"/>
    </row>
    <row r="34" spans="1:13" ht="28.5">
      <c r="A34" s="111" t="s">
        <v>169</v>
      </c>
      <c r="B34" s="94" t="s">
        <v>170</v>
      </c>
      <c r="C34" s="7">
        <v>23</v>
      </c>
      <c r="D34" s="95">
        <v>0.006532235160465777</v>
      </c>
      <c r="E34" s="7">
        <v>38</v>
      </c>
      <c r="F34" s="95">
        <v>0.007852862161603637</v>
      </c>
      <c r="G34" s="14">
        <v>11</v>
      </c>
      <c r="H34" s="95">
        <v>0.007462686567164178</v>
      </c>
      <c r="I34" s="7">
        <v>0</v>
      </c>
      <c r="J34" s="26">
        <v>0</v>
      </c>
      <c r="K34" s="7">
        <v>72</v>
      </c>
      <c r="L34" s="95">
        <v>0.007298530157121135</v>
      </c>
      <c r="M34" s="146"/>
    </row>
    <row r="35" spans="1:13" ht="15">
      <c r="A35" s="111" t="s">
        <v>171</v>
      </c>
      <c r="B35" s="94" t="s">
        <v>172</v>
      </c>
      <c r="C35" s="7">
        <v>61</v>
      </c>
      <c r="D35" s="95">
        <v>0.01732462368645271</v>
      </c>
      <c r="E35" s="7">
        <v>77</v>
      </c>
      <c r="F35" s="95">
        <v>0.015912378590617896</v>
      </c>
      <c r="G35" s="14">
        <v>40</v>
      </c>
      <c r="H35" s="95">
        <v>0.027137042062415198</v>
      </c>
      <c r="I35" s="7">
        <v>0</v>
      </c>
      <c r="J35" s="26">
        <v>0</v>
      </c>
      <c r="K35" s="7">
        <v>178</v>
      </c>
      <c r="L35" s="95">
        <v>0.018043588443993917</v>
      </c>
      <c r="M35" s="146"/>
    </row>
    <row r="36" spans="1:13" ht="15">
      <c r="A36" s="111" t="s">
        <v>173</v>
      </c>
      <c r="B36" s="94" t="s">
        <v>174</v>
      </c>
      <c r="C36" s="7">
        <v>424</v>
      </c>
      <c r="D36" s="95">
        <v>0.12042033513206475</v>
      </c>
      <c r="E36" s="7">
        <v>502</v>
      </c>
      <c r="F36" s="95">
        <v>0.10374044224013228</v>
      </c>
      <c r="G36" s="14">
        <v>148</v>
      </c>
      <c r="H36" s="95">
        <v>0.10040705563093623</v>
      </c>
      <c r="I36" s="7">
        <v>0</v>
      </c>
      <c r="J36" s="26">
        <v>0</v>
      </c>
      <c r="K36" s="7">
        <v>1074</v>
      </c>
      <c r="L36" s="95">
        <v>0.10886974151039025</v>
      </c>
      <c r="M36" s="146"/>
    </row>
    <row r="37" spans="1:13" ht="15">
      <c r="A37" s="111" t="s">
        <v>175</v>
      </c>
      <c r="B37" s="94" t="s">
        <v>176</v>
      </c>
      <c r="C37" s="7">
        <v>131</v>
      </c>
      <c r="D37" s="95">
        <v>0.03720533939221812</v>
      </c>
      <c r="E37" s="7">
        <v>202</v>
      </c>
      <c r="F37" s="95">
        <v>0.04174416201694565</v>
      </c>
      <c r="G37" s="14">
        <v>66</v>
      </c>
      <c r="H37" s="95">
        <v>0.04477611940298507</v>
      </c>
      <c r="I37" s="7">
        <v>0</v>
      </c>
      <c r="J37" s="26">
        <v>0</v>
      </c>
      <c r="K37" s="7">
        <v>399</v>
      </c>
      <c r="L37" s="95">
        <v>0.040446021287379626</v>
      </c>
      <c r="M37" s="146"/>
    </row>
    <row r="38" spans="1:13" ht="15">
      <c r="A38" s="111" t="s">
        <v>177</v>
      </c>
      <c r="B38" s="94" t="s">
        <v>178</v>
      </c>
      <c r="C38" s="7">
        <v>73</v>
      </c>
      <c r="D38" s="95">
        <v>0.02073274637886964</v>
      </c>
      <c r="E38" s="7">
        <v>134</v>
      </c>
      <c r="F38" s="95">
        <v>0.027691671833023356</v>
      </c>
      <c r="G38" s="14">
        <v>43</v>
      </c>
      <c r="H38" s="95">
        <v>0.029172320217096336</v>
      </c>
      <c r="I38" s="7">
        <v>0</v>
      </c>
      <c r="J38" s="26">
        <v>0</v>
      </c>
      <c r="K38" s="7">
        <v>250</v>
      </c>
      <c r="L38" s="95">
        <v>0.025342118601115057</v>
      </c>
      <c r="M38" s="146"/>
    </row>
    <row r="39" spans="1:13" ht="15">
      <c r="A39" s="111" t="s">
        <v>179</v>
      </c>
      <c r="B39" s="94" t="s">
        <v>180</v>
      </c>
      <c r="C39" s="7">
        <v>13</v>
      </c>
      <c r="D39" s="95">
        <v>0.003692132916785004</v>
      </c>
      <c r="E39" s="7">
        <v>16</v>
      </c>
      <c r="F39" s="95">
        <v>0.0033064682785699535</v>
      </c>
      <c r="G39" s="14">
        <v>3</v>
      </c>
      <c r="H39" s="95">
        <v>0.0020352781546811396</v>
      </c>
      <c r="I39" s="7">
        <v>0</v>
      </c>
      <c r="J39" s="26">
        <v>0</v>
      </c>
      <c r="K39" s="7">
        <v>32</v>
      </c>
      <c r="L39" s="95">
        <v>0.003243791180942727</v>
      </c>
      <c r="M39" s="146"/>
    </row>
    <row r="40" spans="1:13" ht="28.5">
      <c r="A40" s="111" t="s">
        <v>181</v>
      </c>
      <c r="B40" s="94" t="s">
        <v>182</v>
      </c>
      <c r="C40" s="7">
        <v>38</v>
      </c>
      <c r="D40" s="95">
        <v>0.010792388525986936</v>
      </c>
      <c r="E40" s="7">
        <v>50</v>
      </c>
      <c r="F40" s="95">
        <v>0.010332713370531101</v>
      </c>
      <c r="G40" s="14">
        <v>9</v>
      </c>
      <c r="H40" s="95">
        <v>0.006105834464043419</v>
      </c>
      <c r="I40" s="7">
        <v>0</v>
      </c>
      <c r="J40" s="26">
        <v>0</v>
      </c>
      <c r="K40" s="7">
        <v>97</v>
      </c>
      <c r="L40" s="95">
        <v>0.009832742017232641</v>
      </c>
      <c r="M40" s="146"/>
    </row>
    <row r="41" spans="1:13" ht="15">
      <c r="A41" s="111" t="s">
        <v>183</v>
      </c>
      <c r="B41" s="94" t="s">
        <v>184</v>
      </c>
      <c r="C41" s="7">
        <v>14</v>
      </c>
      <c r="D41" s="95">
        <v>0.003976143141153081</v>
      </c>
      <c r="E41" s="7">
        <v>17</v>
      </c>
      <c r="F41" s="95">
        <v>0.003513122545980575</v>
      </c>
      <c r="G41" s="14">
        <v>5</v>
      </c>
      <c r="H41" s="95">
        <v>0.0033921302578018998</v>
      </c>
      <c r="I41" s="7">
        <v>0</v>
      </c>
      <c r="J41" s="26">
        <v>0</v>
      </c>
      <c r="K41" s="7">
        <v>36</v>
      </c>
      <c r="L41" s="95">
        <v>0.0036492650785605674</v>
      </c>
      <c r="M41" s="146"/>
    </row>
    <row r="42" spans="1:13" ht="28.5">
      <c r="A42" s="111" t="s">
        <v>185</v>
      </c>
      <c r="B42" s="94" t="s">
        <v>186</v>
      </c>
      <c r="C42" s="7">
        <v>56</v>
      </c>
      <c r="D42" s="95">
        <v>0.015904572564612324</v>
      </c>
      <c r="E42" s="7">
        <v>85</v>
      </c>
      <c r="F42" s="95">
        <v>0.017565612729902872</v>
      </c>
      <c r="G42" s="14">
        <v>23</v>
      </c>
      <c r="H42" s="95">
        <v>0.015603799185888738</v>
      </c>
      <c r="I42" s="7">
        <v>3</v>
      </c>
      <c r="J42" s="26">
        <v>0.0967741935483871</v>
      </c>
      <c r="K42" s="7">
        <v>167</v>
      </c>
      <c r="L42" s="95">
        <v>0.016928535225544855</v>
      </c>
      <c r="M42" s="146"/>
    </row>
    <row r="43" spans="1:13" ht="15">
      <c r="A43" s="111" t="s">
        <v>187</v>
      </c>
      <c r="B43" s="94" t="s">
        <v>188</v>
      </c>
      <c r="C43" s="7">
        <v>11</v>
      </c>
      <c r="D43" s="95">
        <v>0.0031241124680488497</v>
      </c>
      <c r="E43" s="7">
        <v>20</v>
      </c>
      <c r="F43" s="95">
        <v>0.004133085348212441</v>
      </c>
      <c r="G43" s="14">
        <v>7</v>
      </c>
      <c r="H43" s="95">
        <v>0.00474898236092266</v>
      </c>
      <c r="I43" s="7">
        <v>4</v>
      </c>
      <c r="J43" s="26">
        <v>0.12903225806451613</v>
      </c>
      <c r="K43" s="7">
        <v>42</v>
      </c>
      <c r="L43" s="95">
        <v>0.004257475924987329</v>
      </c>
      <c r="M43" s="146"/>
    </row>
    <row r="44" spans="1:13" ht="15">
      <c r="A44" s="111" t="s">
        <v>189</v>
      </c>
      <c r="B44" s="94" t="s">
        <v>190</v>
      </c>
      <c r="C44" s="7">
        <v>657</v>
      </c>
      <c r="D44" s="95">
        <v>0.18659471740982675</v>
      </c>
      <c r="E44" s="7">
        <v>911</v>
      </c>
      <c r="F44" s="95">
        <v>0.18826203761107668</v>
      </c>
      <c r="G44" s="14">
        <v>214</v>
      </c>
      <c r="H44" s="95">
        <v>0.1451831750339213</v>
      </c>
      <c r="I44" s="7">
        <v>4</v>
      </c>
      <c r="J44" s="26">
        <v>0.12903225806451613</v>
      </c>
      <c r="K44" s="7">
        <v>1786</v>
      </c>
      <c r="L44" s="95">
        <v>0.18104409528636595</v>
      </c>
      <c r="M44" s="146"/>
    </row>
    <row r="45" spans="1:13" ht="15.75" thickBot="1">
      <c r="A45" s="113" t="s">
        <v>191</v>
      </c>
      <c r="B45" s="99" t="s">
        <v>192</v>
      </c>
      <c r="C45" s="10">
        <v>124</v>
      </c>
      <c r="D45" s="100">
        <v>0.03521726782164158</v>
      </c>
      <c r="E45" s="10">
        <v>120</v>
      </c>
      <c r="F45" s="100">
        <v>0.02479851208927465</v>
      </c>
      <c r="G45" s="15">
        <v>43</v>
      </c>
      <c r="H45" s="100">
        <v>0.029172320217096336</v>
      </c>
      <c r="I45" s="10">
        <v>7</v>
      </c>
      <c r="J45" s="29">
        <v>0.2258064516129032</v>
      </c>
      <c r="K45" s="10">
        <v>294</v>
      </c>
      <c r="L45" s="100">
        <v>0.029802331474911303</v>
      </c>
      <c r="M45" s="146"/>
    </row>
    <row r="46" spans="1:13" ht="15.75" thickBot="1">
      <c r="A46" s="166" t="s">
        <v>77</v>
      </c>
      <c r="B46" s="216"/>
      <c r="C46" s="16">
        <v>3521</v>
      </c>
      <c r="D46" s="13">
        <v>1</v>
      </c>
      <c r="E46" s="16">
        <v>4839</v>
      </c>
      <c r="F46" s="13">
        <v>1</v>
      </c>
      <c r="G46" s="16">
        <v>1474</v>
      </c>
      <c r="H46" s="13">
        <v>1</v>
      </c>
      <c r="I46" s="16">
        <v>31</v>
      </c>
      <c r="J46" s="13">
        <v>1</v>
      </c>
      <c r="K46" s="16">
        <v>9865</v>
      </c>
      <c r="L46" s="13">
        <v>1</v>
      </c>
      <c r="M46" s="147"/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5">
      <c r="A49" s="51" t="s">
        <v>86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43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5">
      <c r="A53" s="4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5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5">
      <c r="A55" s="43"/>
      <c r="B55" s="42"/>
      <c r="C55" s="66"/>
      <c r="D55" s="66"/>
      <c r="E55" s="66"/>
      <c r="F55" s="66"/>
      <c r="G55" s="66"/>
      <c r="H55" s="42"/>
      <c r="I55" s="42"/>
      <c r="J55" s="42"/>
      <c r="K55" s="42"/>
      <c r="L55" s="42"/>
    </row>
    <row r="56" spans="1:12" ht="15">
      <c r="A56" s="43"/>
      <c r="B56" s="42"/>
      <c r="C56" s="66"/>
      <c r="D56" s="66"/>
      <c r="E56" s="66"/>
      <c r="F56" s="66"/>
      <c r="G56" s="66"/>
      <c r="H56" s="42"/>
      <c r="I56" s="42"/>
      <c r="J56" s="42"/>
      <c r="K56" s="42"/>
      <c r="L56" s="42"/>
    </row>
    <row r="57" spans="1:12" ht="15">
      <c r="A57" s="43"/>
      <c r="B57" s="42"/>
      <c r="C57" s="66"/>
      <c r="D57" s="66"/>
      <c r="E57" s="66"/>
      <c r="F57" s="66"/>
      <c r="G57" s="66"/>
      <c r="H57" s="42"/>
      <c r="I57" s="42"/>
      <c r="J57" s="42"/>
      <c r="K57" s="42"/>
      <c r="L57" s="42"/>
    </row>
    <row r="58" spans="1:12" ht="15">
      <c r="A58" s="43"/>
      <c r="B58" s="42"/>
      <c r="C58" s="66"/>
      <c r="D58" s="66"/>
      <c r="E58" s="66"/>
      <c r="F58" s="66"/>
      <c r="G58" s="66"/>
      <c r="H58" s="42"/>
      <c r="I58" s="42"/>
      <c r="J58" s="42"/>
      <c r="K58" s="42"/>
      <c r="L58" s="42"/>
    </row>
    <row r="59" spans="1:12" ht="15">
      <c r="A59" s="43"/>
      <c r="B59" s="42"/>
      <c r="C59" s="66"/>
      <c r="D59" s="66"/>
      <c r="E59" s="66"/>
      <c r="F59" s="66"/>
      <c r="G59" s="66"/>
      <c r="H59" s="42"/>
      <c r="I59" s="42"/>
      <c r="J59" s="42"/>
      <c r="K59" s="42"/>
      <c r="L59" s="42"/>
    </row>
    <row r="60" spans="1:12" ht="15">
      <c r="A60" s="43"/>
      <c r="B60" s="42"/>
      <c r="C60" s="66"/>
      <c r="D60" s="66"/>
      <c r="E60" s="66"/>
      <c r="F60" s="66"/>
      <c r="G60" s="66"/>
      <c r="H60" s="42"/>
      <c r="I60" s="42"/>
      <c r="J60" s="42"/>
      <c r="K60" s="42"/>
      <c r="L60" s="42"/>
    </row>
    <row r="61" spans="1:12" ht="15">
      <c r="A61" s="43"/>
      <c r="B61" s="42"/>
      <c r="C61" s="66"/>
      <c r="D61" s="66"/>
      <c r="E61" s="66"/>
      <c r="F61" s="66"/>
      <c r="G61" s="66"/>
      <c r="H61" s="42"/>
      <c r="I61" s="42"/>
      <c r="J61" s="42"/>
      <c r="K61" s="42"/>
      <c r="L61" s="42"/>
    </row>
    <row r="62" spans="1:12" ht="15">
      <c r="A62" s="43"/>
      <c r="B62" s="42"/>
      <c r="C62" s="66"/>
      <c r="D62" s="66"/>
      <c r="E62" s="66"/>
      <c r="F62" s="66"/>
      <c r="G62" s="66"/>
      <c r="H62" s="42"/>
      <c r="I62" s="42"/>
      <c r="J62" s="42"/>
      <c r="K62" s="42"/>
      <c r="L62" s="42"/>
    </row>
    <row r="63" spans="1:12" ht="15">
      <c r="A63" s="43"/>
      <c r="B63" s="42"/>
      <c r="C63" s="66"/>
      <c r="D63" s="66"/>
      <c r="E63" s="66"/>
      <c r="F63" s="66"/>
      <c r="G63" s="66"/>
      <c r="H63" s="42"/>
      <c r="I63" s="42"/>
      <c r="J63" s="42"/>
      <c r="K63" s="42"/>
      <c r="L63" s="42"/>
    </row>
    <row r="64" spans="1:12" ht="15">
      <c r="A64" s="43"/>
      <c r="B64" s="42"/>
      <c r="C64" s="66"/>
      <c r="D64" s="66"/>
      <c r="E64" s="66"/>
      <c r="F64" s="66"/>
      <c r="G64" s="66"/>
      <c r="H64" s="42"/>
      <c r="I64" s="42"/>
      <c r="J64" s="42"/>
      <c r="K64" s="42"/>
      <c r="L64" s="42"/>
    </row>
    <row r="65" spans="1:12" ht="15">
      <c r="A65" s="43"/>
      <c r="B65" s="42"/>
      <c r="C65" s="66"/>
      <c r="D65" s="66"/>
      <c r="E65" s="66"/>
      <c r="F65" s="66"/>
      <c r="G65" s="66"/>
      <c r="H65" s="42"/>
      <c r="I65" s="42"/>
      <c r="J65" s="42"/>
      <c r="K65" s="42"/>
      <c r="L65" s="42"/>
    </row>
    <row r="66" spans="1:12" ht="15">
      <c r="A66" s="43"/>
      <c r="B66" s="42"/>
      <c r="C66" s="66"/>
      <c r="D66" s="66"/>
      <c r="E66" s="66"/>
      <c r="F66" s="66"/>
      <c r="G66" s="66"/>
      <c r="H66" s="42"/>
      <c r="I66" s="42"/>
      <c r="J66" s="42"/>
      <c r="K66" s="42"/>
      <c r="L66" s="42"/>
    </row>
    <row r="67" spans="1:12" ht="15">
      <c r="A67" s="43"/>
      <c r="B67" s="42"/>
      <c r="C67" s="66"/>
      <c r="D67" s="66"/>
      <c r="E67" s="66"/>
      <c r="F67" s="66"/>
      <c r="G67" s="66"/>
      <c r="H67" s="42"/>
      <c r="I67" s="42"/>
      <c r="J67" s="42"/>
      <c r="K67" s="42"/>
      <c r="L67" s="42"/>
    </row>
    <row r="68" spans="1:12" ht="15">
      <c r="A68" s="43"/>
      <c r="B68" s="42"/>
      <c r="C68" s="66"/>
      <c r="D68" s="66"/>
      <c r="E68" s="66"/>
      <c r="F68" s="66"/>
      <c r="G68" s="66"/>
      <c r="H68" s="42"/>
      <c r="I68" s="42"/>
      <c r="J68" s="42"/>
      <c r="K68" s="42"/>
      <c r="L68" s="42"/>
    </row>
    <row r="69" spans="1:12" ht="15">
      <c r="A69" s="43"/>
      <c r="B69" s="42"/>
      <c r="C69" s="66"/>
      <c r="D69" s="66"/>
      <c r="E69" s="66"/>
      <c r="F69" s="66"/>
      <c r="G69" s="66"/>
      <c r="H69" s="42"/>
      <c r="I69" s="42"/>
      <c r="J69" s="42"/>
      <c r="K69" s="42"/>
      <c r="L69" s="42"/>
    </row>
    <row r="70" spans="1:12" ht="15">
      <c r="A70" s="43"/>
      <c r="B70" s="42"/>
      <c r="C70" s="66"/>
      <c r="D70" s="66"/>
      <c r="E70" s="66"/>
      <c r="F70" s="66"/>
      <c r="G70" s="66"/>
      <c r="H70" s="42"/>
      <c r="I70" s="42"/>
      <c r="J70" s="42"/>
      <c r="K70" s="42"/>
      <c r="L70" s="42"/>
    </row>
    <row r="71" spans="1:12" ht="15">
      <c r="A71" s="43"/>
      <c r="B71" s="42"/>
      <c r="C71" s="66"/>
      <c r="D71" s="66"/>
      <c r="E71" s="66"/>
      <c r="F71" s="66"/>
      <c r="G71" s="66"/>
      <c r="H71" s="42"/>
      <c r="I71" s="42"/>
      <c r="J71" s="42"/>
      <c r="K71" s="42"/>
      <c r="L71" s="42"/>
    </row>
    <row r="72" spans="1:12" ht="15">
      <c r="A72" s="43"/>
      <c r="B72" s="42"/>
      <c r="C72" s="66"/>
      <c r="D72" s="66"/>
      <c r="E72" s="66"/>
      <c r="F72" s="66"/>
      <c r="G72" s="66"/>
      <c r="H72" s="42"/>
      <c r="I72" s="42"/>
      <c r="J72" s="42"/>
      <c r="K72" s="42"/>
      <c r="L72" s="42"/>
    </row>
    <row r="73" spans="1:12" ht="15">
      <c r="A73" s="43"/>
      <c r="B73" s="42"/>
      <c r="C73" s="66"/>
      <c r="D73" s="66"/>
      <c r="E73" s="66"/>
      <c r="F73" s="66"/>
      <c r="G73" s="66"/>
      <c r="H73" s="42"/>
      <c r="I73" s="42"/>
      <c r="J73" s="42"/>
      <c r="K73" s="42"/>
      <c r="L73" s="42"/>
    </row>
    <row r="74" spans="1:12" ht="15">
      <c r="A74" s="43"/>
      <c r="B74" s="42"/>
      <c r="C74" s="66"/>
      <c r="D74" s="66"/>
      <c r="E74" s="66"/>
      <c r="F74" s="66"/>
      <c r="G74" s="66"/>
      <c r="H74" s="42"/>
      <c r="I74" s="42"/>
      <c r="J74" s="42"/>
      <c r="K74" s="42"/>
      <c r="L74" s="42"/>
    </row>
    <row r="75" spans="1:12" ht="15">
      <c r="A75" s="43"/>
      <c r="B75" s="42"/>
      <c r="C75" s="66"/>
      <c r="D75" s="66"/>
      <c r="E75" s="66"/>
      <c r="F75" s="66"/>
      <c r="G75" s="66"/>
      <c r="H75" s="42"/>
      <c r="I75" s="42"/>
      <c r="J75" s="42"/>
      <c r="K75" s="42"/>
      <c r="L75" s="42"/>
    </row>
    <row r="76" spans="1:12" ht="15">
      <c r="A76" s="43"/>
      <c r="B76" s="42"/>
      <c r="C76" s="66"/>
      <c r="D76" s="66"/>
      <c r="E76" s="66"/>
      <c r="F76" s="66"/>
      <c r="G76" s="66"/>
      <c r="H76" s="42"/>
      <c r="I76" s="42"/>
      <c r="J76" s="42"/>
      <c r="K76" s="42"/>
      <c r="L76" s="42"/>
    </row>
    <row r="77" spans="1:12" ht="15">
      <c r="A77" s="43"/>
      <c r="B77" s="42"/>
      <c r="C77" s="66"/>
      <c r="D77" s="66"/>
      <c r="E77" s="66"/>
      <c r="F77" s="66"/>
      <c r="G77" s="66"/>
      <c r="H77" s="42"/>
      <c r="I77" s="42"/>
      <c r="J77" s="42"/>
      <c r="K77" s="42"/>
      <c r="L77" s="42"/>
    </row>
    <row r="78" spans="1:12" ht="15">
      <c r="A78" s="43"/>
      <c r="B78" s="42"/>
      <c r="C78" s="66"/>
      <c r="D78" s="66"/>
      <c r="E78" s="66"/>
      <c r="F78" s="66"/>
      <c r="G78" s="66"/>
      <c r="H78" s="42"/>
      <c r="I78" s="42"/>
      <c r="J78" s="42"/>
      <c r="K78" s="42"/>
      <c r="L78" s="42"/>
    </row>
    <row r="79" spans="1:12" ht="15">
      <c r="A79" s="43"/>
      <c r="B79" s="42"/>
      <c r="C79" s="66"/>
      <c r="D79" s="66"/>
      <c r="E79" s="66"/>
      <c r="F79" s="66"/>
      <c r="G79" s="66"/>
      <c r="H79" s="42"/>
      <c r="I79" s="42"/>
      <c r="J79" s="42"/>
      <c r="K79" s="42"/>
      <c r="L79" s="42"/>
    </row>
    <row r="80" spans="1:12" ht="15">
      <c r="A80" s="43"/>
      <c r="B80" s="42"/>
      <c r="C80" s="66"/>
      <c r="D80" s="66"/>
      <c r="E80" s="66"/>
      <c r="F80" s="66"/>
      <c r="G80" s="66"/>
      <c r="H80" s="42"/>
      <c r="I80" s="42"/>
      <c r="J80" s="42"/>
      <c r="K80" s="42"/>
      <c r="L80" s="42"/>
    </row>
    <row r="81" spans="1:12" ht="15">
      <c r="A81" s="43"/>
      <c r="B81" s="42"/>
      <c r="C81" s="66"/>
      <c r="D81" s="66"/>
      <c r="E81" s="66"/>
      <c r="F81" s="66"/>
      <c r="G81" s="66"/>
      <c r="H81" s="42"/>
      <c r="I81" s="42"/>
      <c r="J81" s="42"/>
      <c r="K81" s="42"/>
      <c r="L81" s="42"/>
    </row>
    <row r="82" spans="1:12" ht="15">
      <c r="A82" s="43"/>
      <c r="B82" s="42"/>
      <c r="C82" s="66"/>
      <c r="D82" s="66"/>
      <c r="E82" s="66"/>
      <c r="F82" s="66"/>
      <c r="G82" s="66"/>
      <c r="H82" s="42"/>
      <c r="I82" s="42"/>
      <c r="J82" s="42"/>
      <c r="K82" s="42"/>
      <c r="L82" s="42"/>
    </row>
    <row r="83" spans="1:12" ht="15">
      <c r="A83" s="43"/>
      <c r="B83" s="42"/>
      <c r="C83" s="66"/>
      <c r="D83" s="66"/>
      <c r="E83" s="66"/>
      <c r="F83" s="66"/>
      <c r="G83" s="66"/>
      <c r="H83" s="42"/>
      <c r="I83" s="42"/>
      <c r="J83" s="42"/>
      <c r="K83" s="42"/>
      <c r="L83" s="42"/>
    </row>
    <row r="84" spans="1:12" ht="15">
      <c r="A84" s="43"/>
      <c r="B84" s="42"/>
      <c r="C84" s="66"/>
      <c r="D84" s="66"/>
      <c r="E84" s="66"/>
      <c r="F84" s="66"/>
      <c r="G84" s="66"/>
      <c r="H84" s="42"/>
      <c r="I84" s="42"/>
      <c r="J84" s="42"/>
      <c r="K84" s="42"/>
      <c r="L84" s="42"/>
    </row>
    <row r="85" spans="1:12" ht="15">
      <c r="A85" s="43"/>
      <c r="B85" s="42"/>
      <c r="C85" s="66"/>
      <c r="D85" s="66"/>
      <c r="E85" s="66"/>
      <c r="F85" s="66"/>
      <c r="G85" s="66"/>
      <c r="H85" s="42"/>
      <c r="I85" s="42"/>
      <c r="J85" s="42"/>
      <c r="K85" s="42"/>
      <c r="L85" s="42"/>
    </row>
    <row r="86" spans="1:12" ht="15">
      <c r="A86" s="43"/>
      <c r="B86" s="42"/>
      <c r="C86" s="66"/>
      <c r="D86" s="66"/>
      <c r="E86" s="66"/>
      <c r="F86" s="66"/>
      <c r="G86" s="66"/>
      <c r="H86" s="42"/>
      <c r="I86" s="42"/>
      <c r="J86" s="42"/>
      <c r="K86" s="42"/>
      <c r="L86" s="42"/>
    </row>
    <row r="87" spans="1:12" ht="15">
      <c r="A87" s="43"/>
      <c r="B87" s="42"/>
      <c r="C87" s="66"/>
      <c r="D87" s="66"/>
      <c r="E87" s="66"/>
      <c r="F87" s="66"/>
      <c r="G87" s="66"/>
      <c r="H87" s="42"/>
      <c r="I87" s="42"/>
      <c r="J87" s="42"/>
      <c r="K87" s="42"/>
      <c r="L87" s="42"/>
    </row>
    <row r="88" spans="1:12" ht="15">
      <c r="A88" s="43"/>
      <c r="B88" s="42"/>
      <c r="C88" s="66"/>
      <c r="D88" s="66"/>
      <c r="E88" s="66"/>
      <c r="F88" s="66"/>
      <c r="G88" s="66"/>
      <c r="H88" s="42"/>
      <c r="I88" s="42"/>
      <c r="J88" s="42"/>
      <c r="K88" s="42"/>
      <c r="L88" s="42"/>
    </row>
    <row r="89" spans="1:12" ht="15">
      <c r="A89" s="43"/>
      <c r="B89" s="42"/>
      <c r="C89" s="66"/>
      <c r="D89" s="66"/>
      <c r="E89" s="66"/>
      <c r="F89" s="66"/>
      <c r="G89" s="66"/>
      <c r="H89" s="42"/>
      <c r="I89" s="42"/>
      <c r="J89" s="42"/>
      <c r="K89" s="42"/>
      <c r="L89" s="42"/>
    </row>
    <row r="90" spans="1:12" ht="15">
      <c r="A90" s="43"/>
      <c r="B90" s="42"/>
      <c r="C90" s="66"/>
      <c r="D90" s="66"/>
      <c r="E90" s="66"/>
      <c r="F90" s="66"/>
      <c r="G90" s="66"/>
      <c r="H90" s="42"/>
      <c r="I90" s="42"/>
      <c r="J90" s="42"/>
      <c r="K90" s="42"/>
      <c r="L90" s="42"/>
    </row>
    <row r="91" spans="1:12" ht="15">
      <c r="A91" s="43"/>
      <c r="B91" s="42"/>
      <c r="C91" s="66"/>
      <c r="D91" s="66"/>
      <c r="E91" s="66"/>
      <c r="F91" s="66"/>
      <c r="G91" s="66"/>
      <c r="H91" s="42"/>
      <c r="I91" s="42"/>
      <c r="J91" s="42"/>
      <c r="K91" s="42"/>
      <c r="L91" s="42"/>
    </row>
    <row r="92" spans="1:12" ht="15">
      <c r="A92" s="43"/>
      <c r="B92" s="42"/>
      <c r="C92" s="66"/>
      <c r="D92" s="66"/>
      <c r="E92" s="66"/>
      <c r="F92" s="66"/>
      <c r="G92" s="66"/>
      <c r="H92" s="42"/>
      <c r="I92" s="42"/>
      <c r="J92" s="42"/>
      <c r="K92" s="42"/>
      <c r="L92" s="42"/>
    </row>
    <row r="93" spans="1:12" ht="15">
      <c r="A93" s="43"/>
      <c r="B93" s="42"/>
      <c r="C93" s="66"/>
      <c r="D93" s="66"/>
      <c r="E93" s="66"/>
      <c r="F93" s="66"/>
      <c r="G93" s="66"/>
      <c r="H93" s="42"/>
      <c r="I93" s="42"/>
      <c r="J93" s="42"/>
      <c r="K93" s="42"/>
      <c r="L93" s="42"/>
    </row>
    <row r="94" spans="1:12" ht="15">
      <c r="A94" s="43"/>
      <c r="B94" s="42"/>
      <c r="C94" s="66"/>
      <c r="D94" s="66"/>
      <c r="E94" s="66"/>
      <c r="F94" s="66"/>
      <c r="G94" s="66"/>
      <c r="H94" s="42"/>
      <c r="I94" s="42"/>
      <c r="J94" s="42"/>
      <c r="K94" s="42"/>
      <c r="L94" s="42"/>
    </row>
    <row r="95" spans="1:12" ht="15">
      <c r="A95" s="43"/>
      <c r="B95" s="42"/>
      <c r="C95" s="66"/>
      <c r="D95" s="66"/>
      <c r="E95" s="66"/>
      <c r="F95" s="66"/>
      <c r="G95" s="66"/>
      <c r="H95" s="42"/>
      <c r="I95" s="42"/>
      <c r="J95" s="42"/>
      <c r="K95" s="42"/>
      <c r="L95" s="42"/>
    </row>
    <row r="96" spans="1:12" ht="15">
      <c r="A96" s="43"/>
      <c r="B96" s="42"/>
      <c r="C96" s="66"/>
      <c r="D96" s="66"/>
      <c r="E96" s="66"/>
      <c r="F96" s="66"/>
      <c r="G96" s="66"/>
      <c r="H96" s="42"/>
      <c r="I96" s="42"/>
      <c r="J96" s="42"/>
      <c r="K96" s="42"/>
      <c r="L96" s="42"/>
    </row>
    <row r="97" spans="1:12" ht="15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5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5">
      <c r="A100" s="4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5">
      <c r="A101" s="4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5">
      <c r="A102" s="4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5">
      <c r="A103" s="4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5">
      <c r="A104" s="4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5">
      <c r="A105" s="4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5">
      <c r="A106" s="43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ht="15">
      <c r="A107" s="43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5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5">
      <c r="A109" s="43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5">
      <c r="A110" s="43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2"/>
  <sheetViews>
    <sheetView zoomScale="70" zoomScaleNormal="70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8" width="10.28125" style="55" customWidth="1"/>
    <col min="19" max="16384" width="11.421875" style="55" customWidth="1"/>
  </cols>
  <sheetData>
    <row r="1" spans="1:18" ht="24.75" customHeight="1" thickBot="1" thickTop="1">
      <c r="A1" s="169" t="s">
        <v>235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ht="19.5" customHeight="1" thickBot="1" thickTop="1">
      <c r="A2" s="245" t="s">
        <v>24</v>
      </c>
      <c r="B2" s="177" t="s">
        <v>13</v>
      </c>
      <c r="C2" s="200" t="s">
        <v>89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3" t="s">
        <v>90</v>
      </c>
    </row>
    <row r="3" spans="1:18" ht="19.5" customHeight="1" thickBot="1">
      <c r="A3" s="174"/>
      <c r="B3" s="177"/>
      <c r="C3" s="205" t="s">
        <v>91</v>
      </c>
      <c r="D3" s="192"/>
      <c r="E3" s="192"/>
      <c r="F3" s="192"/>
      <c r="G3" s="192"/>
      <c r="H3" s="175" t="s">
        <v>92</v>
      </c>
      <c r="I3" s="192"/>
      <c r="J3" s="192"/>
      <c r="K3" s="192"/>
      <c r="L3" s="192"/>
      <c r="M3" s="175" t="s">
        <v>93</v>
      </c>
      <c r="N3" s="192"/>
      <c r="O3" s="192"/>
      <c r="P3" s="192"/>
      <c r="Q3" s="178"/>
      <c r="R3" s="203"/>
    </row>
    <row r="4" spans="1:18" ht="19.5" customHeight="1" thickBot="1">
      <c r="A4" s="174"/>
      <c r="B4" s="177"/>
      <c r="C4" s="206" t="s">
        <v>94</v>
      </c>
      <c r="D4" s="207"/>
      <c r="E4" s="207"/>
      <c r="F4" s="208"/>
      <c r="G4" s="209" t="s">
        <v>77</v>
      </c>
      <c r="H4" s="210" t="s">
        <v>94</v>
      </c>
      <c r="I4" s="207"/>
      <c r="J4" s="207"/>
      <c r="K4" s="208"/>
      <c r="L4" s="209" t="s">
        <v>77</v>
      </c>
      <c r="M4" s="210" t="s">
        <v>94</v>
      </c>
      <c r="N4" s="207"/>
      <c r="O4" s="207"/>
      <c r="P4" s="208"/>
      <c r="Q4" s="209" t="s">
        <v>77</v>
      </c>
      <c r="R4" s="203"/>
    </row>
    <row r="5" spans="1:18" ht="24.75" customHeight="1" thickBot="1">
      <c r="A5" s="175"/>
      <c r="B5" s="178"/>
      <c r="C5" s="157" t="s">
        <v>81</v>
      </c>
      <c r="D5" s="156" t="s">
        <v>82</v>
      </c>
      <c r="E5" s="156" t="s">
        <v>83</v>
      </c>
      <c r="F5" s="158" t="s">
        <v>84</v>
      </c>
      <c r="G5" s="204"/>
      <c r="H5" s="157" t="s">
        <v>81</v>
      </c>
      <c r="I5" s="156" t="s">
        <v>82</v>
      </c>
      <c r="J5" s="156" t="s">
        <v>83</v>
      </c>
      <c r="K5" s="158" t="s">
        <v>84</v>
      </c>
      <c r="L5" s="204"/>
      <c r="M5" s="157" t="s">
        <v>81</v>
      </c>
      <c r="N5" s="156" t="s">
        <v>82</v>
      </c>
      <c r="O5" s="155" t="s">
        <v>83</v>
      </c>
      <c r="P5" s="158" t="s">
        <v>84</v>
      </c>
      <c r="Q5" s="204"/>
      <c r="R5" s="204"/>
    </row>
    <row r="6" spans="1:19" ht="28.5">
      <c r="A6" s="110" t="s">
        <v>87</v>
      </c>
      <c r="B6" s="89" t="s">
        <v>115</v>
      </c>
      <c r="C6" s="58">
        <v>53</v>
      </c>
      <c r="D6" s="74">
        <v>42</v>
      </c>
      <c r="E6" s="75">
        <v>11</v>
      </c>
      <c r="F6" s="76">
        <v>1</v>
      </c>
      <c r="G6" s="121">
        <v>107</v>
      </c>
      <c r="H6" s="59">
        <v>145</v>
      </c>
      <c r="I6" s="74">
        <v>146</v>
      </c>
      <c r="J6" s="75">
        <v>38</v>
      </c>
      <c r="K6" s="74">
        <v>5</v>
      </c>
      <c r="L6" s="121">
        <v>334</v>
      </c>
      <c r="M6" s="74">
        <v>69</v>
      </c>
      <c r="N6" s="74">
        <v>48</v>
      </c>
      <c r="O6" s="75">
        <v>28</v>
      </c>
      <c r="P6" s="74">
        <v>1</v>
      </c>
      <c r="Q6" s="121">
        <v>146</v>
      </c>
      <c r="R6" s="121">
        <v>587</v>
      </c>
      <c r="S6" s="146"/>
    </row>
    <row r="7" spans="1:19" ht="15">
      <c r="A7" s="111" t="s">
        <v>116</v>
      </c>
      <c r="B7" s="94" t="s">
        <v>117</v>
      </c>
      <c r="C7" s="7">
        <v>33</v>
      </c>
      <c r="D7" s="8">
        <v>44</v>
      </c>
      <c r="E7" s="9">
        <v>6</v>
      </c>
      <c r="F7" s="49">
        <v>0</v>
      </c>
      <c r="G7" s="122">
        <v>83</v>
      </c>
      <c r="H7" s="18">
        <v>121</v>
      </c>
      <c r="I7" s="8">
        <v>174</v>
      </c>
      <c r="J7" s="9">
        <v>19</v>
      </c>
      <c r="K7" s="8">
        <v>0</v>
      </c>
      <c r="L7" s="122">
        <v>314</v>
      </c>
      <c r="M7" s="8">
        <v>39</v>
      </c>
      <c r="N7" s="8">
        <v>43</v>
      </c>
      <c r="O7" s="9">
        <v>6</v>
      </c>
      <c r="P7" s="8">
        <v>0</v>
      </c>
      <c r="Q7" s="122">
        <v>88</v>
      </c>
      <c r="R7" s="122">
        <v>485</v>
      </c>
      <c r="S7" s="146"/>
    </row>
    <row r="8" spans="1:19" ht="28.5">
      <c r="A8" s="111" t="s">
        <v>118</v>
      </c>
      <c r="B8" s="94" t="s">
        <v>119</v>
      </c>
      <c r="C8" s="7">
        <v>20</v>
      </c>
      <c r="D8" s="8">
        <v>32</v>
      </c>
      <c r="E8" s="9">
        <v>2</v>
      </c>
      <c r="F8" s="49">
        <v>0</v>
      </c>
      <c r="G8" s="122">
        <v>54</v>
      </c>
      <c r="H8" s="18">
        <v>55</v>
      </c>
      <c r="I8" s="8">
        <v>117</v>
      </c>
      <c r="J8" s="9">
        <v>19</v>
      </c>
      <c r="K8" s="8">
        <v>4</v>
      </c>
      <c r="L8" s="122">
        <v>195</v>
      </c>
      <c r="M8" s="8">
        <v>17</v>
      </c>
      <c r="N8" s="8">
        <v>35</v>
      </c>
      <c r="O8" s="9">
        <v>17</v>
      </c>
      <c r="P8" s="8">
        <v>3</v>
      </c>
      <c r="Q8" s="122">
        <v>72</v>
      </c>
      <c r="R8" s="122">
        <v>321</v>
      </c>
      <c r="S8" s="146"/>
    </row>
    <row r="9" spans="1:19" ht="15">
      <c r="A9" s="111" t="s">
        <v>120</v>
      </c>
      <c r="B9" s="94" t="s">
        <v>121</v>
      </c>
      <c r="C9" s="7">
        <v>18</v>
      </c>
      <c r="D9" s="8">
        <v>30</v>
      </c>
      <c r="E9" s="9">
        <v>2</v>
      </c>
      <c r="F9" s="49">
        <v>0</v>
      </c>
      <c r="G9" s="122">
        <v>50</v>
      </c>
      <c r="H9" s="18">
        <v>95</v>
      </c>
      <c r="I9" s="8">
        <v>108</v>
      </c>
      <c r="J9" s="9">
        <v>21</v>
      </c>
      <c r="K9" s="8">
        <v>0</v>
      </c>
      <c r="L9" s="122">
        <v>224</v>
      </c>
      <c r="M9" s="8">
        <v>57</v>
      </c>
      <c r="N9" s="8">
        <v>51</v>
      </c>
      <c r="O9" s="9">
        <v>9</v>
      </c>
      <c r="P9" s="8">
        <v>0</v>
      </c>
      <c r="Q9" s="122">
        <v>117</v>
      </c>
      <c r="R9" s="122">
        <v>391</v>
      </c>
      <c r="S9" s="146"/>
    </row>
    <row r="10" spans="1:19" ht="15">
      <c r="A10" s="111" t="s">
        <v>122</v>
      </c>
      <c r="B10" s="94" t="s">
        <v>123</v>
      </c>
      <c r="C10" s="7">
        <v>4</v>
      </c>
      <c r="D10" s="8">
        <v>5</v>
      </c>
      <c r="E10" s="9">
        <v>0</v>
      </c>
      <c r="F10" s="49">
        <v>0</v>
      </c>
      <c r="G10" s="122">
        <v>9</v>
      </c>
      <c r="H10" s="18">
        <v>25</v>
      </c>
      <c r="I10" s="8">
        <v>15</v>
      </c>
      <c r="J10" s="9">
        <v>0</v>
      </c>
      <c r="K10" s="8">
        <v>0</v>
      </c>
      <c r="L10" s="122">
        <v>40</v>
      </c>
      <c r="M10" s="8">
        <v>18</v>
      </c>
      <c r="N10" s="8">
        <v>8</v>
      </c>
      <c r="O10" s="9">
        <v>2</v>
      </c>
      <c r="P10" s="8">
        <v>0</v>
      </c>
      <c r="Q10" s="122">
        <v>28</v>
      </c>
      <c r="R10" s="122">
        <v>77</v>
      </c>
      <c r="S10" s="146"/>
    </row>
    <row r="11" spans="1:19" ht="15">
      <c r="A11" s="111" t="s">
        <v>124</v>
      </c>
      <c r="B11" s="94" t="s">
        <v>125</v>
      </c>
      <c r="C11" s="7">
        <v>0</v>
      </c>
      <c r="D11" s="8">
        <v>0</v>
      </c>
      <c r="E11" s="9">
        <v>0</v>
      </c>
      <c r="F11" s="49">
        <v>0</v>
      </c>
      <c r="G11" s="122">
        <v>0</v>
      </c>
      <c r="H11" s="18">
        <v>2</v>
      </c>
      <c r="I11" s="8">
        <v>2</v>
      </c>
      <c r="J11" s="9">
        <v>0</v>
      </c>
      <c r="K11" s="8">
        <v>0</v>
      </c>
      <c r="L11" s="122">
        <v>4</v>
      </c>
      <c r="M11" s="8">
        <v>1</v>
      </c>
      <c r="N11" s="8">
        <v>2</v>
      </c>
      <c r="O11" s="9">
        <v>1</v>
      </c>
      <c r="P11" s="8">
        <v>0</v>
      </c>
      <c r="Q11" s="122">
        <v>4</v>
      </c>
      <c r="R11" s="122">
        <v>8</v>
      </c>
      <c r="S11" s="146"/>
    </row>
    <row r="12" spans="1:19" ht="15">
      <c r="A12" s="111" t="s">
        <v>126</v>
      </c>
      <c r="B12" s="94" t="s">
        <v>127</v>
      </c>
      <c r="C12" s="7">
        <v>5</v>
      </c>
      <c r="D12" s="8">
        <v>1</v>
      </c>
      <c r="E12" s="9">
        <v>0</v>
      </c>
      <c r="F12" s="49">
        <v>0</v>
      </c>
      <c r="G12" s="122">
        <v>6</v>
      </c>
      <c r="H12" s="18">
        <v>17</v>
      </c>
      <c r="I12" s="8">
        <v>7</v>
      </c>
      <c r="J12" s="9">
        <v>4</v>
      </c>
      <c r="K12" s="8">
        <v>0</v>
      </c>
      <c r="L12" s="122">
        <v>28</v>
      </c>
      <c r="M12" s="8">
        <v>10</v>
      </c>
      <c r="N12" s="8">
        <v>3</v>
      </c>
      <c r="O12" s="9">
        <v>1</v>
      </c>
      <c r="P12" s="8">
        <v>0</v>
      </c>
      <c r="Q12" s="122">
        <v>14</v>
      </c>
      <c r="R12" s="122">
        <v>48</v>
      </c>
      <c r="S12" s="146"/>
    </row>
    <row r="13" spans="1:19" ht="15">
      <c r="A13" s="111" t="s">
        <v>128</v>
      </c>
      <c r="B13" s="94" t="s">
        <v>129</v>
      </c>
      <c r="C13" s="7">
        <v>5</v>
      </c>
      <c r="D13" s="8">
        <v>8</v>
      </c>
      <c r="E13" s="9">
        <v>1</v>
      </c>
      <c r="F13" s="49">
        <v>0</v>
      </c>
      <c r="G13" s="122">
        <v>14</v>
      </c>
      <c r="H13" s="18">
        <v>33</v>
      </c>
      <c r="I13" s="8">
        <v>46</v>
      </c>
      <c r="J13" s="9">
        <v>7</v>
      </c>
      <c r="K13" s="8">
        <v>0</v>
      </c>
      <c r="L13" s="122">
        <v>86</v>
      </c>
      <c r="M13" s="8">
        <v>13</v>
      </c>
      <c r="N13" s="8">
        <v>15</v>
      </c>
      <c r="O13" s="9">
        <v>3</v>
      </c>
      <c r="P13" s="8">
        <v>1</v>
      </c>
      <c r="Q13" s="122">
        <v>32</v>
      </c>
      <c r="R13" s="122">
        <v>132</v>
      </c>
      <c r="S13" s="146"/>
    </row>
    <row r="14" spans="1:19" ht="15">
      <c r="A14" s="111" t="s">
        <v>130</v>
      </c>
      <c r="B14" s="94" t="s">
        <v>131</v>
      </c>
      <c r="C14" s="7">
        <v>1</v>
      </c>
      <c r="D14" s="8">
        <v>1</v>
      </c>
      <c r="E14" s="9">
        <v>4</v>
      </c>
      <c r="F14" s="49">
        <v>0</v>
      </c>
      <c r="G14" s="122">
        <v>6</v>
      </c>
      <c r="H14" s="18">
        <v>18</v>
      </c>
      <c r="I14" s="8">
        <v>21</v>
      </c>
      <c r="J14" s="9">
        <v>4</v>
      </c>
      <c r="K14" s="8">
        <v>0</v>
      </c>
      <c r="L14" s="122">
        <v>43</v>
      </c>
      <c r="M14" s="8">
        <v>7</v>
      </c>
      <c r="N14" s="8">
        <v>4</v>
      </c>
      <c r="O14" s="9">
        <v>0</v>
      </c>
      <c r="P14" s="8">
        <v>0</v>
      </c>
      <c r="Q14" s="122">
        <v>11</v>
      </c>
      <c r="R14" s="122">
        <v>60</v>
      </c>
      <c r="S14" s="146"/>
    </row>
    <row r="15" spans="1:19" ht="28.5">
      <c r="A15" s="111" t="s">
        <v>132</v>
      </c>
      <c r="B15" s="94" t="s">
        <v>133</v>
      </c>
      <c r="C15" s="7">
        <v>67</v>
      </c>
      <c r="D15" s="8">
        <v>83</v>
      </c>
      <c r="E15" s="9">
        <v>8</v>
      </c>
      <c r="F15" s="49">
        <v>0</v>
      </c>
      <c r="G15" s="122">
        <v>158</v>
      </c>
      <c r="H15" s="18">
        <v>254</v>
      </c>
      <c r="I15" s="8">
        <v>335</v>
      </c>
      <c r="J15" s="9">
        <v>38</v>
      </c>
      <c r="K15" s="8">
        <v>0</v>
      </c>
      <c r="L15" s="122">
        <v>627</v>
      </c>
      <c r="M15" s="8">
        <v>59</v>
      </c>
      <c r="N15" s="8">
        <v>60</v>
      </c>
      <c r="O15" s="9">
        <v>13</v>
      </c>
      <c r="P15" s="8">
        <v>0</v>
      </c>
      <c r="Q15" s="122">
        <v>132</v>
      </c>
      <c r="R15" s="122">
        <v>917</v>
      </c>
      <c r="S15" s="146"/>
    </row>
    <row r="16" spans="1:19" ht="28.5">
      <c r="A16" s="111" t="s">
        <v>134</v>
      </c>
      <c r="B16" s="94" t="s">
        <v>133</v>
      </c>
      <c r="C16" s="7">
        <v>31</v>
      </c>
      <c r="D16" s="8">
        <v>40</v>
      </c>
      <c r="E16" s="9">
        <v>5</v>
      </c>
      <c r="F16" s="49">
        <v>0</v>
      </c>
      <c r="G16" s="122">
        <v>76</v>
      </c>
      <c r="H16" s="18">
        <v>151</v>
      </c>
      <c r="I16" s="8">
        <v>216</v>
      </c>
      <c r="J16" s="9">
        <v>23</v>
      </c>
      <c r="K16" s="8">
        <v>0</v>
      </c>
      <c r="L16" s="122">
        <v>390</v>
      </c>
      <c r="M16" s="8">
        <v>37</v>
      </c>
      <c r="N16" s="8">
        <v>41</v>
      </c>
      <c r="O16" s="9">
        <v>12</v>
      </c>
      <c r="P16" s="8">
        <v>0</v>
      </c>
      <c r="Q16" s="122">
        <v>90</v>
      </c>
      <c r="R16" s="122">
        <v>556</v>
      </c>
      <c r="S16" s="146"/>
    </row>
    <row r="17" spans="1:19" ht="15">
      <c r="A17" s="111" t="s">
        <v>135</v>
      </c>
      <c r="B17" s="94" t="s">
        <v>136</v>
      </c>
      <c r="C17" s="7">
        <v>9</v>
      </c>
      <c r="D17" s="8">
        <v>13</v>
      </c>
      <c r="E17" s="9">
        <v>1</v>
      </c>
      <c r="F17" s="49">
        <v>0</v>
      </c>
      <c r="G17" s="122">
        <v>23</v>
      </c>
      <c r="H17" s="18">
        <v>58</v>
      </c>
      <c r="I17" s="8">
        <v>78</v>
      </c>
      <c r="J17" s="9">
        <v>16</v>
      </c>
      <c r="K17" s="8">
        <v>0</v>
      </c>
      <c r="L17" s="122">
        <v>152</v>
      </c>
      <c r="M17" s="8">
        <v>14</v>
      </c>
      <c r="N17" s="8">
        <v>17</v>
      </c>
      <c r="O17" s="9">
        <v>2</v>
      </c>
      <c r="P17" s="8">
        <v>0</v>
      </c>
      <c r="Q17" s="122">
        <v>33</v>
      </c>
      <c r="R17" s="122">
        <v>208</v>
      </c>
      <c r="S17" s="146"/>
    </row>
    <row r="18" spans="1:19" ht="28.5">
      <c r="A18" s="111" t="s">
        <v>137</v>
      </c>
      <c r="B18" s="94" t="s">
        <v>138</v>
      </c>
      <c r="C18" s="7">
        <v>36</v>
      </c>
      <c r="D18" s="8">
        <v>47</v>
      </c>
      <c r="E18" s="9">
        <v>5</v>
      </c>
      <c r="F18" s="49">
        <v>0</v>
      </c>
      <c r="G18" s="122">
        <v>88</v>
      </c>
      <c r="H18" s="18">
        <v>123</v>
      </c>
      <c r="I18" s="8">
        <v>194</v>
      </c>
      <c r="J18" s="9">
        <v>39</v>
      </c>
      <c r="K18" s="8">
        <v>0</v>
      </c>
      <c r="L18" s="122">
        <v>356</v>
      </c>
      <c r="M18" s="8">
        <v>31</v>
      </c>
      <c r="N18" s="8">
        <v>41</v>
      </c>
      <c r="O18" s="9">
        <v>13</v>
      </c>
      <c r="P18" s="8">
        <v>0</v>
      </c>
      <c r="Q18" s="122">
        <v>85</v>
      </c>
      <c r="R18" s="122">
        <v>529</v>
      </c>
      <c r="S18" s="146"/>
    </row>
    <row r="19" spans="1:19" ht="28.5">
      <c r="A19" s="111" t="s">
        <v>139</v>
      </c>
      <c r="B19" s="94" t="s">
        <v>138</v>
      </c>
      <c r="C19" s="7">
        <v>21</v>
      </c>
      <c r="D19" s="8">
        <v>45</v>
      </c>
      <c r="E19" s="9">
        <v>4</v>
      </c>
      <c r="F19" s="49">
        <v>0</v>
      </c>
      <c r="G19" s="122">
        <v>70</v>
      </c>
      <c r="H19" s="18">
        <v>83</v>
      </c>
      <c r="I19" s="8">
        <v>173</v>
      </c>
      <c r="J19" s="9">
        <v>42</v>
      </c>
      <c r="K19" s="8">
        <v>0</v>
      </c>
      <c r="L19" s="122">
        <v>298</v>
      </c>
      <c r="M19" s="8">
        <v>36</v>
      </c>
      <c r="N19" s="8">
        <v>45</v>
      </c>
      <c r="O19" s="9">
        <v>20</v>
      </c>
      <c r="P19" s="8">
        <v>0</v>
      </c>
      <c r="Q19" s="122">
        <v>101</v>
      </c>
      <c r="R19" s="122">
        <v>469</v>
      </c>
      <c r="S19" s="146"/>
    </row>
    <row r="20" spans="1:19" ht="15">
      <c r="A20" s="111" t="s">
        <v>140</v>
      </c>
      <c r="B20" s="94" t="s">
        <v>141</v>
      </c>
      <c r="C20" s="7">
        <v>18</v>
      </c>
      <c r="D20" s="8">
        <v>22</v>
      </c>
      <c r="E20" s="9">
        <v>2</v>
      </c>
      <c r="F20" s="49">
        <v>0</v>
      </c>
      <c r="G20" s="122">
        <v>42</v>
      </c>
      <c r="H20" s="18">
        <v>46</v>
      </c>
      <c r="I20" s="8">
        <v>74</v>
      </c>
      <c r="J20" s="9">
        <v>7</v>
      </c>
      <c r="K20" s="8">
        <v>0</v>
      </c>
      <c r="L20" s="122">
        <v>127</v>
      </c>
      <c r="M20" s="8">
        <v>14</v>
      </c>
      <c r="N20" s="8">
        <v>17</v>
      </c>
      <c r="O20" s="9">
        <v>3</v>
      </c>
      <c r="P20" s="8">
        <v>0</v>
      </c>
      <c r="Q20" s="122">
        <v>34</v>
      </c>
      <c r="R20" s="122">
        <v>203</v>
      </c>
      <c r="S20" s="146"/>
    </row>
    <row r="21" spans="1:19" ht="28.5">
      <c r="A21" s="111" t="s">
        <v>142</v>
      </c>
      <c r="B21" s="94" t="s">
        <v>143</v>
      </c>
      <c r="C21" s="7">
        <v>1</v>
      </c>
      <c r="D21" s="8">
        <v>2</v>
      </c>
      <c r="E21" s="9">
        <v>0</v>
      </c>
      <c r="F21" s="49">
        <v>0</v>
      </c>
      <c r="G21" s="122">
        <v>3</v>
      </c>
      <c r="H21" s="18">
        <v>7</v>
      </c>
      <c r="I21" s="8">
        <v>9</v>
      </c>
      <c r="J21" s="9">
        <v>2</v>
      </c>
      <c r="K21" s="8">
        <v>0</v>
      </c>
      <c r="L21" s="122">
        <v>18</v>
      </c>
      <c r="M21" s="8">
        <v>4</v>
      </c>
      <c r="N21" s="8">
        <v>11</v>
      </c>
      <c r="O21" s="9">
        <v>1</v>
      </c>
      <c r="P21" s="8">
        <v>0</v>
      </c>
      <c r="Q21" s="122">
        <v>16</v>
      </c>
      <c r="R21" s="122">
        <v>37</v>
      </c>
      <c r="S21" s="146"/>
    </row>
    <row r="22" spans="1:19" ht="28.5">
      <c r="A22" s="111" t="s">
        <v>144</v>
      </c>
      <c r="B22" s="94" t="s">
        <v>145</v>
      </c>
      <c r="C22" s="7">
        <v>31</v>
      </c>
      <c r="D22" s="8">
        <v>39</v>
      </c>
      <c r="E22" s="9">
        <v>3</v>
      </c>
      <c r="F22" s="49">
        <v>0</v>
      </c>
      <c r="G22" s="122">
        <v>73</v>
      </c>
      <c r="H22" s="18">
        <v>115</v>
      </c>
      <c r="I22" s="8">
        <v>217</v>
      </c>
      <c r="J22" s="9">
        <v>39</v>
      </c>
      <c r="K22" s="8">
        <v>1</v>
      </c>
      <c r="L22" s="122">
        <v>372</v>
      </c>
      <c r="M22" s="8">
        <v>100</v>
      </c>
      <c r="N22" s="8">
        <v>142</v>
      </c>
      <c r="O22" s="9">
        <v>36</v>
      </c>
      <c r="P22" s="8">
        <v>0</v>
      </c>
      <c r="Q22" s="122">
        <v>278</v>
      </c>
      <c r="R22" s="122">
        <v>723</v>
      </c>
      <c r="S22" s="146"/>
    </row>
    <row r="23" spans="1:19" ht="15">
      <c r="A23" s="111" t="s">
        <v>146</v>
      </c>
      <c r="B23" s="94" t="s">
        <v>147</v>
      </c>
      <c r="C23" s="7">
        <v>0</v>
      </c>
      <c r="D23" s="8">
        <v>0</v>
      </c>
      <c r="E23" s="9">
        <v>0</v>
      </c>
      <c r="F23" s="49">
        <v>0</v>
      </c>
      <c r="G23" s="122">
        <v>0</v>
      </c>
      <c r="H23" s="18">
        <v>2</v>
      </c>
      <c r="I23" s="8">
        <v>5</v>
      </c>
      <c r="J23" s="9">
        <v>3</v>
      </c>
      <c r="K23" s="8">
        <v>1</v>
      </c>
      <c r="L23" s="122">
        <v>11</v>
      </c>
      <c r="M23" s="8">
        <v>3</v>
      </c>
      <c r="N23" s="8">
        <v>4</v>
      </c>
      <c r="O23" s="9">
        <v>1</v>
      </c>
      <c r="P23" s="8">
        <v>0</v>
      </c>
      <c r="Q23" s="122">
        <v>8</v>
      </c>
      <c r="R23" s="122">
        <v>19</v>
      </c>
      <c r="S23" s="146"/>
    </row>
    <row r="24" spans="1:19" ht="15">
      <c r="A24" s="111" t="s">
        <v>148</v>
      </c>
      <c r="B24" s="124" t="s">
        <v>149</v>
      </c>
      <c r="C24" s="7">
        <v>2</v>
      </c>
      <c r="D24" s="8">
        <v>4</v>
      </c>
      <c r="E24" s="9">
        <v>0</v>
      </c>
      <c r="F24" s="49">
        <v>0</v>
      </c>
      <c r="G24" s="122">
        <v>6</v>
      </c>
      <c r="H24" s="18">
        <v>15</v>
      </c>
      <c r="I24" s="8">
        <v>25</v>
      </c>
      <c r="J24" s="9">
        <v>5</v>
      </c>
      <c r="K24" s="8">
        <v>0</v>
      </c>
      <c r="L24" s="122">
        <v>45</v>
      </c>
      <c r="M24" s="8">
        <v>7</v>
      </c>
      <c r="N24" s="8">
        <v>8</v>
      </c>
      <c r="O24" s="9">
        <v>6</v>
      </c>
      <c r="P24" s="8">
        <v>0</v>
      </c>
      <c r="Q24" s="122">
        <v>21</v>
      </c>
      <c r="R24" s="122">
        <v>72</v>
      </c>
      <c r="S24" s="146"/>
    </row>
    <row r="25" spans="1:19" ht="15">
      <c r="A25" s="111" t="s">
        <v>150</v>
      </c>
      <c r="B25" s="94" t="s">
        <v>151</v>
      </c>
      <c r="C25" s="7">
        <v>5</v>
      </c>
      <c r="D25" s="8">
        <v>5</v>
      </c>
      <c r="E25" s="9">
        <v>0</v>
      </c>
      <c r="F25" s="49">
        <v>0</v>
      </c>
      <c r="G25" s="122">
        <v>10</v>
      </c>
      <c r="H25" s="18">
        <v>22</v>
      </c>
      <c r="I25" s="8">
        <v>23</v>
      </c>
      <c r="J25" s="9">
        <v>2</v>
      </c>
      <c r="K25" s="8">
        <v>0</v>
      </c>
      <c r="L25" s="122">
        <v>47</v>
      </c>
      <c r="M25" s="8">
        <v>8</v>
      </c>
      <c r="N25" s="8">
        <v>12</v>
      </c>
      <c r="O25" s="9">
        <v>5</v>
      </c>
      <c r="P25" s="8">
        <v>0</v>
      </c>
      <c r="Q25" s="122">
        <v>25</v>
      </c>
      <c r="R25" s="122">
        <v>82</v>
      </c>
      <c r="S25" s="146"/>
    </row>
    <row r="26" spans="1:19" ht="15">
      <c r="A26" s="111" t="s">
        <v>152</v>
      </c>
      <c r="B26" s="94" t="s">
        <v>153</v>
      </c>
      <c r="C26" s="7">
        <v>3</v>
      </c>
      <c r="D26" s="8">
        <v>1</v>
      </c>
      <c r="E26" s="9">
        <v>0</v>
      </c>
      <c r="F26" s="49">
        <v>0</v>
      </c>
      <c r="G26" s="122">
        <v>4</v>
      </c>
      <c r="H26" s="18">
        <v>4</v>
      </c>
      <c r="I26" s="8">
        <v>8</v>
      </c>
      <c r="J26" s="9">
        <v>5</v>
      </c>
      <c r="K26" s="8">
        <v>0</v>
      </c>
      <c r="L26" s="122">
        <v>17</v>
      </c>
      <c r="M26" s="8">
        <v>4</v>
      </c>
      <c r="N26" s="8">
        <v>7</v>
      </c>
      <c r="O26" s="9">
        <v>3</v>
      </c>
      <c r="P26" s="8">
        <v>0</v>
      </c>
      <c r="Q26" s="122">
        <v>14</v>
      </c>
      <c r="R26" s="122">
        <v>35</v>
      </c>
      <c r="S26" s="146"/>
    </row>
    <row r="27" spans="1:19" ht="28.5">
      <c r="A27" s="111" t="s">
        <v>154</v>
      </c>
      <c r="B27" s="94" t="s">
        <v>155</v>
      </c>
      <c r="C27" s="7">
        <v>1</v>
      </c>
      <c r="D27" s="8">
        <v>9</v>
      </c>
      <c r="E27" s="9">
        <v>4</v>
      </c>
      <c r="F27" s="49">
        <v>0</v>
      </c>
      <c r="G27" s="122">
        <v>14</v>
      </c>
      <c r="H27" s="18">
        <v>28</v>
      </c>
      <c r="I27" s="8">
        <v>41</v>
      </c>
      <c r="J27" s="9">
        <v>7</v>
      </c>
      <c r="K27" s="8">
        <v>0</v>
      </c>
      <c r="L27" s="122">
        <v>76</v>
      </c>
      <c r="M27" s="8">
        <v>11</v>
      </c>
      <c r="N27" s="8">
        <v>18</v>
      </c>
      <c r="O27" s="9">
        <v>5</v>
      </c>
      <c r="P27" s="8">
        <v>0</v>
      </c>
      <c r="Q27" s="122">
        <v>34</v>
      </c>
      <c r="R27" s="122">
        <v>124</v>
      </c>
      <c r="S27" s="146"/>
    </row>
    <row r="28" spans="1:19" ht="15">
      <c r="A28" s="111" t="s">
        <v>156</v>
      </c>
      <c r="B28" s="94" t="s">
        <v>157</v>
      </c>
      <c r="C28" s="7">
        <v>49</v>
      </c>
      <c r="D28" s="8">
        <v>92</v>
      </c>
      <c r="E28" s="9">
        <v>15</v>
      </c>
      <c r="F28" s="49">
        <v>0</v>
      </c>
      <c r="G28" s="122">
        <v>156</v>
      </c>
      <c r="H28" s="18">
        <v>239</v>
      </c>
      <c r="I28" s="8">
        <v>339</v>
      </c>
      <c r="J28" s="9">
        <v>166</v>
      </c>
      <c r="K28" s="8">
        <v>0</v>
      </c>
      <c r="L28" s="122">
        <v>744</v>
      </c>
      <c r="M28" s="8">
        <v>85</v>
      </c>
      <c r="N28" s="8">
        <v>122</v>
      </c>
      <c r="O28" s="9">
        <v>122</v>
      </c>
      <c r="P28" s="8">
        <v>0</v>
      </c>
      <c r="Q28" s="122">
        <v>329</v>
      </c>
      <c r="R28" s="122">
        <v>1229</v>
      </c>
      <c r="S28" s="146"/>
    </row>
    <row r="29" spans="1:19" ht="15">
      <c r="A29" s="111" t="s">
        <v>158</v>
      </c>
      <c r="B29" s="94" t="s">
        <v>159</v>
      </c>
      <c r="C29" s="7">
        <v>73</v>
      </c>
      <c r="D29" s="8">
        <v>66</v>
      </c>
      <c r="E29" s="9">
        <v>20</v>
      </c>
      <c r="F29" s="49">
        <v>0</v>
      </c>
      <c r="G29" s="122">
        <v>159</v>
      </c>
      <c r="H29" s="18">
        <v>220</v>
      </c>
      <c r="I29" s="8">
        <v>278</v>
      </c>
      <c r="J29" s="9">
        <v>143</v>
      </c>
      <c r="K29" s="8">
        <v>0</v>
      </c>
      <c r="L29" s="122">
        <v>641</v>
      </c>
      <c r="M29" s="8">
        <v>88</v>
      </c>
      <c r="N29" s="8">
        <v>76</v>
      </c>
      <c r="O29" s="9">
        <v>76</v>
      </c>
      <c r="P29" s="8">
        <v>0</v>
      </c>
      <c r="Q29" s="122">
        <v>240</v>
      </c>
      <c r="R29" s="122">
        <v>1040</v>
      </c>
      <c r="S29" s="146"/>
    </row>
    <row r="30" spans="1:19" ht="15">
      <c r="A30" s="111" t="s">
        <v>160</v>
      </c>
      <c r="B30" s="94" t="s">
        <v>161</v>
      </c>
      <c r="C30" s="7">
        <v>33</v>
      </c>
      <c r="D30" s="8">
        <v>43</v>
      </c>
      <c r="E30" s="9">
        <v>6</v>
      </c>
      <c r="F30" s="49">
        <v>0</v>
      </c>
      <c r="G30" s="122">
        <v>82</v>
      </c>
      <c r="H30" s="18">
        <v>153</v>
      </c>
      <c r="I30" s="8">
        <v>160</v>
      </c>
      <c r="J30" s="9">
        <v>41</v>
      </c>
      <c r="K30" s="8">
        <v>0</v>
      </c>
      <c r="L30" s="122">
        <v>354</v>
      </c>
      <c r="M30" s="8">
        <v>53</v>
      </c>
      <c r="N30" s="8">
        <v>72</v>
      </c>
      <c r="O30" s="9">
        <v>37</v>
      </c>
      <c r="P30" s="8">
        <v>0</v>
      </c>
      <c r="Q30" s="122">
        <v>162</v>
      </c>
      <c r="R30" s="122">
        <v>598</v>
      </c>
      <c r="S30" s="146"/>
    </row>
    <row r="31" spans="1:19" ht="15">
      <c r="A31" s="111" t="s">
        <v>162</v>
      </c>
      <c r="B31" s="94" t="s">
        <v>163</v>
      </c>
      <c r="C31" s="7">
        <v>26</v>
      </c>
      <c r="D31" s="8">
        <v>31</v>
      </c>
      <c r="E31" s="9">
        <v>12</v>
      </c>
      <c r="F31" s="49">
        <v>0</v>
      </c>
      <c r="G31" s="122">
        <v>69</v>
      </c>
      <c r="H31" s="18">
        <v>98</v>
      </c>
      <c r="I31" s="8">
        <v>100</v>
      </c>
      <c r="J31" s="9">
        <v>47</v>
      </c>
      <c r="K31" s="8">
        <v>0</v>
      </c>
      <c r="L31" s="122">
        <v>245</v>
      </c>
      <c r="M31" s="8">
        <v>46</v>
      </c>
      <c r="N31" s="8">
        <v>39</v>
      </c>
      <c r="O31" s="9">
        <v>20</v>
      </c>
      <c r="P31" s="8">
        <v>0</v>
      </c>
      <c r="Q31" s="122">
        <v>105</v>
      </c>
      <c r="R31" s="122">
        <v>419</v>
      </c>
      <c r="S31" s="146"/>
    </row>
    <row r="32" spans="1:19" ht="15">
      <c r="A32" s="125">
        <v>55</v>
      </c>
      <c r="B32" s="94" t="s">
        <v>164</v>
      </c>
      <c r="C32" s="7">
        <v>35</v>
      </c>
      <c r="D32" s="8">
        <v>75</v>
      </c>
      <c r="E32" s="9">
        <v>32</v>
      </c>
      <c r="F32" s="49">
        <v>0</v>
      </c>
      <c r="G32" s="122">
        <v>142</v>
      </c>
      <c r="H32" s="18">
        <v>169</v>
      </c>
      <c r="I32" s="8">
        <v>214</v>
      </c>
      <c r="J32" s="9">
        <v>124</v>
      </c>
      <c r="K32" s="8">
        <v>0</v>
      </c>
      <c r="L32" s="122">
        <v>507</v>
      </c>
      <c r="M32" s="8">
        <v>57</v>
      </c>
      <c r="N32" s="8">
        <v>74</v>
      </c>
      <c r="O32" s="9">
        <v>69</v>
      </c>
      <c r="P32" s="8">
        <v>0</v>
      </c>
      <c r="Q32" s="122">
        <v>200</v>
      </c>
      <c r="R32" s="122">
        <v>849</v>
      </c>
      <c r="S32" s="146"/>
    </row>
    <row r="33" spans="1:19" ht="28.5">
      <c r="A33" s="111" t="s">
        <v>165</v>
      </c>
      <c r="B33" s="94" t="s">
        <v>166</v>
      </c>
      <c r="C33" s="7">
        <v>16</v>
      </c>
      <c r="D33" s="8">
        <v>13</v>
      </c>
      <c r="E33" s="9">
        <v>4</v>
      </c>
      <c r="F33" s="49">
        <v>0</v>
      </c>
      <c r="G33" s="122">
        <v>33</v>
      </c>
      <c r="H33" s="18">
        <v>83</v>
      </c>
      <c r="I33" s="8">
        <v>85</v>
      </c>
      <c r="J33" s="9">
        <v>27</v>
      </c>
      <c r="K33" s="8">
        <v>0</v>
      </c>
      <c r="L33" s="122">
        <v>195</v>
      </c>
      <c r="M33" s="8">
        <v>24</v>
      </c>
      <c r="N33" s="8">
        <v>39</v>
      </c>
      <c r="O33" s="9">
        <v>10</v>
      </c>
      <c r="P33" s="8">
        <v>0</v>
      </c>
      <c r="Q33" s="122">
        <v>73</v>
      </c>
      <c r="R33" s="122">
        <v>301</v>
      </c>
      <c r="S33" s="146"/>
    </row>
    <row r="34" spans="1:19" ht="15">
      <c r="A34" s="111" t="s">
        <v>167</v>
      </c>
      <c r="B34" s="94" t="s">
        <v>168</v>
      </c>
      <c r="C34" s="7">
        <v>2</v>
      </c>
      <c r="D34" s="8">
        <v>1</v>
      </c>
      <c r="E34" s="9">
        <v>1</v>
      </c>
      <c r="F34" s="49">
        <v>0</v>
      </c>
      <c r="G34" s="122">
        <v>4</v>
      </c>
      <c r="H34" s="18">
        <v>8</v>
      </c>
      <c r="I34" s="8">
        <v>10</v>
      </c>
      <c r="J34" s="9">
        <v>2</v>
      </c>
      <c r="K34" s="8">
        <v>0</v>
      </c>
      <c r="L34" s="122">
        <v>20</v>
      </c>
      <c r="M34" s="8">
        <v>0</v>
      </c>
      <c r="N34" s="8">
        <v>0</v>
      </c>
      <c r="O34" s="9">
        <v>2</v>
      </c>
      <c r="P34" s="8">
        <v>0</v>
      </c>
      <c r="Q34" s="122">
        <v>2</v>
      </c>
      <c r="R34" s="122">
        <v>26</v>
      </c>
      <c r="S34" s="146"/>
    </row>
    <row r="35" spans="1:19" ht="28.5">
      <c r="A35" s="111" t="s">
        <v>169</v>
      </c>
      <c r="B35" s="94" t="s">
        <v>170</v>
      </c>
      <c r="C35" s="7">
        <v>9</v>
      </c>
      <c r="D35" s="8">
        <v>14</v>
      </c>
      <c r="E35" s="9">
        <v>3</v>
      </c>
      <c r="F35" s="49">
        <v>0</v>
      </c>
      <c r="G35" s="122">
        <v>26</v>
      </c>
      <c r="H35" s="18">
        <v>47</v>
      </c>
      <c r="I35" s="8">
        <v>45</v>
      </c>
      <c r="J35" s="9">
        <v>12</v>
      </c>
      <c r="K35" s="8">
        <v>0</v>
      </c>
      <c r="L35" s="122">
        <v>104</v>
      </c>
      <c r="M35" s="8">
        <v>15</v>
      </c>
      <c r="N35" s="8">
        <v>20</v>
      </c>
      <c r="O35" s="9">
        <v>5</v>
      </c>
      <c r="P35" s="8">
        <v>0</v>
      </c>
      <c r="Q35" s="122">
        <v>40</v>
      </c>
      <c r="R35" s="122">
        <v>170</v>
      </c>
      <c r="S35" s="146"/>
    </row>
    <row r="36" spans="1:19" ht="15">
      <c r="A36" s="111" t="s">
        <v>171</v>
      </c>
      <c r="B36" s="94" t="s">
        <v>172</v>
      </c>
      <c r="C36" s="7">
        <v>30</v>
      </c>
      <c r="D36" s="8">
        <v>27</v>
      </c>
      <c r="E36" s="9">
        <v>1</v>
      </c>
      <c r="F36" s="49">
        <v>0</v>
      </c>
      <c r="G36" s="122">
        <v>58</v>
      </c>
      <c r="H36" s="18">
        <v>59</v>
      </c>
      <c r="I36" s="8">
        <v>93</v>
      </c>
      <c r="J36" s="9">
        <v>22</v>
      </c>
      <c r="K36" s="8">
        <v>0</v>
      </c>
      <c r="L36" s="122">
        <v>174</v>
      </c>
      <c r="M36" s="8">
        <v>28</v>
      </c>
      <c r="N36" s="8">
        <v>32</v>
      </c>
      <c r="O36" s="9">
        <v>25</v>
      </c>
      <c r="P36" s="8">
        <v>0</v>
      </c>
      <c r="Q36" s="122">
        <v>85</v>
      </c>
      <c r="R36" s="122">
        <v>317</v>
      </c>
      <c r="S36" s="146"/>
    </row>
    <row r="37" spans="1:19" ht="15">
      <c r="A37" s="111" t="s">
        <v>173</v>
      </c>
      <c r="B37" s="94" t="s">
        <v>174</v>
      </c>
      <c r="C37" s="7">
        <v>186</v>
      </c>
      <c r="D37" s="8">
        <v>206</v>
      </c>
      <c r="E37" s="9">
        <v>36</v>
      </c>
      <c r="F37" s="49">
        <v>0</v>
      </c>
      <c r="G37" s="122">
        <v>428</v>
      </c>
      <c r="H37" s="18">
        <v>580</v>
      </c>
      <c r="I37" s="8">
        <v>696</v>
      </c>
      <c r="J37" s="9">
        <v>170</v>
      </c>
      <c r="K37" s="8">
        <v>0</v>
      </c>
      <c r="L37" s="122">
        <v>1446</v>
      </c>
      <c r="M37" s="8">
        <v>261</v>
      </c>
      <c r="N37" s="8">
        <v>240</v>
      </c>
      <c r="O37" s="9">
        <v>107</v>
      </c>
      <c r="P37" s="8">
        <v>0</v>
      </c>
      <c r="Q37" s="122">
        <v>608</v>
      </c>
      <c r="R37" s="122">
        <v>2482</v>
      </c>
      <c r="S37" s="146"/>
    </row>
    <row r="38" spans="1:19" ht="15">
      <c r="A38" s="111" t="s">
        <v>175</v>
      </c>
      <c r="B38" s="94" t="s">
        <v>176</v>
      </c>
      <c r="C38" s="7">
        <v>68</v>
      </c>
      <c r="D38" s="8">
        <v>80</v>
      </c>
      <c r="E38" s="9">
        <v>17</v>
      </c>
      <c r="F38" s="49">
        <v>0</v>
      </c>
      <c r="G38" s="122">
        <v>165</v>
      </c>
      <c r="H38" s="18">
        <v>237</v>
      </c>
      <c r="I38" s="8">
        <v>353</v>
      </c>
      <c r="J38" s="9">
        <v>107</v>
      </c>
      <c r="K38" s="8">
        <v>1</v>
      </c>
      <c r="L38" s="122">
        <v>698</v>
      </c>
      <c r="M38" s="8">
        <v>73</v>
      </c>
      <c r="N38" s="8">
        <v>148</v>
      </c>
      <c r="O38" s="9">
        <v>56</v>
      </c>
      <c r="P38" s="8">
        <v>0</v>
      </c>
      <c r="Q38" s="122">
        <v>277</v>
      </c>
      <c r="R38" s="122">
        <v>1140</v>
      </c>
      <c r="S38" s="146"/>
    </row>
    <row r="39" spans="1:19" ht="15">
      <c r="A39" s="111" t="s">
        <v>177</v>
      </c>
      <c r="B39" s="94" t="s">
        <v>178</v>
      </c>
      <c r="C39" s="7">
        <v>18</v>
      </c>
      <c r="D39" s="8">
        <v>44</v>
      </c>
      <c r="E39" s="9">
        <v>5</v>
      </c>
      <c r="F39" s="49">
        <v>0</v>
      </c>
      <c r="G39" s="122">
        <v>67</v>
      </c>
      <c r="H39" s="18">
        <v>112</v>
      </c>
      <c r="I39" s="8">
        <v>168</v>
      </c>
      <c r="J39" s="9">
        <v>69</v>
      </c>
      <c r="K39" s="8">
        <v>0</v>
      </c>
      <c r="L39" s="122">
        <v>349</v>
      </c>
      <c r="M39" s="8">
        <v>48</v>
      </c>
      <c r="N39" s="8">
        <v>99</v>
      </c>
      <c r="O39" s="9">
        <v>40</v>
      </c>
      <c r="P39" s="8">
        <v>0</v>
      </c>
      <c r="Q39" s="122">
        <v>187</v>
      </c>
      <c r="R39" s="122">
        <v>603</v>
      </c>
      <c r="S39" s="146"/>
    </row>
    <row r="40" spans="1:19" ht="15">
      <c r="A40" s="111" t="s">
        <v>179</v>
      </c>
      <c r="B40" s="94" t="s">
        <v>180</v>
      </c>
      <c r="C40" s="7">
        <v>4</v>
      </c>
      <c r="D40" s="8">
        <v>4</v>
      </c>
      <c r="E40" s="9">
        <v>1</v>
      </c>
      <c r="F40" s="49">
        <v>0</v>
      </c>
      <c r="G40" s="122">
        <v>9</v>
      </c>
      <c r="H40" s="18">
        <v>11</v>
      </c>
      <c r="I40" s="8">
        <v>17</v>
      </c>
      <c r="J40" s="9">
        <v>4</v>
      </c>
      <c r="K40" s="8">
        <v>0</v>
      </c>
      <c r="L40" s="122">
        <v>32</v>
      </c>
      <c r="M40" s="8">
        <v>3</v>
      </c>
      <c r="N40" s="8">
        <v>6</v>
      </c>
      <c r="O40" s="9">
        <v>1</v>
      </c>
      <c r="P40" s="8">
        <v>0</v>
      </c>
      <c r="Q40" s="122">
        <v>10</v>
      </c>
      <c r="R40" s="122">
        <v>51</v>
      </c>
      <c r="S40" s="146"/>
    </row>
    <row r="41" spans="1:19" ht="28.5">
      <c r="A41" s="111" t="s">
        <v>181</v>
      </c>
      <c r="B41" s="94" t="s">
        <v>182</v>
      </c>
      <c r="C41" s="7">
        <v>9</v>
      </c>
      <c r="D41" s="8">
        <v>11</v>
      </c>
      <c r="E41" s="9">
        <v>1</v>
      </c>
      <c r="F41" s="49">
        <v>0</v>
      </c>
      <c r="G41" s="122">
        <v>21</v>
      </c>
      <c r="H41" s="18">
        <v>59</v>
      </c>
      <c r="I41" s="8">
        <v>67</v>
      </c>
      <c r="J41" s="9">
        <v>12</v>
      </c>
      <c r="K41" s="8">
        <v>0</v>
      </c>
      <c r="L41" s="122">
        <v>138</v>
      </c>
      <c r="M41" s="8">
        <v>27</v>
      </c>
      <c r="N41" s="8">
        <v>23</v>
      </c>
      <c r="O41" s="9">
        <v>12</v>
      </c>
      <c r="P41" s="8">
        <v>0</v>
      </c>
      <c r="Q41" s="122">
        <v>62</v>
      </c>
      <c r="R41" s="122">
        <v>221</v>
      </c>
      <c r="S41" s="146"/>
    </row>
    <row r="42" spans="1:19" ht="15">
      <c r="A42" s="111" t="s">
        <v>183</v>
      </c>
      <c r="B42" s="94" t="s">
        <v>184</v>
      </c>
      <c r="C42" s="7">
        <v>2</v>
      </c>
      <c r="D42" s="8">
        <v>5</v>
      </c>
      <c r="E42" s="9">
        <v>1</v>
      </c>
      <c r="F42" s="49">
        <v>0</v>
      </c>
      <c r="G42" s="122">
        <v>8</v>
      </c>
      <c r="H42" s="18">
        <v>16</v>
      </c>
      <c r="I42" s="8">
        <v>20</v>
      </c>
      <c r="J42" s="9">
        <v>7</v>
      </c>
      <c r="K42" s="8">
        <v>0</v>
      </c>
      <c r="L42" s="122">
        <v>43</v>
      </c>
      <c r="M42" s="8">
        <v>12</v>
      </c>
      <c r="N42" s="8">
        <v>10</v>
      </c>
      <c r="O42" s="9">
        <v>4</v>
      </c>
      <c r="P42" s="8">
        <v>0</v>
      </c>
      <c r="Q42" s="122">
        <v>26</v>
      </c>
      <c r="R42" s="122">
        <v>77</v>
      </c>
      <c r="S42" s="146"/>
    </row>
    <row r="43" spans="1:19" ht="28.5">
      <c r="A43" s="111" t="s">
        <v>185</v>
      </c>
      <c r="B43" s="94" t="s">
        <v>186</v>
      </c>
      <c r="C43" s="7">
        <v>12</v>
      </c>
      <c r="D43" s="8">
        <v>32</v>
      </c>
      <c r="E43" s="9">
        <v>10</v>
      </c>
      <c r="F43" s="49">
        <v>1</v>
      </c>
      <c r="G43" s="122">
        <v>55</v>
      </c>
      <c r="H43" s="18">
        <v>81</v>
      </c>
      <c r="I43" s="8">
        <v>114</v>
      </c>
      <c r="J43" s="9">
        <v>17</v>
      </c>
      <c r="K43" s="8">
        <v>2</v>
      </c>
      <c r="L43" s="122">
        <v>214</v>
      </c>
      <c r="M43" s="8">
        <v>34</v>
      </c>
      <c r="N43" s="8">
        <v>46</v>
      </c>
      <c r="O43" s="9">
        <v>7</v>
      </c>
      <c r="P43" s="8">
        <v>1</v>
      </c>
      <c r="Q43" s="122">
        <v>88</v>
      </c>
      <c r="R43" s="122">
        <v>357</v>
      </c>
      <c r="S43" s="146"/>
    </row>
    <row r="44" spans="1:19" ht="15">
      <c r="A44" s="111" t="s">
        <v>187</v>
      </c>
      <c r="B44" s="94" t="s">
        <v>188</v>
      </c>
      <c r="C44" s="7">
        <v>4</v>
      </c>
      <c r="D44" s="8">
        <v>8</v>
      </c>
      <c r="E44" s="9">
        <v>1</v>
      </c>
      <c r="F44" s="49">
        <v>2</v>
      </c>
      <c r="G44" s="122">
        <v>15</v>
      </c>
      <c r="H44" s="18">
        <v>30</v>
      </c>
      <c r="I44" s="8">
        <v>34</v>
      </c>
      <c r="J44" s="9">
        <v>7</v>
      </c>
      <c r="K44" s="8">
        <v>2</v>
      </c>
      <c r="L44" s="122">
        <v>73</v>
      </c>
      <c r="M44" s="8">
        <v>7</v>
      </c>
      <c r="N44" s="8">
        <v>17</v>
      </c>
      <c r="O44" s="9">
        <v>4</v>
      </c>
      <c r="P44" s="8">
        <v>1</v>
      </c>
      <c r="Q44" s="122">
        <v>29</v>
      </c>
      <c r="R44" s="122">
        <v>117</v>
      </c>
      <c r="S44" s="146"/>
    </row>
    <row r="45" spans="1:19" ht="15">
      <c r="A45" s="111" t="s">
        <v>189</v>
      </c>
      <c r="B45" s="94" t="s">
        <v>190</v>
      </c>
      <c r="C45" s="7">
        <v>229</v>
      </c>
      <c r="D45" s="8">
        <v>287</v>
      </c>
      <c r="E45" s="9">
        <v>38</v>
      </c>
      <c r="F45" s="49">
        <v>3</v>
      </c>
      <c r="G45" s="122">
        <v>557</v>
      </c>
      <c r="H45" s="18">
        <v>960</v>
      </c>
      <c r="I45" s="8">
        <v>1214</v>
      </c>
      <c r="J45" s="9">
        <v>232</v>
      </c>
      <c r="K45" s="8">
        <v>3</v>
      </c>
      <c r="L45" s="122">
        <v>2409</v>
      </c>
      <c r="M45" s="8">
        <v>411</v>
      </c>
      <c r="N45" s="8">
        <v>444</v>
      </c>
      <c r="O45" s="9">
        <v>149</v>
      </c>
      <c r="P45" s="8">
        <v>1</v>
      </c>
      <c r="Q45" s="122">
        <v>1005</v>
      </c>
      <c r="R45" s="122">
        <v>3971</v>
      </c>
      <c r="S45" s="146"/>
    </row>
    <row r="46" spans="1:19" ht="15.75" thickBot="1">
      <c r="A46" s="113" t="s">
        <v>191</v>
      </c>
      <c r="B46" s="99" t="s">
        <v>192</v>
      </c>
      <c r="C46" s="10">
        <v>54</v>
      </c>
      <c r="D46" s="12">
        <v>38</v>
      </c>
      <c r="E46" s="11">
        <v>14</v>
      </c>
      <c r="F46" s="50">
        <v>3</v>
      </c>
      <c r="G46" s="123">
        <v>109</v>
      </c>
      <c r="H46" s="20">
        <v>156</v>
      </c>
      <c r="I46" s="12">
        <v>159</v>
      </c>
      <c r="J46" s="11">
        <v>45</v>
      </c>
      <c r="K46" s="12">
        <v>5</v>
      </c>
      <c r="L46" s="123">
        <v>365</v>
      </c>
      <c r="M46" s="12">
        <v>50</v>
      </c>
      <c r="N46" s="12">
        <v>59</v>
      </c>
      <c r="O46" s="11">
        <v>21</v>
      </c>
      <c r="P46" s="12">
        <v>5</v>
      </c>
      <c r="Q46" s="123">
        <v>135</v>
      </c>
      <c r="R46" s="123">
        <v>609</v>
      </c>
      <c r="S46" s="146"/>
    </row>
    <row r="47" spans="1:19" ht="15.75" thickBot="1">
      <c r="A47" s="166" t="s">
        <v>77</v>
      </c>
      <c r="B47" s="216"/>
      <c r="C47" s="16">
        <v>1223</v>
      </c>
      <c r="D47" s="21">
        <v>1550</v>
      </c>
      <c r="E47" s="21">
        <v>276</v>
      </c>
      <c r="F47" s="22">
        <v>10</v>
      </c>
      <c r="G47" s="23">
        <v>3059</v>
      </c>
      <c r="H47" s="24">
        <v>4737</v>
      </c>
      <c r="I47" s="21">
        <v>6200</v>
      </c>
      <c r="J47" s="21">
        <v>1594</v>
      </c>
      <c r="K47" s="21">
        <v>24</v>
      </c>
      <c r="L47" s="23">
        <v>12555</v>
      </c>
      <c r="M47" s="21">
        <v>1881</v>
      </c>
      <c r="N47" s="21">
        <v>2198</v>
      </c>
      <c r="O47" s="21">
        <v>954</v>
      </c>
      <c r="P47" s="21">
        <v>13</v>
      </c>
      <c r="Q47" s="23">
        <v>5046</v>
      </c>
      <c r="R47" s="23">
        <v>20660</v>
      </c>
      <c r="S47" s="147"/>
    </row>
    <row r="48" spans="1:18" ht="15">
      <c r="A48" s="103"/>
      <c r="B48" s="103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42"/>
    </row>
    <row r="49" spans="1:18" ht="15">
      <c r="A49" s="64" t="s">
        <v>78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67"/>
      <c r="R49" s="42"/>
    </row>
    <row r="50" spans="1:18" ht="15">
      <c r="A50" s="51" t="s">
        <v>86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</sheetData>
  <sheetProtection/>
  <mergeCells count="15">
    <mergeCell ref="G4:G5"/>
    <mergeCell ref="H4:K4"/>
    <mergeCell ref="L4:L5"/>
    <mergeCell ref="M4:P4"/>
    <mergeCell ref="Q4:Q5"/>
    <mergeCell ref="A47:B47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5"/>
  <sheetViews>
    <sheetView zoomScale="78" zoomScaleNormal="78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8" width="9.8515625" style="55" customWidth="1"/>
    <col min="19" max="16384" width="11.421875" style="55" customWidth="1"/>
  </cols>
  <sheetData>
    <row r="1" spans="1:18" ht="24.75" customHeight="1" thickBot="1" thickTop="1">
      <c r="A1" s="169" t="s">
        <v>236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ht="19.5" customHeight="1" thickBot="1" thickTop="1">
      <c r="A2" s="259" t="s">
        <v>24</v>
      </c>
      <c r="B2" s="176" t="s">
        <v>13</v>
      </c>
      <c r="C2" s="200" t="s">
        <v>89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3" t="s">
        <v>193</v>
      </c>
    </row>
    <row r="3" spans="1:18" ht="19.5" customHeight="1" thickBot="1">
      <c r="A3" s="260"/>
      <c r="B3" s="177"/>
      <c r="C3" s="262" t="s">
        <v>91</v>
      </c>
      <c r="D3" s="263"/>
      <c r="E3" s="263"/>
      <c r="F3" s="263"/>
      <c r="G3" s="263"/>
      <c r="H3" s="264" t="s">
        <v>92</v>
      </c>
      <c r="I3" s="263"/>
      <c r="J3" s="263"/>
      <c r="K3" s="263"/>
      <c r="L3" s="263"/>
      <c r="M3" s="264" t="s">
        <v>93</v>
      </c>
      <c r="N3" s="263"/>
      <c r="O3" s="263"/>
      <c r="P3" s="263"/>
      <c r="Q3" s="265"/>
      <c r="R3" s="203"/>
    </row>
    <row r="4" spans="1:18" ht="19.5" customHeight="1" thickBot="1">
      <c r="A4" s="260"/>
      <c r="B4" s="177"/>
      <c r="C4" s="206" t="s">
        <v>94</v>
      </c>
      <c r="D4" s="207"/>
      <c r="E4" s="207"/>
      <c r="F4" s="208"/>
      <c r="G4" s="209" t="s">
        <v>77</v>
      </c>
      <c r="H4" s="210" t="s">
        <v>94</v>
      </c>
      <c r="I4" s="207"/>
      <c r="J4" s="207"/>
      <c r="K4" s="208"/>
      <c r="L4" s="209" t="s">
        <v>77</v>
      </c>
      <c r="M4" s="210" t="s">
        <v>94</v>
      </c>
      <c r="N4" s="207"/>
      <c r="O4" s="207"/>
      <c r="P4" s="208"/>
      <c r="Q4" s="209" t="s">
        <v>77</v>
      </c>
      <c r="R4" s="203"/>
    </row>
    <row r="5" spans="1:18" ht="24.75" customHeight="1" thickBot="1">
      <c r="A5" s="261"/>
      <c r="B5" s="178"/>
      <c r="C5" s="157" t="s">
        <v>81</v>
      </c>
      <c r="D5" s="156" t="s">
        <v>82</v>
      </c>
      <c r="E5" s="156" t="s">
        <v>83</v>
      </c>
      <c r="F5" s="158" t="s">
        <v>84</v>
      </c>
      <c r="G5" s="203"/>
      <c r="H5" s="157" t="s">
        <v>81</v>
      </c>
      <c r="I5" s="156" t="s">
        <v>82</v>
      </c>
      <c r="J5" s="156" t="s">
        <v>83</v>
      </c>
      <c r="K5" s="158" t="s">
        <v>84</v>
      </c>
      <c r="L5" s="203"/>
      <c r="M5" s="157" t="s">
        <v>81</v>
      </c>
      <c r="N5" s="156" t="s">
        <v>82</v>
      </c>
      <c r="O5" s="155" t="s">
        <v>83</v>
      </c>
      <c r="P5" s="158" t="s">
        <v>84</v>
      </c>
      <c r="Q5" s="203"/>
      <c r="R5" s="203"/>
    </row>
    <row r="6" spans="1:19" ht="28.5">
      <c r="A6" s="110" t="s">
        <v>87</v>
      </c>
      <c r="B6" s="89" t="s">
        <v>115</v>
      </c>
      <c r="C6" s="131">
        <v>4.333605887162715</v>
      </c>
      <c r="D6" s="132">
        <v>2.7096774193548385</v>
      </c>
      <c r="E6" s="132">
        <v>3.985507246376811</v>
      </c>
      <c r="F6" s="133">
        <v>10</v>
      </c>
      <c r="G6" s="134">
        <v>3.4978751225890816</v>
      </c>
      <c r="H6" s="135">
        <v>3.0610090774751955</v>
      </c>
      <c r="I6" s="132">
        <v>2.3548387096774195</v>
      </c>
      <c r="J6" s="132">
        <v>2.3839397741530743</v>
      </c>
      <c r="K6" s="132">
        <v>20.833333333333336</v>
      </c>
      <c r="L6" s="134">
        <v>2.660294703305456</v>
      </c>
      <c r="M6" s="132">
        <v>3.6682615629984054</v>
      </c>
      <c r="N6" s="132">
        <v>2.1838034576888083</v>
      </c>
      <c r="O6" s="132">
        <v>2.935010482180294</v>
      </c>
      <c r="P6" s="132">
        <v>7.6923076923076925</v>
      </c>
      <c r="Q6" s="134">
        <v>2.893380895759017</v>
      </c>
      <c r="R6" s="134">
        <v>2.8412391093901253</v>
      </c>
      <c r="S6" s="146"/>
    </row>
    <row r="7" spans="1:19" ht="15">
      <c r="A7" s="111" t="s">
        <v>116</v>
      </c>
      <c r="B7" s="94" t="s">
        <v>117</v>
      </c>
      <c r="C7" s="136">
        <v>2.698282910874898</v>
      </c>
      <c r="D7" s="137">
        <v>2.838709677419355</v>
      </c>
      <c r="E7" s="137">
        <v>2.1739130434782608</v>
      </c>
      <c r="F7" s="138">
        <v>0</v>
      </c>
      <c r="G7" s="139">
        <v>2.713305001634521</v>
      </c>
      <c r="H7" s="140">
        <v>2.5543592991344735</v>
      </c>
      <c r="I7" s="137">
        <v>2.806451612903226</v>
      </c>
      <c r="J7" s="137">
        <v>1.1919698870765372</v>
      </c>
      <c r="K7" s="137">
        <v>0</v>
      </c>
      <c r="L7" s="139">
        <v>2.500995619275189</v>
      </c>
      <c r="M7" s="137">
        <v>2.073365231259968</v>
      </c>
      <c r="N7" s="137">
        <v>1.9563239308462237</v>
      </c>
      <c r="O7" s="137">
        <v>0.628930817610063</v>
      </c>
      <c r="P7" s="137">
        <v>0</v>
      </c>
      <c r="Q7" s="139">
        <v>1.743955608402695</v>
      </c>
      <c r="R7" s="139">
        <v>2.3475314617618586</v>
      </c>
      <c r="S7" s="146"/>
    </row>
    <row r="8" spans="1:19" ht="28.5">
      <c r="A8" s="111" t="s">
        <v>118</v>
      </c>
      <c r="B8" s="94" t="s">
        <v>119</v>
      </c>
      <c r="C8" s="136">
        <v>1.6353229762878165</v>
      </c>
      <c r="D8" s="137">
        <v>2.064516129032258</v>
      </c>
      <c r="E8" s="137">
        <v>0.7246376811594203</v>
      </c>
      <c r="F8" s="138">
        <v>0</v>
      </c>
      <c r="G8" s="139">
        <v>1.7652827721477606</v>
      </c>
      <c r="H8" s="140">
        <v>1.1610724086974877</v>
      </c>
      <c r="I8" s="137">
        <v>1.8870967741935485</v>
      </c>
      <c r="J8" s="137">
        <v>1.1919698870765372</v>
      </c>
      <c r="K8" s="137">
        <v>16.666666666666664</v>
      </c>
      <c r="L8" s="139">
        <v>1.5531660692951015</v>
      </c>
      <c r="M8" s="137">
        <v>0.9037745879851145</v>
      </c>
      <c r="N8" s="137">
        <v>1.5923566878980893</v>
      </c>
      <c r="O8" s="137">
        <v>1.781970649895178</v>
      </c>
      <c r="P8" s="137">
        <v>23.076923076923077</v>
      </c>
      <c r="Q8" s="139">
        <v>1.426872770511296</v>
      </c>
      <c r="R8" s="139">
        <v>1.553727008712488</v>
      </c>
      <c r="S8" s="146"/>
    </row>
    <row r="9" spans="1:19" ht="15">
      <c r="A9" s="111" t="s">
        <v>120</v>
      </c>
      <c r="B9" s="94" t="s">
        <v>121</v>
      </c>
      <c r="C9" s="136">
        <v>1.4717906786590351</v>
      </c>
      <c r="D9" s="137">
        <v>1.935483870967742</v>
      </c>
      <c r="E9" s="137">
        <v>0.7246376811594203</v>
      </c>
      <c r="F9" s="138">
        <v>0</v>
      </c>
      <c r="G9" s="139">
        <v>1.6345210853220007</v>
      </c>
      <c r="H9" s="140">
        <v>2.0054887059320246</v>
      </c>
      <c r="I9" s="137">
        <v>1.7419354838709673</v>
      </c>
      <c r="J9" s="137">
        <v>1.3174404015056462</v>
      </c>
      <c r="K9" s="137">
        <v>0</v>
      </c>
      <c r="L9" s="139">
        <v>1.7841497411389886</v>
      </c>
      <c r="M9" s="137">
        <v>3.03030303030303</v>
      </c>
      <c r="N9" s="137">
        <v>2.3202911737943586</v>
      </c>
      <c r="O9" s="137">
        <v>0.9433962264150944</v>
      </c>
      <c r="P9" s="137">
        <v>0</v>
      </c>
      <c r="Q9" s="139">
        <v>2.318668252080856</v>
      </c>
      <c r="R9" s="139">
        <v>1.8925459825750242</v>
      </c>
      <c r="S9" s="146"/>
    </row>
    <row r="10" spans="1:19" ht="15">
      <c r="A10" s="111" t="s">
        <v>122</v>
      </c>
      <c r="B10" s="94" t="s">
        <v>123</v>
      </c>
      <c r="C10" s="136">
        <v>0.3270645952575634</v>
      </c>
      <c r="D10" s="137">
        <v>0.3225806451612903</v>
      </c>
      <c r="E10" s="137">
        <v>0</v>
      </c>
      <c r="F10" s="138">
        <v>0</v>
      </c>
      <c r="G10" s="139">
        <v>0.2942137953579601</v>
      </c>
      <c r="H10" s="140">
        <v>0.5277601857715853</v>
      </c>
      <c r="I10" s="137">
        <v>0.24193548387096775</v>
      </c>
      <c r="J10" s="137">
        <v>0</v>
      </c>
      <c r="K10" s="137">
        <v>0</v>
      </c>
      <c r="L10" s="139">
        <v>0.31859816806053365</v>
      </c>
      <c r="M10" s="137">
        <v>0.9569377990430623</v>
      </c>
      <c r="N10" s="137">
        <v>0.36396724294813476</v>
      </c>
      <c r="O10" s="137">
        <v>0.20964360587002098</v>
      </c>
      <c r="P10" s="137">
        <v>0</v>
      </c>
      <c r="Q10" s="139">
        <v>0.5548949663099485</v>
      </c>
      <c r="R10" s="139">
        <v>0.3727008712487899</v>
      </c>
      <c r="S10" s="146"/>
    </row>
    <row r="11" spans="1:19" ht="15">
      <c r="A11" s="111" t="s">
        <v>124</v>
      </c>
      <c r="B11" s="94" t="s">
        <v>125</v>
      </c>
      <c r="C11" s="136">
        <v>0</v>
      </c>
      <c r="D11" s="137">
        <v>0</v>
      </c>
      <c r="E11" s="137">
        <v>0</v>
      </c>
      <c r="F11" s="138">
        <v>0</v>
      </c>
      <c r="G11" s="139">
        <v>0</v>
      </c>
      <c r="H11" s="140">
        <v>0.042220814861726824</v>
      </c>
      <c r="I11" s="137">
        <v>0.03225806451612903</v>
      </c>
      <c r="J11" s="137">
        <v>0</v>
      </c>
      <c r="K11" s="137">
        <v>0</v>
      </c>
      <c r="L11" s="139">
        <v>0.03185981680605337</v>
      </c>
      <c r="M11" s="137">
        <v>0.0531632110579479</v>
      </c>
      <c r="N11" s="137">
        <v>0.09099181073703369</v>
      </c>
      <c r="O11" s="137">
        <v>0.10482180293501049</v>
      </c>
      <c r="P11" s="137">
        <v>0</v>
      </c>
      <c r="Q11" s="139">
        <v>0.07927070947284978</v>
      </c>
      <c r="R11" s="139">
        <v>0.038722168441432725</v>
      </c>
      <c r="S11" s="146"/>
    </row>
    <row r="12" spans="1:19" ht="15">
      <c r="A12" s="111" t="s">
        <v>126</v>
      </c>
      <c r="B12" s="94" t="s">
        <v>127</v>
      </c>
      <c r="C12" s="136">
        <v>0.40883074407195413</v>
      </c>
      <c r="D12" s="137">
        <v>0.06451612903225806</v>
      </c>
      <c r="E12" s="137">
        <v>0</v>
      </c>
      <c r="F12" s="138">
        <v>0</v>
      </c>
      <c r="G12" s="139">
        <v>0.1961425302386401</v>
      </c>
      <c r="H12" s="140">
        <v>0.35887692632467805</v>
      </c>
      <c r="I12" s="137">
        <v>0.11290322580645162</v>
      </c>
      <c r="J12" s="137">
        <v>0.2509410288582183</v>
      </c>
      <c r="K12" s="137">
        <v>0</v>
      </c>
      <c r="L12" s="139">
        <v>0.22301871764237358</v>
      </c>
      <c r="M12" s="137">
        <v>0.531632110579479</v>
      </c>
      <c r="N12" s="137">
        <v>0.13648771610555052</v>
      </c>
      <c r="O12" s="137">
        <v>0.10482180293501049</v>
      </c>
      <c r="P12" s="137">
        <v>0</v>
      </c>
      <c r="Q12" s="139">
        <v>0.27744748315497425</v>
      </c>
      <c r="R12" s="139">
        <v>0.23233301064859627</v>
      </c>
      <c r="S12" s="146"/>
    </row>
    <row r="13" spans="1:19" ht="15">
      <c r="A13" s="111" t="s">
        <v>128</v>
      </c>
      <c r="B13" s="94" t="s">
        <v>129</v>
      </c>
      <c r="C13" s="136">
        <v>0.40883074407195413</v>
      </c>
      <c r="D13" s="137">
        <v>0.5161290322580645</v>
      </c>
      <c r="E13" s="137">
        <v>0.36231884057971014</v>
      </c>
      <c r="F13" s="138">
        <v>0</v>
      </c>
      <c r="G13" s="139">
        <v>0.45766590389016026</v>
      </c>
      <c r="H13" s="140">
        <v>0.6966434452184928</v>
      </c>
      <c r="I13" s="137">
        <v>0.7419354838709676</v>
      </c>
      <c r="J13" s="137">
        <v>0.43914680050188204</v>
      </c>
      <c r="K13" s="137">
        <v>0</v>
      </c>
      <c r="L13" s="139">
        <v>0.6849860613301473</v>
      </c>
      <c r="M13" s="137">
        <v>0.6911217437533227</v>
      </c>
      <c r="N13" s="137">
        <v>0.6824385805277525</v>
      </c>
      <c r="O13" s="137">
        <v>0.3144654088050315</v>
      </c>
      <c r="P13" s="137">
        <v>7.6923076923076925</v>
      </c>
      <c r="Q13" s="139">
        <v>0.6341656757827983</v>
      </c>
      <c r="R13" s="139">
        <v>0.6389157792836399</v>
      </c>
      <c r="S13" s="146"/>
    </row>
    <row r="14" spans="1:19" ht="15">
      <c r="A14" s="111" t="s">
        <v>130</v>
      </c>
      <c r="B14" s="94" t="s">
        <v>131</v>
      </c>
      <c r="C14" s="136">
        <v>0.08176614881439084</v>
      </c>
      <c r="D14" s="137">
        <v>0.06451612903225806</v>
      </c>
      <c r="E14" s="137">
        <v>1.4492753623188406</v>
      </c>
      <c r="F14" s="138">
        <v>0</v>
      </c>
      <c r="G14" s="139">
        <v>0.1961425302386401</v>
      </c>
      <c r="H14" s="140">
        <v>0.37998733375554145</v>
      </c>
      <c r="I14" s="137">
        <v>0.3387096774193548</v>
      </c>
      <c r="J14" s="137">
        <v>0.2509410288582183</v>
      </c>
      <c r="K14" s="137">
        <v>0</v>
      </c>
      <c r="L14" s="139">
        <v>0.34249303066507364</v>
      </c>
      <c r="M14" s="137">
        <v>0.3721424774056353</v>
      </c>
      <c r="N14" s="137">
        <v>0.18198362147406738</v>
      </c>
      <c r="O14" s="137">
        <v>0</v>
      </c>
      <c r="P14" s="137">
        <v>0</v>
      </c>
      <c r="Q14" s="139">
        <v>0.21799445105033688</v>
      </c>
      <c r="R14" s="139">
        <v>0.29041626331074544</v>
      </c>
      <c r="S14" s="146"/>
    </row>
    <row r="15" spans="1:19" ht="28.5">
      <c r="A15" s="111" t="s">
        <v>132</v>
      </c>
      <c r="B15" s="94" t="s">
        <v>133</v>
      </c>
      <c r="C15" s="136">
        <v>5.478331970564186</v>
      </c>
      <c r="D15" s="137">
        <v>5.35483870967742</v>
      </c>
      <c r="E15" s="137">
        <v>2.898550724637681</v>
      </c>
      <c r="F15" s="138">
        <v>0</v>
      </c>
      <c r="G15" s="139">
        <v>5.165086629617522</v>
      </c>
      <c r="H15" s="140">
        <v>5.3620434874393075</v>
      </c>
      <c r="I15" s="137">
        <v>5.403225806451613</v>
      </c>
      <c r="J15" s="137">
        <v>2.3839397741530743</v>
      </c>
      <c r="K15" s="137">
        <v>0</v>
      </c>
      <c r="L15" s="139">
        <v>4.994026284348865</v>
      </c>
      <c r="M15" s="137">
        <v>3.1366294524189264</v>
      </c>
      <c r="N15" s="137">
        <v>2.72975432211101</v>
      </c>
      <c r="O15" s="137">
        <v>1.3626834381551363</v>
      </c>
      <c r="P15" s="137">
        <v>0</v>
      </c>
      <c r="Q15" s="139">
        <v>2.6159334126040426</v>
      </c>
      <c r="R15" s="139">
        <v>4.438528557599226</v>
      </c>
      <c r="S15" s="146"/>
    </row>
    <row r="16" spans="1:19" ht="28.5">
      <c r="A16" s="111" t="s">
        <v>134</v>
      </c>
      <c r="B16" s="94" t="s">
        <v>133</v>
      </c>
      <c r="C16" s="136">
        <v>2.5347506132461164</v>
      </c>
      <c r="D16" s="137">
        <v>2.5806451612903225</v>
      </c>
      <c r="E16" s="137">
        <v>1.8115942028985506</v>
      </c>
      <c r="F16" s="138">
        <v>0</v>
      </c>
      <c r="G16" s="139">
        <v>2.484472049689441</v>
      </c>
      <c r="H16" s="140">
        <v>3.1876715220603757</v>
      </c>
      <c r="I16" s="137">
        <v>3.4838709677419346</v>
      </c>
      <c r="J16" s="137">
        <v>1.4429109159347553</v>
      </c>
      <c r="K16" s="137">
        <v>0</v>
      </c>
      <c r="L16" s="139">
        <v>3.106332138590203</v>
      </c>
      <c r="M16" s="137">
        <v>1.9670388091440723</v>
      </c>
      <c r="N16" s="137">
        <v>1.8653321201091901</v>
      </c>
      <c r="O16" s="137">
        <v>1.257861635220126</v>
      </c>
      <c r="P16" s="137">
        <v>0</v>
      </c>
      <c r="Q16" s="139">
        <v>1.78359096313912</v>
      </c>
      <c r="R16" s="139">
        <v>2.691190706679574</v>
      </c>
      <c r="S16" s="146"/>
    </row>
    <row r="17" spans="1:19" ht="15">
      <c r="A17" s="111" t="s">
        <v>135</v>
      </c>
      <c r="B17" s="94" t="s">
        <v>136</v>
      </c>
      <c r="C17" s="136">
        <v>0.7358953393295176</v>
      </c>
      <c r="D17" s="137">
        <v>0.8387096774193548</v>
      </c>
      <c r="E17" s="137">
        <v>0.36231884057971014</v>
      </c>
      <c r="F17" s="138">
        <v>0</v>
      </c>
      <c r="G17" s="139">
        <v>0.7518796992481203</v>
      </c>
      <c r="H17" s="140">
        <v>1.224403630990078</v>
      </c>
      <c r="I17" s="137">
        <v>1.2580645161290323</v>
      </c>
      <c r="J17" s="137">
        <v>1.0037641154328731</v>
      </c>
      <c r="K17" s="137">
        <v>0</v>
      </c>
      <c r="L17" s="139">
        <v>1.210673038630028</v>
      </c>
      <c r="M17" s="137">
        <v>0.7442849548112705</v>
      </c>
      <c r="N17" s="137">
        <v>0.7734303912647862</v>
      </c>
      <c r="O17" s="137">
        <v>0.20964360587002098</v>
      </c>
      <c r="P17" s="137">
        <v>0</v>
      </c>
      <c r="Q17" s="139">
        <v>0.6539833531510106</v>
      </c>
      <c r="R17" s="139">
        <v>1.0067763794772506</v>
      </c>
      <c r="S17" s="146"/>
    </row>
    <row r="18" spans="1:19" ht="28.5">
      <c r="A18" s="111" t="s">
        <v>137</v>
      </c>
      <c r="B18" s="94" t="s">
        <v>138</v>
      </c>
      <c r="C18" s="136">
        <v>2.9435813573180702</v>
      </c>
      <c r="D18" s="137">
        <v>3.0322580645161294</v>
      </c>
      <c r="E18" s="137">
        <v>1.8115942028985506</v>
      </c>
      <c r="F18" s="138">
        <v>0</v>
      </c>
      <c r="G18" s="139">
        <v>2.876757110166721</v>
      </c>
      <c r="H18" s="140">
        <v>2.5965801139961995</v>
      </c>
      <c r="I18" s="137">
        <v>3.129032258064516</v>
      </c>
      <c r="J18" s="137">
        <v>2.4466750313676284</v>
      </c>
      <c r="K18" s="137">
        <v>0</v>
      </c>
      <c r="L18" s="139">
        <v>2.8355236957387495</v>
      </c>
      <c r="M18" s="137">
        <v>1.648059542796385</v>
      </c>
      <c r="N18" s="137">
        <v>1.8653321201091901</v>
      </c>
      <c r="O18" s="137">
        <v>1.3626834381551363</v>
      </c>
      <c r="P18" s="137">
        <v>0</v>
      </c>
      <c r="Q18" s="139">
        <v>1.6845025762980577</v>
      </c>
      <c r="R18" s="139">
        <v>2.5605033881897388</v>
      </c>
      <c r="S18" s="146"/>
    </row>
    <row r="19" spans="1:19" ht="28.5">
      <c r="A19" s="111" t="s">
        <v>139</v>
      </c>
      <c r="B19" s="94" t="s">
        <v>138</v>
      </c>
      <c r="C19" s="136">
        <v>1.7170891251022076</v>
      </c>
      <c r="D19" s="137">
        <v>2.903225806451613</v>
      </c>
      <c r="E19" s="137">
        <v>1.4492753623188406</v>
      </c>
      <c r="F19" s="138">
        <v>0</v>
      </c>
      <c r="G19" s="139">
        <v>2.2883295194508007</v>
      </c>
      <c r="H19" s="140">
        <v>1.7521638167616636</v>
      </c>
      <c r="I19" s="137">
        <v>2.7903225806451615</v>
      </c>
      <c r="J19" s="137">
        <v>2.6348808030112925</v>
      </c>
      <c r="K19" s="137">
        <v>0</v>
      </c>
      <c r="L19" s="139">
        <v>2.3735563520509757</v>
      </c>
      <c r="M19" s="137">
        <v>1.9138755980861246</v>
      </c>
      <c r="N19" s="137">
        <v>2.0473157415832577</v>
      </c>
      <c r="O19" s="137">
        <v>2.0964360587002098</v>
      </c>
      <c r="P19" s="137">
        <v>0</v>
      </c>
      <c r="Q19" s="139">
        <v>2.001585414189457</v>
      </c>
      <c r="R19" s="139">
        <v>2.270087124878993</v>
      </c>
      <c r="S19" s="146"/>
    </row>
    <row r="20" spans="1:19" ht="15">
      <c r="A20" s="111" t="s">
        <v>140</v>
      </c>
      <c r="B20" s="94" t="s">
        <v>141</v>
      </c>
      <c r="C20" s="136">
        <v>1.4717906786590351</v>
      </c>
      <c r="D20" s="137">
        <v>1.4193548387096775</v>
      </c>
      <c r="E20" s="137">
        <v>0.7246376811594203</v>
      </c>
      <c r="F20" s="138">
        <v>0</v>
      </c>
      <c r="G20" s="139">
        <v>1.3729977116704806</v>
      </c>
      <c r="H20" s="140">
        <v>0.9710787418197172</v>
      </c>
      <c r="I20" s="137">
        <v>1.1935483870967742</v>
      </c>
      <c r="J20" s="137">
        <v>0.43914680050188204</v>
      </c>
      <c r="K20" s="137">
        <v>0</v>
      </c>
      <c r="L20" s="139">
        <v>1.0115491835921944</v>
      </c>
      <c r="M20" s="137">
        <v>0.7442849548112705</v>
      </c>
      <c r="N20" s="137">
        <v>0.7734303912647862</v>
      </c>
      <c r="O20" s="137">
        <v>0.3144654088050315</v>
      </c>
      <c r="P20" s="137">
        <v>0</v>
      </c>
      <c r="Q20" s="139">
        <v>0.6738010305192232</v>
      </c>
      <c r="R20" s="139">
        <v>0.9825750242013552</v>
      </c>
      <c r="S20" s="146"/>
    </row>
    <row r="21" spans="1:19" ht="28.5">
      <c r="A21" s="111" t="s">
        <v>142</v>
      </c>
      <c r="B21" s="94" t="s">
        <v>143</v>
      </c>
      <c r="C21" s="136">
        <v>0.08176614881439084</v>
      </c>
      <c r="D21" s="137">
        <v>0.12903225806451613</v>
      </c>
      <c r="E21" s="137">
        <v>0</v>
      </c>
      <c r="F21" s="138">
        <v>0</v>
      </c>
      <c r="G21" s="139">
        <v>0.09807126511932004</v>
      </c>
      <c r="H21" s="140">
        <v>0.1477728520160439</v>
      </c>
      <c r="I21" s="137">
        <v>0.14516129032258066</v>
      </c>
      <c r="J21" s="137">
        <v>0.12547051442910914</v>
      </c>
      <c r="K21" s="137">
        <v>0</v>
      </c>
      <c r="L21" s="139">
        <v>0.14336917562724014</v>
      </c>
      <c r="M21" s="137">
        <v>0.2126528442317916</v>
      </c>
      <c r="N21" s="137">
        <v>0.5004549590536852</v>
      </c>
      <c r="O21" s="137">
        <v>0.10482180293501049</v>
      </c>
      <c r="P21" s="137">
        <v>0</v>
      </c>
      <c r="Q21" s="139">
        <v>0.3170828378913991</v>
      </c>
      <c r="R21" s="139">
        <v>0.17909002904162633</v>
      </c>
      <c r="S21" s="146"/>
    </row>
    <row r="22" spans="1:19" ht="28.5">
      <c r="A22" s="111" t="s">
        <v>144</v>
      </c>
      <c r="B22" s="94" t="s">
        <v>145</v>
      </c>
      <c r="C22" s="136">
        <v>2.5347506132461164</v>
      </c>
      <c r="D22" s="137">
        <v>2.5161290322580645</v>
      </c>
      <c r="E22" s="137">
        <v>1.0869565217391304</v>
      </c>
      <c r="F22" s="138">
        <v>0</v>
      </c>
      <c r="G22" s="139">
        <v>2.386400784570121</v>
      </c>
      <c r="H22" s="140">
        <v>2.4276968545492927</v>
      </c>
      <c r="I22" s="137">
        <v>3.5000000000000004</v>
      </c>
      <c r="J22" s="137">
        <v>2.4466750313676284</v>
      </c>
      <c r="K22" s="137">
        <v>4.166666666666666</v>
      </c>
      <c r="L22" s="139">
        <v>2.9629629629629632</v>
      </c>
      <c r="M22" s="137">
        <v>5.31632110579479</v>
      </c>
      <c r="N22" s="137">
        <v>6.460418562329391</v>
      </c>
      <c r="O22" s="137">
        <v>3.7735849056603774</v>
      </c>
      <c r="P22" s="137">
        <v>0</v>
      </c>
      <c r="Q22" s="139">
        <v>5.50931430836306</v>
      </c>
      <c r="R22" s="139">
        <v>3.499515972894482</v>
      </c>
      <c r="S22" s="146"/>
    </row>
    <row r="23" spans="1:19" ht="15">
      <c r="A23" s="111" t="s">
        <v>146</v>
      </c>
      <c r="B23" s="94" t="s">
        <v>147</v>
      </c>
      <c r="C23" s="136">
        <v>0</v>
      </c>
      <c r="D23" s="137">
        <v>0</v>
      </c>
      <c r="E23" s="137">
        <v>0</v>
      </c>
      <c r="F23" s="138">
        <v>0</v>
      </c>
      <c r="G23" s="139">
        <v>0</v>
      </c>
      <c r="H23" s="140">
        <v>0.042220814861726824</v>
      </c>
      <c r="I23" s="137">
        <v>0.08064516129032258</v>
      </c>
      <c r="J23" s="137">
        <v>0.18820577164366373</v>
      </c>
      <c r="K23" s="137">
        <v>4.166666666666666</v>
      </c>
      <c r="L23" s="139">
        <v>0.08761449621664676</v>
      </c>
      <c r="M23" s="137">
        <v>0.1594896331738437</v>
      </c>
      <c r="N23" s="137">
        <v>0.18198362147406738</v>
      </c>
      <c r="O23" s="137">
        <v>0.10482180293501049</v>
      </c>
      <c r="P23" s="137">
        <v>0</v>
      </c>
      <c r="Q23" s="139">
        <v>0.15854141894569956</v>
      </c>
      <c r="R23" s="139">
        <v>0.09196515004840271</v>
      </c>
      <c r="S23" s="146"/>
    </row>
    <row r="24" spans="1:19" ht="15">
      <c r="A24" s="111" t="s">
        <v>148</v>
      </c>
      <c r="B24" s="124" t="s">
        <v>149</v>
      </c>
      <c r="C24" s="136">
        <v>0.1635322976287817</v>
      </c>
      <c r="D24" s="137">
        <v>0.25806451612903225</v>
      </c>
      <c r="E24" s="137">
        <v>0</v>
      </c>
      <c r="F24" s="138">
        <v>0</v>
      </c>
      <c r="G24" s="139">
        <v>0.1961425302386401</v>
      </c>
      <c r="H24" s="140">
        <v>0.31665611146295125</v>
      </c>
      <c r="I24" s="137">
        <v>0.4032258064516129</v>
      </c>
      <c r="J24" s="137">
        <v>0.3136762860727729</v>
      </c>
      <c r="K24" s="137">
        <v>0</v>
      </c>
      <c r="L24" s="139">
        <v>0.35842293906810035</v>
      </c>
      <c r="M24" s="137">
        <v>0.3721424774056353</v>
      </c>
      <c r="N24" s="137">
        <v>0.36396724294813476</v>
      </c>
      <c r="O24" s="137">
        <v>0.628930817610063</v>
      </c>
      <c r="P24" s="137">
        <v>0</v>
      </c>
      <c r="Q24" s="139">
        <v>0.41617122473246143</v>
      </c>
      <c r="R24" s="139">
        <v>0.34849951597289447</v>
      </c>
      <c r="S24" s="146"/>
    </row>
    <row r="25" spans="1:19" ht="15">
      <c r="A25" s="111" t="s">
        <v>150</v>
      </c>
      <c r="B25" s="94" t="s">
        <v>151</v>
      </c>
      <c r="C25" s="136">
        <v>0.40883074407195413</v>
      </c>
      <c r="D25" s="137">
        <v>0.3225806451612903</v>
      </c>
      <c r="E25" s="137">
        <v>0</v>
      </c>
      <c r="F25" s="138">
        <v>0</v>
      </c>
      <c r="G25" s="139">
        <v>0.32690421706440015</v>
      </c>
      <c r="H25" s="140">
        <v>0.46442896347899515</v>
      </c>
      <c r="I25" s="137">
        <v>0.3709677419354838</v>
      </c>
      <c r="J25" s="137">
        <v>0.12547051442910914</v>
      </c>
      <c r="K25" s="137">
        <v>0</v>
      </c>
      <c r="L25" s="139">
        <v>0.374352847471127</v>
      </c>
      <c r="M25" s="137">
        <v>0.4253056884635832</v>
      </c>
      <c r="N25" s="137">
        <v>0.5459508644222021</v>
      </c>
      <c r="O25" s="137">
        <v>0.5241090146750524</v>
      </c>
      <c r="P25" s="137">
        <v>0</v>
      </c>
      <c r="Q25" s="139">
        <v>0.49544193420531113</v>
      </c>
      <c r="R25" s="139">
        <v>0.3969022265246853</v>
      </c>
      <c r="S25" s="146"/>
    </row>
    <row r="26" spans="1:19" ht="15">
      <c r="A26" s="111" t="s">
        <v>152</v>
      </c>
      <c r="B26" s="94" t="s">
        <v>153</v>
      </c>
      <c r="C26" s="136">
        <v>0.24529844644317256</v>
      </c>
      <c r="D26" s="137">
        <v>0.06451612903225806</v>
      </c>
      <c r="E26" s="137">
        <v>0</v>
      </c>
      <c r="F26" s="138">
        <v>0</v>
      </c>
      <c r="G26" s="139">
        <v>0.13076168682576006</v>
      </c>
      <c r="H26" s="140">
        <v>0.08444162972345365</v>
      </c>
      <c r="I26" s="137">
        <v>0.12903225806451613</v>
      </c>
      <c r="J26" s="137">
        <v>0.3136762860727729</v>
      </c>
      <c r="K26" s="137">
        <v>0</v>
      </c>
      <c r="L26" s="139">
        <v>0.13540422142572678</v>
      </c>
      <c r="M26" s="137">
        <v>0.2126528442317916</v>
      </c>
      <c r="N26" s="137">
        <v>0.3184713375796179</v>
      </c>
      <c r="O26" s="137">
        <v>0.3144654088050315</v>
      </c>
      <c r="P26" s="137">
        <v>0</v>
      </c>
      <c r="Q26" s="139">
        <v>0.27744748315497425</v>
      </c>
      <c r="R26" s="139">
        <v>0.16940948693126814</v>
      </c>
      <c r="S26" s="146"/>
    </row>
    <row r="27" spans="1:19" ht="28.5">
      <c r="A27" s="111" t="s">
        <v>154</v>
      </c>
      <c r="B27" s="94" t="s">
        <v>155</v>
      </c>
      <c r="C27" s="136">
        <v>0.08176614881439084</v>
      </c>
      <c r="D27" s="137">
        <v>0.5806451612903226</v>
      </c>
      <c r="E27" s="137">
        <v>1.4492753623188406</v>
      </c>
      <c r="F27" s="138">
        <v>0</v>
      </c>
      <c r="G27" s="139">
        <v>0.45766590389016026</v>
      </c>
      <c r="H27" s="140">
        <v>0.5910914080641756</v>
      </c>
      <c r="I27" s="137">
        <v>0.6612903225806451</v>
      </c>
      <c r="J27" s="137">
        <v>0.43914680050188204</v>
      </c>
      <c r="K27" s="137">
        <v>0</v>
      </c>
      <c r="L27" s="139">
        <v>0.605336519315014</v>
      </c>
      <c r="M27" s="137">
        <v>0.5847953216374269</v>
      </c>
      <c r="N27" s="137">
        <v>0.8189262966333031</v>
      </c>
      <c r="O27" s="137">
        <v>0.5241090146750524</v>
      </c>
      <c r="P27" s="137">
        <v>0</v>
      </c>
      <c r="Q27" s="139">
        <v>0.6738010305192232</v>
      </c>
      <c r="R27" s="139">
        <v>0.6001936108422072</v>
      </c>
      <c r="S27" s="146"/>
    </row>
    <row r="28" spans="1:19" ht="15">
      <c r="A28" s="111" t="s">
        <v>156</v>
      </c>
      <c r="B28" s="94" t="s">
        <v>157</v>
      </c>
      <c r="C28" s="136">
        <v>4.006541291905151</v>
      </c>
      <c r="D28" s="137">
        <v>5.935483870967741</v>
      </c>
      <c r="E28" s="137">
        <v>5.434782608695652</v>
      </c>
      <c r="F28" s="138">
        <v>0</v>
      </c>
      <c r="G28" s="139">
        <v>5.099705786204642</v>
      </c>
      <c r="H28" s="140">
        <v>5.045387375976356</v>
      </c>
      <c r="I28" s="137">
        <v>5.467741935483871</v>
      </c>
      <c r="J28" s="137">
        <v>10.414052697616063</v>
      </c>
      <c r="K28" s="137">
        <v>0</v>
      </c>
      <c r="L28" s="139">
        <v>5.9259259259259265</v>
      </c>
      <c r="M28" s="137">
        <v>4.518872939925571</v>
      </c>
      <c r="N28" s="137">
        <v>5.550500454959053</v>
      </c>
      <c r="O28" s="137">
        <v>12.788259958071281</v>
      </c>
      <c r="P28" s="137">
        <v>0</v>
      </c>
      <c r="Q28" s="139">
        <v>6.520015854141894</v>
      </c>
      <c r="R28" s="139">
        <v>5.948693126815101</v>
      </c>
      <c r="S28" s="146"/>
    </row>
    <row r="29" spans="1:19" ht="15">
      <c r="A29" s="111" t="s">
        <v>158</v>
      </c>
      <c r="B29" s="94" t="s">
        <v>159</v>
      </c>
      <c r="C29" s="136">
        <v>5.9689288634505315</v>
      </c>
      <c r="D29" s="137">
        <v>4.258064516129032</v>
      </c>
      <c r="E29" s="137">
        <v>7.246376811594202</v>
      </c>
      <c r="F29" s="138">
        <v>0</v>
      </c>
      <c r="G29" s="139">
        <v>5.197777051323962</v>
      </c>
      <c r="H29" s="140">
        <v>4.644289634789951</v>
      </c>
      <c r="I29" s="137">
        <v>4.483870967741935</v>
      </c>
      <c r="J29" s="137">
        <v>8.971141781681306</v>
      </c>
      <c r="K29" s="137">
        <v>0</v>
      </c>
      <c r="L29" s="139">
        <v>5.105535643170052</v>
      </c>
      <c r="M29" s="137">
        <v>4.678362573099415</v>
      </c>
      <c r="N29" s="137">
        <v>3.457688808007279</v>
      </c>
      <c r="O29" s="137">
        <v>7.966457023060797</v>
      </c>
      <c r="P29" s="137">
        <v>0</v>
      </c>
      <c r="Q29" s="139">
        <v>4.756242568370987</v>
      </c>
      <c r="R29" s="139">
        <v>5.033881897386254</v>
      </c>
      <c r="S29" s="146"/>
    </row>
    <row r="30" spans="1:19" ht="15">
      <c r="A30" s="111" t="s">
        <v>160</v>
      </c>
      <c r="B30" s="94" t="s">
        <v>161</v>
      </c>
      <c r="C30" s="136">
        <v>2.698282910874898</v>
      </c>
      <c r="D30" s="137">
        <v>2.7741935483870965</v>
      </c>
      <c r="E30" s="137">
        <v>2.1739130434782608</v>
      </c>
      <c r="F30" s="138">
        <v>0</v>
      </c>
      <c r="G30" s="139">
        <v>2.680614579928081</v>
      </c>
      <c r="H30" s="140">
        <v>3.229892336922103</v>
      </c>
      <c r="I30" s="137">
        <v>2.5806451612903225</v>
      </c>
      <c r="J30" s="137">
        <v>2.5721455457967375</v>
      </c>
      <c r="K30" s="137">
        <v>0</v>
      </c>
      <c r="L30" s="139">
        <v>2.819593787335722</v>
      </c>
      <c r="M30" s="137">
        <v>2.817650186071239</v>
      </c>
      <c r="N30" s="137">
        <v>3.2757051865332123</v>
      </c>
      <c r="O30" s="137">
        <v>3.878406708595388</v>
      </c>
      <c r="P30" s="137">
        <v>0</v>
      </c>
      <c r="Q30" s="139">
        <v>3.2104637336504163</v>
      </c>
      <c r="R30" s="139">
        <v>2.894482090997096</v>
      </c>
      <c r="S30" s="146"/>
    </row>
    <row r="31" spans="1:19" ht="15">
      <c r="A31" s="111" t="s">
        <v>162</v>
      </c>
      <c r="B31" s="94" t="s">
        <v>163</v>
      </c>
      <c r="C31" s="136">
        <v>2.125919869174162</v>
      </c>
      <c r="D31" s="137">
        <v>2</v>
      </c>
      <c r="E31" s="137">
        <v>4.3478260869565215</v>
      </c>
      <c r="F31" s="138">
        <v>0</v>
      </c>
      <c r="G31" s="139">
        <v>2.2556390977443606</v>
      </c>
      <c r="H31" s="140">
        <v>2.068819928224615</v>
      </c>
      <c r="I31" s="137">
        <v>1.6129032258064515</v>
      </c>
      <c r="J31" s="137">
        <v>2.9485570890840656</v>
      </c>
      <c r="K31" s="137">
        <v>0</v>
      </c>
      <c r="L31" s="139">
        <v>1.9514137793707687</v>
      </c>
      <c r="M31" s="137">
        <v>2.4455077086656036</v>
      </c>
      <c r="N31" s="137">
        <v>1.7743403093721566</v>
      </c>
      <c r="O31" s="137">
        <v>2.0964360587002098</v>
      </c>
      <c r="P31" s="137">
        <v>0</v>
      </c>
      <c r="Q31" s="139">
        <v>2.080856123662307</v>
      </c>
      <c r="R31" s="139">
        <v>2.028073572120039</v>
      </c>
      <c r="S31" s="146"/>
    </row>
    <row r="32" spans="1:19" ht="15">
      <c r="A32" s="125">
        <v>55</v>
      </c>
      <c r="B32" s="94" t="s">
        <v>164</v>
      </c>
      <c r="C32" s="136">
        <v>2.8618152085036797</v>
      </c>
      <c r="D32" s="137">
        <v>4.838709677419355</v>
      </c>
      <c r="E32" s="137">
        <v>11.594202898550725</v>
      </c>
      <c r="F32" s="138">
        <v>0</v>
      </c>
      <c r="G32" s="139">
        <v>4.6420398823144815</v>
      </c>
      <c r="H32" s="140">
        <v>3.5676588558159175</v>
      </c>
      <c r="I32" s="137">
        <v>3.4516129032258065</v>
      </c>
      <c r="J32" s="137">
        <v>7.779171894604769</v>
      </c>
      <c r="K32" s="137">
        <v>0</v>
      </c>
      <c r="L32" s="139">
        <v>4.038231780167264</v>
      </c>
      <c r="M32" s="137">
        <v>3.03030303030303</v>
      </c>
      <c r="N32" s="137">
        <v>3.3666969972702456</v>
      </c>
      <c r="O32" s="137">
        <v>7.232704402515723</v>
      </c>
      <c r="P32" s="137">
        <v>0</v>
      </c>
      <c r="Q32" s="139">
        <v>3.963535473642489</v>
      </c>
      <c r="R32" s="139">
        <v>4.109390125847048</v>
      </c>
      <c r="S32" s="146"/>
    </row>
    <row r="33" spans="1:19" ht="28.5">
      <c r="A33" s="111" t="s">
        <v>165</v>
      </c>
      <c r="B33" s="94" t="s">
        <v>166</v>
      </c>
      <c r="C33" s="136">
        <v>1.3082583810302535</v>
      </c>
      <c r="D33" s="137">
        <v>0.8387096774193548</v>
      </c>
      <c r="E33" s="137">
        <v>1.4492753623188406</v>
      </c>
      <c r="F33" s="138">
        <v>0</v>
      </c>
      <c r="G33" s="139">
        <v>1.0787839163125206</v>
      </c>
      <c r="H33" s="140">
        <v>1.7521638167616636</v>
      </c>
      <c r="I33" s="137">
        <v>1.3709677419354842</v>
      </c>
      <c r="J33" s="137">
        <v>1.6938519447929739</v>
      </c>
      <c r="K33" s="137">
        <v>0</v>
      </c>
      <c r="L33" s="139">
        <v>1.5531660692951015</v>
      </c>
      <c r="M33" s="137">
        <v>1.2759170653907497</v>
      </c>
      <c r="N33" s="137">
        <v>1.7743403093721566</v>
      </c>
      <c r="O33" s="137">
        <v>1.0482180293501049</v>
      </c>
      <c r="P33" s="137">
        <v>0</v>
      </c>
      <c r="Q33" s="139">
        <v>1.4466904478795084</v>
      </c>
      <c r="R33" s="139">
        <v>1.456921587608906</v>
      </c>
      <c r="S33" s="146"/>
    </row>
    <row r="34" spans="1:19" ht="15">
      <c r="A34" s="111" t="s">
        <v>167</v>
      </c>
      <c r="B34" s="94" t="s">
        <v>168</v>
      </c>
      <c r="C34" s="136">
        <v>0.1635322976287817</v>
      </c>
      <c r="D34" s="137">
        <v>0.06451612903225806</v>
      </c>
      <c r="E34" s="137">
        <v>0.36231884057971014</v>
      </c>
      <c r="F34" s="138">
        <v>0</v>
      </c>
      <c r="G34" s="139">
        <v>0.13076168682576006</v>
      </c>
      <c r="H34" s="140">
        <v>0.1688832594469073</v>
      </c>
      <c r="I34" s="137">
        <v>0.16129032258064516</v>
      </c>
      <c r="J34" s="137">
        <v>0.12547051442910914</v>
      </c>
      <c r="K34" s="137">
        <v>0</v>
      </c>
      <c r="L34" s="139">
        <v>0.15929908403026682</v>
      </c>
      <c r="M34" s="137">
        <v>0</v>
      </c>
      <c r="N34" s="137">
        <v>0</v>
      </c>
      <c r="O34" s="137">
        <v>0.20964360587002098</v>
      </c>
      <c r="P34" s="137">
        <v>0</v>
      </c>
      <c r="Q34" s="139">
        <v>0.03963535473642489</v>
      </c>
      <c r="R34" s="139">
        <v>0.12584704743465633</v>
      </c>
      <c r="S34" s="146"/>
    </row>
    <row r="35" spans="1:19" ht="28.5">
      <c r="A35" s="111" t="s">
        <v>169</v>
      </c>
      <c r="B35" s="94" t="s">
        <v>170</v>
      </c>
      <c r="C35" s="136">
        <v>0.7358953393295176</v>
      </c>
      <c r="D35" s="137">
        <v>0.903225806451613</v>
      </c>
      <c r="E35" s="137">
        <v>1.0869565217391304</v>
      </c>
      <c r="F35" s="138">
        <v>0</v>
      </c>
      <c r="G35" s="139">
        <v>0.8499509643674402</v>
      </c>
      <c r="H35" s="140">
        <v>0.9921891492505805</v>
      </c>
      <c r="I35" s="137">
        <v>0.7258064516129032</v>
      </c>
      <c r="J35" s="137">
        <v>0.7528230865746549</v>
      </c>
      <c r="K35" s="137">
        <v>0</v>
      </c>
      <c r="L35" s="139">
        <v>0.8283552369573874</v>
      </c>
      <c r="M35" s="137">
        <v>0.7974481658692184</v>
      </c>
      <c r="N35" s="137">
        <v>0.9099181073703366</v>
      </c>
      <c r="O35" s="137">
        <v>0.5241090146750524</v>
      </c>
      <c r="P35" s="137">
        <v>0</v>
      </c>
      <c r="Q35" s="139">
        <v>0.7927070947284978</v>
      </c>
      <c r="R35" s="139">
        <v>0.8228460793804453</v>
      </c>
      <c r="S35" s="146"/>
    </row>
    <row r="36" spans="1:19" ht="15">
      <c r="A36" s="111" t="s">
        <v>171</v>
      </c>
      <c r="B36" s="94" t="s">
        <v>172</v>
      </c>
      <c r="C36" s="136">
        <v>2.4529844644317254</v>
      </c>
      <c r="D36" s="137">
        <v>1.7419354838709673</v>
      </c>
      <c r="E36" s="137">
        <v>0.36231884057971014</v>
      </c>
      <c r="F36" s="138">
        <v>0</v>
      </c>
      <c r="G36" s="139">
        <v>1.896044458973521</v>
      </c>
      <c r="H36" s="140">
        <v>1.2455140384209415</v>
      </c>
      <c r="I36" s="137">
        <v>1.5</v>
      </c>
      <c r="J36" s="137">
        <v>1.3801756587202008</v>
      </c>
      <c r="K36" s="137">
        <v>0</v>
      </c>
      <c r="L36" s="139">
        <v>1.3859020310633214</v>
      </c>
      <c r="M36" s="137">
        <v>1.488569909622541</v>
      </c>
      <c r="N36" s="137">
        <v>1.455868971792539</v>
      </c>
      <c r="O36" s="137">
        <v>2.6205450733752618</v>
      </c>
      <c r="P36" s="137">
        <v>0</v>
      </c>
      <c r="Q36" s="139">
        <v>1.6845025762980577</v>
      </c>
      <c r="R36" s="139">
        <v>1.5343659244917718</v>
      </c>
      <c r="S36" s="146"/>
    </row>
    <row r="37" spans="1:19" ht="15">
      <c r="A37" s="111" t="s">
        <v>173</v>
      </c>
      <c r="B37" s="94" t="s">
        <v>174</v>
      </c>
      <c r="C37" s="136">
        <v>15.208503679476696</v>
      </c>
      <c r="D37" s="137">
        <v>13.29032258064516</v>
      </c>
      <c r="E37" s="137">
        <v>13.043478260869565</v>
      </c>
      <c r="F37" s="138">
        <v>0</v>
      </c>
      <c r="G37" s="139">
        <v>13.991500490356326</v>
      </c>
      <c r="H37" s="140">
        <v>12.244036309900782</v>
      </c>
      <c r="I37" s="137">
        <v>11.225806451612904</v>
      </c>
      <c r="J37" s="137">
        <v>10.664993726474279</v>
      </c>
      <c r="K37" s="137">
        <v>0</v>
      </c>
      <c r="L37" s="139">
        <v>11.51732377538829</v>
      </c>
      <c r="M37" s="137">
        <v>13.875598086124404</v>
      </c>
      <c r="N37" s="137">
        <v>10.91901728844404</v>
      </c>
      <c r="O37" s="137">
        <v>11.215932914046121</v>
      </c>
      <c r="P37" s="137">
        <v>0</v>
      </c>
      <c r="Q37" s="139">
        <v>12.049147839873166</v>
      </c>
      <c r="R37" s="139">
        <v>12.013552758954502</v>
      </c>
      <c r="S37" s="146"/>
    </row>
    <row r="38" spans="1:19" ht="15">
      <c r="A38" s="111" t="s">
        <v>175</v>
      </c>
      <c r="B38" s="94" t="s">
        <v>176</v>
      </c>
      <c r="C38" s="136">
        <v>5.560098119378577</v>
      </c>
      <c r="D38" s="137">
        <v>5.161290322580645</v>
      </c>
      <c r="E38" s="137">
        <v>6.159420289855074</v>
      </c>
      <c r="F38" s="138">
        <v>0</v>
      </c>
      <c r="G38" s="139">
        <v>5.393919581562602</v>
      </c>
      <c r="H38" s="140">
        <v>5.00316656111463</v>
      </c>
      <c r="I38" s="137">
        <v>5.693548387096774</v>
      </c>
      <c r="J38" s="137">
        <v>6.712672521957341</v>
      </c>
      <c r="K38" s="137">
        <v>4.166666666666666</v>
      </c>
      <c r="L38" s="139">
        <v>5.559538032656312</v>
      </c>
      <c r="M38" s="137">
        <v>3.880914407230197</v>
      </c>
      <c r="N38" s="137">
        <v>6.733393994540491</v>
      </c>
      <c r="O38" s="137">
        <v>5.870020964360588</v>
      </c>
      <c r="P38" s="137">
        <v>0</v>
      </c>
      <c r="Q38" s="139">
        <v>5.489496630994847</v>
      </c>
      <c r="R38" s="139">
        <v>5.517909002904163</v>
      </c>
      <c r="S38" s="146"/>
    </row>
    <row r="39" spans="1:19" ht="15">
      <c r="A39" s="111" t="s">
        <v>177</v>
      </c>
      <c r="B39" s="94" t="s">
        <v>178</v>
      </c>
      <c r="C39" s="136">
        <v>1.4717906786590351</v>
      </c>
      <c r="D39" s="137">
        <v>2.838709677419355</v>
      </c>
      <c r="E39" s="137">
        <v>1.8115942028985506</v>
      </c>
      <c r="F39" s="138">
        <v>0</v>
      </c>
      <c r="G39" s="139">
        <v>2.190258254331481</v>
      </c>
      <c r="H39" s="140">
        <v>2.3643656322567024</v>
      </c>
      <c r="I39" s="137">
        <v>2.7096774193548385</v>
      </c>
      <c r="J39" s="137">
        <v>4.328732747804266</v>
      </c>
      <c r="K39" s="137">
        <v>0</v>
      </c>
      <c r="L39" s="139">
        <v>2.779769016328156</v>
      </c>
      <c r="M39" s="137">
        <v>2.5518341307814993</v>
      </c>
      <c r="N39" s="137">
        <v>4.5040946314831665</v>
      </c>
      <c r="O39" s="137">
        <v>4.1928721174004195</v>
      </c>
      <c r="P39" s="137">
        <v>0</v>
      </c>
      <c r="Q39" s="139">
        <v>3.705905667855727</v>
      </c>
      <c r="R39" s="139">
        <v>2.918683446272991</v>
      </c>
      <c r="S39" s="146"/>
    </row>
    <row r="40" spans="1:19" ht="15">
      <c r="A40" s="111" t="s">
        <v>179</v>
      </c>
      <c r="B40" s="94" t="s">
        <v>180</v>
      </c>
      <c r="C40" s="136">
        <v>0.3270645952575634</v>
      </c>
      <c r="D40" s="137">
        <v>0.25806451612903225</v>
      </c>
      <c r="E40" s="137">
        <v>0.36231884057971014</v>
      </c>
      <c r="F40" s="138">
        <v>0</v>
      </c>
      <c r="G40" s="139">
        <v>0.2942137953579601</v>
      </c>
      <c r="H40" s="140">
        <v>0.23221448173949757</v>
      </c>
      <c r="I40" s="137">
        <v>0.27419354838709675</v>
      </c>
      <c r="J40" s="137">
        <v>0.2509410288582183</v>
      </c>
      <c r="K40" s="137">
        <v>0</v>
      </c>
      <c r="L40" s="139">
        <v>0.25487853444842695</v>
      </c>
      <c r="M40" s="137">
        <v>0.1594896331738437</v>
      </c>
      <c r="N40" s="137">
        <v>0.27297543221110104</v>
      </c>
      <c r="O40" s="137">
        <v>0.10482180293501049</v>
      </c>
      <c r="P40" s="137">
        <v>0</v>
      </c>
      <c r="Q40" s="139">
        <v>0.19817677368212444</v>
      </c>
      <c r="R40" s="139">
        <v>0.24685382381413354</v>
      </c>
      <c r="S40" s="146"/>
    </row>
    <row r="41" spans="1:19" ht="28.5">
      <c r="A41" s="111" t="s">
        <v>181</v>
      </c>
      <c r="B41" s="94" t="s">
        <v>182</v>
      </c>
      <c r="C41" s="136">
        <v>0.7358953393295176</v>
      </c>
      <c r="D41" s="137">
        <v>0.7096774193548387</v>
      </c>
      <c r="E41" s="137">
        <v>0.36231884057971014</v>
      </c>
      <c r="F41" s="138">
        <v>0</v>
      </c>
      <c r="G41" s="139">
        <v>0.6864988558352403</v>
      </c>
      <c r="H41" s="140">
        <v>1.2455140384209415</v>
      </c>
      <c r="I41" s="137">
        <v>1.0806451612903227</v>
      </c>
      <c r="J41" s="137">
        <v>0.7528230865746549</v>
      </c>
      <c r="K41" s="137">
        <v>0</v>
      </c>
      <c r="L41" s="139">
        <v>1.099163679808841</v>
      </c>
      <c r="M41" s="137">
        <v>1.4354066985645932</v>
      </c>
      <c r="N41" s="137">
        <v>1.0464058234758873</v>
      </c>
      <c r="O41" s="137">
        <v>1.257861635220126</v>
      </c>
      <c r="P41" s="137">
        <v>0</v>
      </c>
      <c r="Q41" s="139">
        <v>1.2286959968291715</v>
      </c>
      <c r="R41" s="139">
        <v>1.0696999031945789</v>
      </c>
      <c r="S41" s="146"/>
    </row>
    <row r="42" spans="1:19" ht="15">
      <c r="A42" s="111" t="s">
        <v>183</v>
      </c>
      <c r="B42" s="94" t="s">
        <v>184</v>
      </c>
      <c r="C42" s="136">
        <v>0.1635322976287817</v>
      </c>
      <c r="D42" s="137">
        <v>0.3225806451612903</v>
      </c>
      <c r="E42" s="137">
        <v>0.36231884057971014</v>
      </c>
      <c r="F42" s="138">
        <v>0</v>
      </c>
      <c r="G42" s="139">
        <v>0.2615233736515201</v>
      </c>
      <c r="H42" s="140">
        <v>0.3377665188938146</v>
      </c>
      <c r="I42" s="137">
        <v>0.3225806451612903</v>
      </c>
      <c r="J42" s="137">
        <v>0.43914680050188204</v>
      </c>
      <c r="K42" s="137">
        <v>0</v>
      </c>
      <c r="L42" s="139">
        <v>0.34249303066507364</v>
      </c>
      <c r="M42" s="137">
        <v>0.6379585326953748</v>
      </c>
      <c r="N42" s="137">
        <v>0.4549590536851683</v>
      </c>
      <c r="O42" s="137">
        <v>0.41928721174004197</v>
      </c>
      <c r="P42" s="137">
        <v>0</v>
      </c>
      <c r="Q42" s="139">
        <v>0.5152596115735236</v>
      </c>
      <c r="R42" s="139">
        <v>0.3727008712487899</v>
      </c>
      <c r="S42" s="146"/>
    </row>
    <row r="43" spans="1:19" ht="28.5">
      <c r="A43" s="111" t="s">
        <v>185</v>
      </c>
      <c r="B43" s="94" t="s">
        <v>186</v>
      </c>
      <c r="C43" s="136">
        <v>0.9811937857726902</v>
      </c>
      <c r="D43" s="137">
        <v>2.064516129032258</v>
      </c>
      <c r="E43" s="137">
        <v>3.623188405797101</v>
      </c>
      <c r="F43" s="138">
        <v>10</v>
      </c>
      <c r="G43" s="139">
        <v>1.7979731938542007</v>
      </c>
      <c r="H43" s="140">
        <v>1.7099430018999364</v>
      </c>
      <c r="I43" s="137">
        <v>1.838709677419355</v>
      </c>
      <c r="J43" s="137">
        <v>1.066499372647428</v>
      </c>
      <c r="K43" s="137">
        <v>8.333333333333332</v>
      </c>
      <c r="L43" s="139">
        <v>1.704500199123855</v>
      </c>
      <c r="M43" s="137">
        <v>1.807549175970229</v>
      </c>
      <c r="N43" s="137">
        <v>2.0928116469517746</v>
      </c>
      <c r="O43" s="137">
        <v>0.7337526205450735</v>
      </c>
      <c r="P43" s="137">
        <v>7.6923076923076925</v>
      </c>
      <c r="Q43" s="139">
        <v>1.743955608402695</v>
      </c>
      <c r="R43" s="139">
        <v>1.727976766698935</v>
      </c>
      <c r="S43" s="146"/>
    </row>
    <row r="44" spans="1:19" ht="15">
      <c r="A44" s="111" t="s">
        <v>187</v>
      </c>
      <c r="B44" s="94" t="s">
        <v>188</v>
      </c>
      <c r="C44" s="136">
        <v>0.3270645952575634</v>
      </c>
      <c r="D44" s="137">
        <v>0.5161290322580645</v>
      </c>
      <c r="E44" s="137">
        <v>0.36231884057971014</v>
      </c>
      <c r="F44" s="138">
        <v>20</v>
      </c>
      <c r="G44" s="139">
        <v>0.49035632559660014</v>
      </c>
      <c r="H44" s="140">
        <v>0.6333122229259025</v>
      </c>
      <c r="I44" s="137">
        <v>0.5483870967741935</v>
      </c>
      <c r="J44" s="137">
        <v>0.43914680050188204</v>
      </c>
      <c r="K44" s="137">
        <v>8.333333333333332</v>
      </c>
      <c r="L44" s="139">
        <v>0.5814416567104739</v>
      </c>
      <c r="M44" s="137">
        <v>0.3721424774056353</v>
      </c>
      <c r="N44" s="137">
        <v>0.7734303912647862</v>
      </c>
      <c r="O44" s="137">
        <v>0.41928721174004197</v>
      </c>
      <c r="P44" s="137">
        <v>7.6923076923076925</v>
      </c>
      <c r="Q44" s="139">
        <v>0.5747126436781609</v>
      </c>
      <c r="R44" s="139">
        <v>0.5663117134559535</v>
      </c>
      <c r="S44" s="146"/>
    </row>
    <row r="45" spans="1:19" ht="15">
      <c r="A45" s="111" t="s">
        <v>189</v>
      </c>
      <c r="B45" s="94" t="s">
        <v>190</v>
      </c>
      <c r="C45" s="136">
        <v>18.724448078495502</v>
      </c>
      <c r="D45" s="137">
        <v>18.516129032258064</v>
      </c>
      <c r="E45" s="137">
        <v>13.768115942028988</v>
      </c>
      <c r="F45" s="138">
        <v>30</v>
      </c>
      <c r="G45" s="139">
        <v>18.208564890487086</v>
      </c>
      <c r="H45" s="140">
        <v>20.26599113362888</v>
      </c>
      <c r="I45" s="137">
        <v>19.58064516129032</v>
      </c>
      <c r="J45" s="137">
        <v>14.554579673776663</v>
      </c>
      <c r="K45" s="137">
        <v>12.5</v>
      </c>
      <c r="L45" s="139">
        <v>19.18757467144564</v>
      </c>
      <c r="M45" s="137">
        <v>21.850079744816586</v>
      </c>
      <c r="N45" s="137">
        <v>20.200181983621473</v>
      </c>
      <c r="O45" s="137">
        <v>15.61844863731656</v>
      </c>
      <c r="P45" s="137">
        <v>7.6923076923076925</v>
      </c>
      <c r="Q45" s="139">
        <v>19.916765755053508</v>
      </c>
      <c r="R45" s="139">
        <v>19.220716360116167</v>
      </c>
      <c r="S45" s="146"/>
    </row>
    <row r="46" spans="1:19" ht="15.75" thickBot="1">
      <c r="A46" s="113" t="s">
        <v>191</v>
      </c>
      <c r="B46" s="99" t="s">
        <v>192</v>
      </c>
      <c r="C46" s="141">
        <v>4.415372035977105</v>
      </c>
      <c r="D46" s="142">
        <v>2.4516129032258065</v>
      </c>
      <c r="E46" s="142">
        <v>5.072463768115942</v>
      </c>
      <c r="F46" s="143">
        <v>30</v>
      </c>
      <c r="G46" s="144">
        <v>3.5632559660019623</v>
      </c>
      <c r="H46" s="145">
        <v>3.2932235592146926</v>
      </c>
      <c r="I46" s="142">
        <v>2.564516129032258</v>
      </c>
      <c r="J46" s="142">
        <v>2.8230865746549565</v>
      </c>
      <c r="K46" s="142">
        <v>20.833333333333336</v>
      </c>
      <c r="L46" s="144">
        <v>2.90720828355237</v>
      </c>
      <c r="M46" s="142">
        <v>2.658160552897395</v>
      </c>
      <c r="N46" s="142">
        <v>2.684258416742493</v>
      </c>
      <c r="O46" s="142">
        <v>2.20125786163522</v>
      </c>
      <c r="P46" s="142">
        <v>38.46153846153847</v>
      </c>
      <c r="Q46" s="144">
        <v>2.67538644470868</v>
      </c>
      <c r="R46" s="144">
        <v>2.947725072604066</v>
      </c>
      <c r="S46" s="146"/>
    </row>
    <row r="47" spans="1:19" ht="15.75" thickBot="1">
      <c r="A47" s="166" t="s">
        <v>77</v>
      </c>
      <c r="B47" s="215"/>
      <c r="C47" s="150">
        <v>100</v>
      </c>
      <c r="D47" s="151">
        <v>100</v>
      </c>
      <c r="E47" s="151">
        <v>100</v>
      </c>
      <c r="F47" s="152">
        <v>100</v>
      </c>
      <c r="G47" s="153">
        <v>100</v>
      </c>
      <c r="H47" s="154">
        <v>100</v>
      </c>
      <c r="I47" s="151">
        <v>100</v>
      </c>
      <c r="J47" s="151">
        <v>100</v>
      </c>
      <c r="K47" s="151">
        <v>100</v>
      </c>
      <c r="L47" s="153">
        <v>100</v>
      </c>
      <c r="M47" s="151">
        <v>100</v>
      </c>
      <c r="N47" s="151">
        <v>100</v>
      </c>
      <c r="O47" s="151">
        <v>100</v>
      </c>
      <c r="P47" s="151">
        <v>100</v>
      </c>
      <c r="Q47" s="153">
        <v>100</v>
      </c>
      <c r="R47" s="153">
        <v>100</v>
      </c>
      <c r="S47" s="147"/>
    </row>
    <row r="48" spans="1:18" ht="15">
      <c r="A48" s="103"/>
      <c r="B48" s="10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42"/>
    </row>
    <row r="49" spans="1:18" ht="15">
      <c r="A49" s="64" t="s">
        <v>78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49"/>
      <c r="R49" s="42"/>
    </row>
    <row r="50" spans="1:18" ht="15">
      <c r="A50" s="51" t="s">
        <v>86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5">
      <c r="A52" s="43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5">
      <c r="A53" s="4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5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5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</sheetData>
  <sheetProtection/>
  <mergeCells count="15">
    <mergeCell ref="G4:G5"/>
    <mergeCell ref="H4:K4"/>
    <mergeCell ref="L4:L5"/>
    <mergeCell ref="M4:P4"/>
    <mergeCell ref="Q4:Q5"/>
    <mergeCell ref="A47:B47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28125" style="55" customWidth="1"/>
    <col min="13" max="16384" width="11.421875" style="55" customWidth="1"/>
  </cols>
  <sheetData>
    <row r="1" spans="1:12" ht="49.5" customHeight="1" thickBot="1" thickTop="1">
      <c r="A1" s="169" t="s">
        <v>237</v>
      </c>
      <c r="B1" s="170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 thickBot="1" thickTop="1">
      <c r="A2" s="163" t="s">
        <v>24</v>
      </c>
      <c r="B2" s="164" t="s">
        <v>13</v>
      </c>
      <c r="C2" s="222" t="s">
        <v>80</v>
      </c>
      <c r="D2" s="222"/>
      <c r="E2" s="222"/>
      <c r="F2" s="222"/>
      <c r="G2" s="222"/>
      <c r="H2" s="222"/>
      <c r="I2" s="222"/>
      <c r="J2" s="223"/>
      <c r="K2" s="211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68" t="s">
        <v>27</v>
      </c>
      <c r="K4" s="46" t="s">
        <v>26</v>
      </c>
      <c r="L4" s="35" t="s">
        <v>27</v>
      </c>
    </row>
    <row r="5" spans="1:13" ht="28.5">
      <c r="A5" s="110" t="s">
        <v>87</v>
      </c>
      <c r="B5" s="89" t="s">
        <v>115</v>
      </c>
      <c r="C5" s="58">
        <v>149</v>
      </c>
      <c r="D5" s="90">
        <v>0.044584081388390186</v>
      </c>
      <c r="E5" s="58">
        <v>149</v>
      </c>
      <c r="F5" s="90">
        <v>0.02491222203644876</v>
      </c>
      <c r="G5" s="60">
        <v>56</v>
      </c>
      <c r="H5" s="90">
        <v>0.03391883706844337</v>
      </c>
      <c r="I5" s="60">
        <v>6</v>
      </c>
      <c r="J5" s="114">
        <v>0.16216216216216217</v>
      </c>
      <c r="K5" s="60">
        <v>360</v>
      </c>
      <c r="L5" s="90">
        <v>0.0326945781491236</v>
      </c>
      <c r="M5" s="146"/>
    </row>
    <row r="6" spans="1:13" ht="15">
      <c r="A6" s="111" t="s">
        <v>116</v>
      </c>
      <c r="B6" s="94" t="s">
        <v>117</v>
      </c>
      <c r="C6" s="7">
        <v>62</v>
      </c>
      <c r="D6" s="95">
        <v>0.01855176540993417</v>
      </c>
      <c r="E6" s="7">
        <v>138</v>
      </c>
      <c r="F6" s="95">
        <v>0.023073064704898845</v>
      </c>
      <c r="G6" s="14">
        <v>15</v>
      </c>
      <c r="H6" s="95">
        <v>0.009085402786190187</v>
      </c>
      <c r="I6" s="14">
        <v>0</v>
      </c>
      <c r="J6" s="115">
        <v>0</v>
      </c>
      <c r="K6" s="14">
        <v>215</v>
      </c>
      <c r="L6" s="95">
        <v>0.019525928616837707</v>
      </c>
      <c r="M6" s="146"/>
    </row>
    <row r="7" spans="1:13" ht="28.5">
      <c r="A7" s="111" t="s">
        <v>118</v>
      </c>
      <c r="B7" s="94" t="s">
        <v>119</v>
      </c>
      <c r="C7" s="7">
        <v>31</v>
      </c>
      <c r="D7" s="95">
        <v>0.009275882704967086</v>
      </c>
      <c r="E7" s="7">
        <v>95</v>
      </c>
      <c r="F7" s="95">
        <v>0.01588363149974921</v>
      </c>
      <c r="G7" s="14">
        <v>19</v>
      </c>
      <c r="H7" s="95">
        <v>0.01150817686250757</v>
      </c>
      <c r="I7" s="14">
        <v>3</v>
      </c>
      <c r="J7" s="115">
        <v>0.08108108108108109</v>
      </c>
      <c r="K7" s="14">
        <v>148</v>
      </c>
      <c r="L7" s="95">
        <v>0.013441104350195259</v>
      </c>
      <c r="M7" s="146"/>
    </row>
    <row r="8" spans="1:13" ht="15">
      <c r="A8" s="111" t="s">
        <v>120</v>
      </c>
      <c r="B8" s="94" t="s">
        <v>121</v>
      </c>
      <c r="C8" s="7">
        <v>78</v>
      </c>
      <c r="D8" s="95">
        <v>0.02333931777378815</v>
      </c>
      <c r="E8" s="7">
        <v>109</v>
      </c>
      <c r="F8" s="95">
        <v>0.01822437719444909</v>
      </c>
      <c r="G8" s="14">
        <v>15</v>
      </c>
      <c r="H8" s="95">
        <v>0.009085402786190187</v>
      </c>
      <c r="I8" s="14">
        <v>0</v>
      </c>
      <c r="J8" s="115">
        <v>0</v>
      </c>
      <c r="K8" s="14">
        <v>202</v>
      </c>
      <c r="L8" s="95">
        <v>0.0183452910725638</v>
      </c>
      <c r="M8" s="146"/>
    </row>
    <row r="9" spans="1:13" ht="15">
      <c r="A9" s="111" t="s">
        <v>122</v>
      </c>
      <c r="B9" s="94" t="s">
        <v>123</v>
      </c>
      <c r="C9" s="7">
        <v>24</v>
      </c>
      <c r="D9" s="95">
        <v>0.00718132854578097</v>
      </c>
      <c r="E9" s="7">
        <v>22</v>
      </c>
      <c r="F9" s="95">
        <v>0.0036783146630998157</v>
      </c>
      <c r="G9" s="14">
        <v>1</v>
      </c>
      <c r="H9" s="95">
        <v>0.0006056935190793458</v>
      </c>
      <c r="I9" s="14">
        <v>0</v>
      </c>
      <c r="J9" s="115">
        <v>0</v>
      </c>
      <c r="K9" s="14">
        <v>47</v>
      </c>
      <c r="L9" s="95">
        <v>0.00426845881391336</v>
      </c>
      <c r="M9" s="146"/>
    </row>
    <row r="10" spans="1:13" ht="15">
      <c r="A10" s="111" t="s">
        <v>124</v>
      </c>
      <c r="B10" s="94" t="s">
        <v>125</v>
      </c>
      <c r="C10" s="7">
        <v>0</v>
      </c>
      <c r="D10" s="95">
        <v>0</v>
      </c>
      <c r="E10" s="7">
        <v>2</v>
      </c>
      <c r="F10" s="95">
        <v>0.00033439224209998327</v>
      </c>
      <c r="G10" s="14">
        <v>0</v>
      </c>
      <c r="H10" s="95">
        <v>0</v>
      </c>
      <c r="I10" s="14">
        <v>0</v>
      </c>
      <c r="J10" s="115">
        <v>0</v>
      </c>
      <c r="K10" s="14">
        <v>2</v>
      </c>
      <c r="L10" s="95">
        <v>0.0001816365452729089</v>
      </c>
      <c r="M10" s="146"/>
    </row>
    <row r="11" spans="1:13" ht="15">
      <c r="A11" s="111" t="s">
        <v>126</v>
      </c>
      <c r="B11" s="94" t="s">
        <v>127</v>
      </c>
      <c r="C11" s="7">
        <v>16</v>
      </c>
      <c r="D11" s="95">
        <v>0.0047875523638539795</v>
      </c>
      <c r="E11" s="7">
        <v>5</v>
      </c>
      <c r="F11" s="95">
        <v>0.000835980605249958</v>
      </c>
      <c r="G11" s="14">
        <v>2</v>
      </c>
      <c r="H11" s="95">
        <v>0.0012113870381586917</v>
      </c>
      <c r="I11" s="14">
        <v>0</v>
      </c>
      <c r="J11" s="115">
        <v>0</v>
      </c>
      <c r="K11" s="14">
        <v>23</v>
      </c>
      <c r="L11" s="95">
        <v>0.0020888202706384525</v>
      </c>
      <c r="M11" s="146"/>
    </row>
    <row r="12" spans="1:13" ht="15">
      <c r="A12" s="111" t="s">
        <v>128</v>
      </c>
      <c r="B12" s="94" t="s">
        <v>129</v>
      </c>
      <c r="C12" s="7">
        <v>20</v>
      </c>
      <c r="D12" s="95">
        <v>0.005984440454817474</v>
      </c>
      <c r="E12" s="7">
        <v>32</v>
      </c>
      <c r="F12" s="95">
        <v>0.005350275873599732</v>
      </c>
      <c r="G12" s="14">
        <v>8</v>
      </c>
      <c r="H12" s="95">
        <v>0.004845548152634767</v>
      </c>
      <c r="I12" s="14">
        <v>1</v>
      </c>
      <c r="J12" s="115">
        <v>0.027027027027027025</v>
      </c>
      <c r="K12" s="14">
        <v>61</v>
      </c>
      <c r="L12" s="95">
        <v>0.005539914630823721</v>
      </c>
      <c r="M12" s="146"/>
    </row>
    <row r="13" spans="1:13" ht="15">
      <c r="A13" s="111" t="s">
        <v>130</v>
      </c>
      <c r="B13" s="94" t="s">
        <v>131</v>
      </c>
      <c r="C13" s="7">
        <v>10</v>
      </c>
      <c r="D13" s="95">
        <v>0.002992220227408737</v>
      </c>
      <c r="E13" s="7">
        <v>12</v>
      </c>
      <c r="F13" s="95">
        <v>0.0020063534525998996</v>
      </c>
      <c r="G13" s="14">
        <v>2</v>
      </c>
      <c r="H13" s="95">
        <v>0.0012113870381586917</v>
      </c>
      <c r="I13" s="14">
        <v>0</v>
      </c>
      <c r="J13" s="115">
        <v>0</v>
      </c>
      <c r="K13" s="14">
        <v>24</v>
      </c>
      <c r="L13" s="95">
        <v>0.0021796385432749075</v>
      </c>
      <c r="M13" s="146"/>
    </row>
    <row r="14" spans="1:13" ht="28.5">
      <c r="A14" s="111" t="s">
        <v>132</v>
      </c>
      <c r="B14" s="94" t="s">
        <v>133</v>
      </c>
      <c r="C14" s="7">
        <v>129</v>
      </c>
      <c r="D14" s="95">
        <v>0.03859964093357271</v>
      </c>
      <c r="E14" s="7">
        <v>225</v>
      </c>
      <c r="F14" s="95">
        <v>0.03761912723624812</v>
      </c>
      <c r="G14" s="14">
        <v>27</v>
      </c>
      <c r="H14" s="95">
        <v>0.01635372501514234</v>
      </c>
      <c r="I14" s="14">
        <v>0</v>
      </c>
      <c r="J14" s="115">
        <v>0</v>
      </c>
      <c r="K14" s="14">
        <v>381</v>
      </c>
      <c r="L14" s="95">
        <v>0.03460176187448915</v>
      </c>
      <c r="M14" s="146"/>
    </row>
    <row r="15" spans="1:13" ht="28.5">
      <c r="A15" s="111" t="s">
        <v>134</v>
      </c>
      <c r="B15" s="94" t="s">
        <v>133</v>
      </c>
      <c r="C15" s="7">
        <v>77</v>
      </c>
      <c r="D15" s="95">
        <v>0.023040095751047276</v>
      </c>
      <c r="E15" s="7">
        <v>173</v>
      </c>
      <c r="F15" s="95">
        <v>0.02892492894164855</v>
      </c>
      <c r="G15" s="14">
        <v>24</v>
      </c>
      <c r="H15" s="95">
        <v>0.014536644457904303</v>
      </c>
      <c r="I15" s="14">
        <v>0</v>
      </c>
      <c r="J15" s="115">
        <v>0</v>
      </c>
      <c r="K15" s="14">
        <v>274</v>
      </c>
      <c r="L15" s="95">
        <v>0.02488420670238852</v>
      </c>
      <c r="M15" s="146"/>
    </row>
    <row r="16" spans="1:13" ht="15">
      <c r="A16" s="111" t="s">
        <v>135</v>
      </c>
      <c r="B16" s="94" t="s">
        <v>136</v>
      </c>
      <c r="C16" s="7">
        <v>28</v>
      </c>
      <c r="D16" s="95">
        <v>0.008378216636744464</v>
      </c>
      <c r="E16" s="7">
        <v>62</v>
      </c>
      <c r="F16" s="95">
        <v>0.010366159505099481</v>
      </c>
      <c r="G16" s="14">
        <v>9</v>
      </c>
      <c r="H16" s="95">
        <v>0.005451241671714113</v>
      </c>
      <c r="I16" s="14">
        <v>0</v>
      </c>
      <c r="J16" s="115">
        <v>0</v>
      </c>
      <c r="K16" s="14">
        <v>99</v>
      </c>
      <c r="L16" s="95">
        <v>0.008991008991008992</v>
      </c>
      <c r="M16" s="146"/>
    </row>
    <row r="17" spans="1:13" ht="28.5">
      <c r="A17" s="111" t="s">
        <v>137</v>
      </c>
      <c r="B17" s="94" t="s">
        <v>138</v>
      </c>
      <c r="C17" s="7">
        <v>80</v>
      </c>
      <c r="D17" s="95">
        <v>0.023937761819269897</v>
      </c>
      <c r="E17" s="7">
        <v>171</v>
      </c>
      <c r="F17" s="95">
        <v>0.02859053669954857</v>
      </c>
      <c r="G17" s="14">
        <v>33</v>
      </c>
      <c r="H17" s="95">
        <v>0.019987886129618417</v>
      </c>
      <c r="I17" s="14">
        <v>0</v>
      </c>
      <c r="J17" s="115">
        <v>0</v>
      </c>
      <c r="K17" s="14">
        <v>284</v>
      </c>
      <c r="L17" s="95">
        <v>0.02579238942875307</v>
      </c>
      <c r="M17" s="146"/>
    </row>
    <row r="18" spans="1:13" ht="28.5">
      <c r="A18" s="111" t="s">
        <v>139</v>
      </c>
      <c r="B18" s="94" t="s">
        <v>138</v>
      </c>
      <c r="C18" s="7">
        <v>71</v>
      </c>
      <c r="D18" s="95">
        <v>0.021244763614602036</v>
      </c>
      <c r="E18" s="7">
        <v>174</v>
      </c>
      <c r="F18" s="95">
        <v>0.029092125062698548</v>
      </c>
      <c r="G18" s="14">
        <v>45</v>
      </c>
      <c r="H18" s="95">
        <v>0.027256208358570563</v>
      </c>
      <c r="I18" s="14">
        <v>0</v>
      </c>
      <c r="J18" s="115">
        <v>0</v>
      </c>
      <c r="K18" s="14">
        <v>290</v>
      </c>
      <c r="L18" s="95">
        <v>0.026337299064571787</v>
      </c>
      <c r="M18" s="146"/>
    </row>
    <row r="19" spans="1:13" ht="15">
      <c r="A19" s="111" t="s">
        <v>140</v>
      </c>
      <c r="B19" s="94" t="s">
        <v>141</v>
      </c>
      <c r="C19" s="7">
        <v>30</v>
      </c>
      <c r="D19" s="95">
        <v>0.008976660682226212</v>
      </c>
      <c r="E19" s="7">
        <v>68</v>
      </c>
      <c r="F19" s="95">
        <v>0.011369336231399432</v>
      </c>
      <c r="G19" s="14">
        <v>10</v>
      </c>
      <c r="H19" s="95">
        <v>0.0060569351907934586</v>
      </c>
      <c r="I19" s="14">
        <v>0</v>
      </c>
      <c r="J19" s="115">
        <v>0</v>
      </c>
      <c r="K19" s="14">
        <v>108</v>
      </c>
      <c r="L19" s="95">
        <v>0.00980837344473708</v>
      </c>
      <c r="M19" s="146"/>
    </row>
    <row r="20" spans="1:13" ht="28.5">
      <c r="A20" s="111" t="s">
        <v>142</v>
      </c>
      <c r="B20" s="94" t="s">
        <v>143</v>
      </c>
      <c r="C20" s="7">
        <v>3</v>
      </c>
      <c r="D20" s="95">
        <v>0.0008976660682226212</v>
      </c>
      <c r="E20" s="7">
        <v>9</v>
      </c>
      <c r="F20" s="95">
        <v>0.0015047650894499248</v>
      </c>
      <c r="G20" s="14">
        <v>0</v>
      </c>
      <c r="H20" s="95">
        <v>0</v>
      </c>
      <c r="I20" s="14">
        <v>0</v>
      </c>
      <c r="J20" s="115">
        <v>0</v>
      </c>
      <c r="K20" s="14">
        <v>12</v>
      </c>
      <c r="L20" s="95">
        <v>0.0010898192716374538</v>
      </c>
      <c r="M20" s="146"/>
    </row>
    <row r="21" spans="1:13" ht="28.5">
      <c r="A21" s="111" t="s">
        <v>144</v>
      </c>
      <c r="B21" s="94" t="s">
        <v>145</v>
      </c>
      <c r="C21" s="7">
        <v>120</v>
      </c>
      <c r="D21" s="95">
        <v>0.03590664272890485</v>
      </c>
      <c r="E21" s="7">
        <v>257</v>
      </c>
      <c r="F21" s="95">
        <v>0.04296940310984785</v>
      </c>
      <c r="G21" s="14">
        <v>48</v>
      </c>
      <c r="H21" s="95">
        <v>0.029073288915808605</v>
      </c>
      <c r="I21" s="14">
        <v>1</v>
      </c>
      <c r="J21" s="115">
        <v>0.027027027027027025</v>
      </c>
      <c r="K21" s="14">
        <v>426</v>
      </c>
      <c r="L21" s="95">
        <v>0.0386885841431296</v>
      </c>
      <c r="M21" s="146"/>
    </row>
    <row r="22" spans="1:13" ht="15">
      <c r="A22" s="111" t="s">
        <v>146</v>
      </c>
      <c r="B22" s="94" t="s">
        <v>147</v>
      </c>
      <c r="C22" s="7">
        <v>3</v>
      </c>
      <c r="D22" s="95">
        <v>0.0008976660682226212</v>
      </c>
      <c r="E22" s="7">
        <v>7</v>
      </c>
      <c r="F22" s="95">
        <v>0.0011703728473499416</v>
      </c>
      <c r="G22" s="14">
        <v>2</v>
      </c>
      <c r="H22" s="95">
        <v>0.0012113870381586917</v>
      </c>
      <c r="I22" s="14">
        <v>0</v>
      </c>
      <c r="J22" s="115">
        <v>0</v>
      </c>
      <c r="K22" s="14">
        <v>12</v>
      </c>
      <c r="L22" s="95">
        <v>0.0010898192716374538</v>
      </c>
      <c r="M22" s="146"/>
    </row>
    <row r="23" spans="1:13" ht="15">
      <c r="A23" s="111" t="s">
        <v>148</v>
      </c>
      <c r="B23" s="124" t="s">
        <v>149</v>
      </c>
      <c r="C23" s="7">
        <v>10</v>
      </c>
      <c r="D23" s="95">
        <v>0.002992220227408737</v>
      </c>
      <c r="E23" s="7">
        <v>18</v>
      </c>
      <c r="F23" s="95">
        <v>0.0030095301788998496</v>
      </c>
      <c r="G23" s="14">
        <v>6</v>
      </c>
      <c r="H23" s="95">
        <v>0.0036341611144760757</v>
      </c>
      <c r="I23" s="14">
        <v>0</v>
      </c>
      <c r="J23" s="115">
        <v>0</v>
      </c>
      <c r="K23" s="14">
        <v>34</v>
      </c>
      <c r="L23" s="95">
        <v>0.0030878212696394515</v>
      </c>
      <c r="M23" s="146"/>
    </row>
    <row r="24" spans="1:13" ht="15">
      <c r="A24" s="111" t="s">
        <v>150</v>
      </c>
      <c r="B24" s="94" t="s">
        <v>151</v>
      </c>
      <c r="C24" s="7">
        <v>14</v>
      </c>
      <c r="D24" s="95">
        <v>0.004189108318372232</v>
      </c>
      <c r="E24" s="7">
        <v>19</v>
      </c>
      <c r="F24" s="95">
        <v>0.003176726299949841</v>
      </c>
      <c r="G24" s="14">
        <v>3</v>
      </c>
      <c r="H24" s="95">
        <v>0.0018170805572380378</v>
      </c>
      <c r="I24" s="14">
        <v>0</v>
      </c>
      <c r="J24" s="115">
        <v>0</v>
      </c>
      <c r="K24" s="14">
        <v>36</v>
      </c>
      <c r="L24" s="95">
        <v>0.003269457814912361</v>
      </c>
      <c r="M24" s="146"/>
    </row>
    <row r="25" spans="1:13" ht="15">
      <c r="A25" s="111" t="s">
        <v>152</v>
      </c>
      <c r="B25" s="94" t="s">
        <v>153</v>
      </c>
      <c r="C25" s="7">
        <v>6</v>
      </c>
      <c r="D25" s="95">
        <v>0.0017953321364452424</v>
      </c>
      <c r="E25" s="7">
        <v>9</v>
      </c>
      <c r="F25" s="95">
        <v>0.0015047650894499248</v>
      </c>
      <c r="G25" s="14">
        <v>5</v>
      </c>
      <c r="H25" s="95">
        <v>0.0030284675953967293</v>
      </c>
      <c r="I25" s="14">
        <v>0</v>
      </c>
      <c r="J25" s="115">
        <v>0</v>
      </c>
      <c r="K25" s="14">
        <v>20</v>
      </c>
      <c r="L25" s="95">
        <v>0.001816365452729089</v>
      </c>
      <c r="M25" s="146"/>
    </row>
    <row r="26" spans="1:13" ht="28.5">
      <c r="A26" s="111" t="s">
        <v>154</v>
      </c>
      <c r="B26" s="94" t="s">
        <v>155</v>
      </c>
      <c r="C26" s="7">
        <v>15</v>
      </c>
      <c r="D26" s="95">
        <v>0.004488330341113106</v>
      </c>
      <c r="E26" s="7">
        <v>47</v>
      </c>
      <c r="F26" s="95">
        <v>0.007858217689349608</v>
      </c>
      <c r="G26" s="14">
        <v>10</v>
      </c>
      <c r="H26" s="95">
        <v>0.0060569351907934586</v>
      </c>
      <c r="I26" s="14">
        <v>0</v>
      </c>
      <c r="J26" s="115">
        <v>0</v>
      </c>
      <c r="K26" s="14">
        <v>72</v>
      </c>
      <c r="L26" s="95">
        <v>0.006538915629824722</v>
      </c>
      <c r="M26" s="146"/>
    </row>
    <row r="27" spans="1:13" ht="15">
      <c r="A27" s="111" t="s">
        <v>156</v>
      </c>
      <c r="B27" s="94" t="s">
        <v>157</v>
      </c>
      <c r="C27" s="7">
        <v>159</v>
      </c>
      <c r="D27" s="95">
        <v>0.04757630161579893</v>
      </c>
      <c r="E27" s="7">
        <v>354</v>
      </c>
      <c r="F27" s="95">
        <v>0.05918742685169705</v>
      </c>
      <c r="G27" s="14">
        <v>187</v>
      </c>
      <c r="H27" s="95">
        <v>0.11326468806783767</v>
      </c>
      <c r="I27" s="14">
        <v>0</v>
      </c>
      <c r="J27" s="115">
        <v>0</v>
      </c>
      <c r="K27" s="14">
        <v>700</v>
      </c>
      <c r="L27" s="95">
        <v>0.0635727908455181</v>
      </c>
      <c r="M27" s="146"/>
    </row>
    <row r="28" spans="1:13" ht="15">
      <c r="A28" s="111" t="s">
        <v>158</v>
      </c>
      <c r="B28" s="94" t="s">
        <v>159</v>
      </c>
      <c r="C28" s="7">
        <v>170</v>
      </c>
      <c r="D28" s="95">
        <v>0.05086774386594853</v>
      </c>
      <c r="E28" s="7">
        <v>246</v>
      </c>
      <c r="F28" s="95">
        <v>0.04113024577829794</v>
      </c>
      <c r="G28" s="14">
        <v>124</v>
      </c>
      <c r="H28" s="95">
        <v>0.07510599636583888</v>
      </c>
      <c r="I28" s="14">
        <v>0</v>
      </c>
      <c r="J28" s="115">
        <v>0</v>
      </c>
      <c r="K28" s="14">
        <v>540</v>
      </c>
      <c r="L28" s="95">
        <v>0.0490418672236854</v>
      </c>
      <c r="M28" s="146"/>
    </row>
    <row r="29" spans="1:13" ht="15">
      <c r="A29" s="111" t="s">
        <v>160</v>
      </c>
      <c r="B29" s="94" t="s">
        <v>161</v>
      </c>
      <c r="C29" s="7">
        <v>125</v>
      </c>
      <c r="D29" s="95">
        <v>0.037402752842609216</v>
      </c>
      <c r="E29" s="7">
        <v>176</v>
      </c>
      <c r="F29" s="95">
        <v>0.029426517304798526</v>
      </c>
      <c r="G29" s="14">
        <v>51</v>
      </c>
      <c r="H29" s="95">
        <v>0.030890369473046637</v>
      </c>
      <c r="I29" s="14">
        <v>0</v>
      </c>
      <c r="J29" s="115">
        <v>0</v>
      </c>
      <c r="K29" s="14">
        <v>352</v>
      </c>
      <c r="L29" s="95">
        <v>0.03196803196803197</v>
      </c>
      <c r="M29" s="146"/>
    </row>
    <row r="30" spans="1:13" ht="15">
      <c r="A30" s="111" t="s">
        <v>162</v>
      </c>
      <c r="B30" s="94" t="s">
        <v>163</v>
      </c>
      <c r="C30" s="7">
        <v>80</v>
      </c>
      <c r="D30" s="95">
        <v>0.023937761819269897</v>
      </c>
      <c r="E30" s="7">
        <v>114</v>
      </c>
      <c r="F30" s="95">
        <v>0.019060357799699047</v>
      </c>
      <c r="G30" s="14">
        <v>51</v>
      </c>
      <c r="H30" s="95">
        <v>0.030890369473046637</v>
      </c>
      <c r="I30" s="14">
        <v>0</v>
      </c>
      <c r="J30" s="115">
        <v>0</v>
      </c>
      <c r="K30" s="14">
        <v>245</v>
      </c>
      <c r="L30" s="95">
        <v>0.022250476795931336</v>
      </c>
      <c r="M30" s="146"/>
    </row>
    <row r="31" spans="1:13" ht="15">
      <c r="A31" s="125">
        <v>55</v>
      </c>
      <c r="B31" s="94" t="s">
        <v>164</v>
      </c>
      <c r="C31" s="7">
        <v>128</v>
      </c>
      <c r="D31" s="95">
        <v>0.038300418910831836</v>
      </c>
      <c r="E31" s="7">
        <v>238</v>
      </c>
      <c r="F31" s="95">
        <v>0.03979267680989801</v>
      </c>
      <c r="G31" s="14">
        <v>132</v>
      </c>
      <c r="H31" s="95">
        <v>0.07995154451847367</v>
      </c>
      <c r="I31" s="14">
        <v>0</v>
      </c>
      <c r="J31" s="115">
        <v>0</v>
      </c>
      <c r="K31" s="14">
        <v>498</v>
      </c>
      <c r="L31" s="95">
        <v>0.045227499772954316</v>
      </c>
      <c r="M31" s="146"/>
    </row>
    <row r="32" spans="1:13" ht="28.5">
      <c r="A32" s="111" t="s">
        <v>165</v>
      </c>
      <c r="B32" s="94" t="s">
        <v>166</v>
      </c>
      <c r="C32" s="7">
        <v>44</v>
      </c>
      <c r="D32" s="95">
        <v>0.013165769000598444</v>
      </c>
      <c r="E32" s="7">
        <v>78</v>
      </c>
      <c r="F32" s="95">
        <v>0.013041297441899347</v>
      </c>
      <c r="G32" s="14">
        <v>18</v>
      </c>
      <c r="H32" s="95">
        <v>0.010902483343428226</v>
      </c>
      <c r="I32" s="14">
        <v>0</v>
      </c>
      <c r="J32" s="115">
        <v>0</v>
      </c>
      <c r="K32" s="14">
        <v>140</v>
      </c>
      <c r="L32" s="95">
        <v>0.012714558169103624</v>
      </c>
      <c r="M32" s="146"/>
    </row>
    <row r="33" spans="1:13" ht="15">
      <c r="A33" s="111" t="s">
        <v>167</v>
      </c>
      <c r="B33" s="94" t="s">
        <v>168</v>
      </c>
      <c r="C33" s="7">
        <v>3</v>
      </c>
      <c r="D33" s="95">
        <v>0.0008976660682226212</v>
      </c>
      <c r="E33" s="7">
        <v>8</v>
      </c>
      <c r="F33" s="95">
        <v>0.001337568968399933</v>
      </c>
      <c r="G33" s="14">
        <v>2</v>
      </c>
      <c r="H33" s="95">
        <v>0.0012113870381586917</v>
      </c>
      <c r="I33" s="14">
        <v>0</v>
      </c>
      <c r="J33" s="115">
        <v>0</v>
      </c>
      <c r="K33" s="14">
        <v>13</v>
      </c>
      <c r="L33" s="95">
        <v>0.0011806375442739079</v>
      </c>
      <c r="M33" s="146"/>
    </row>
    <row r="34" spans="1:13" ht="28.5">
      <c r="A34" s="111" t="s">
        <v>169</v>
      </c>
      <c r="B34" s="94" t="s">
        <v>170</v>
      </c>
      <c r="C34" s="7">
        <v>27</v>
      </c>
      <c r="D34" s="95">
        <v>0.00807899461400359</v>
      </c>
      <c r="E34" s="7">
        <v>48</v>
      </c>
      <c r="F34" s="95">
        <v>0.008025413810399598</v>
      </c>
      <c r="G34" s="14">
        <v>15</v>
      </c>
      <c r="H34" s="95">
        <v>0.009085402786190187</v>
      </c>
      <c r="I34" s="14">
        <v>0</v>
      </c>
      <c r="J34" s="115">
        <v>0</v>
      </c>
      <c r="K34" s="14">
        <v>90</v>
      </c>
      <c r="L34" s="95">
        <v>0.0081736445372809</v>
      </c>
      <c r="M34" s="146"/>
    </row>
    <row r="35" spans="1:13" ht="15">
      <c r="A35" s="111" t="s">
        <v>171</v>
      </c>
      <c r="B35" s="94" t="s">
        <v>172</v>
      </c>
      <c r="C35" s="7">
        <v>55</v>
      </c>
      <c r="D35" s="95">
        <v>0.016457211250748054</v>
      </c>
      <c r="E35" s="7">
        <v>98</v>
      </c>
      <c r="F35" s="95">
        <v>0.016385219862899182</v>
      </c>
      <c r="G35" s="14">
        <v>24</v>
      </c>
      <c r="H35" s="95">
        <v>0.014536644457904303</v>
      </c>
      <c r="I35" s="14">
        <v>0</v>
      </c>
      <c r="J35" s="115">
        <v>0</v>
      </c>
      <c r="K35" s="14">
        <v>177</v>
      </c>
      <c r="L35" s="95">
        <v>0.01607483425665244</v>
      </c>
      <c r="M35" s="146"/>
    </row>
    <row r="36" spans="1:13" ht="15">
      <c r="A36" s="111" t="s">
        <v>173</v>
      </c>
      <c r="B36" s="94" t="s">
        <v>174</v>
      </c>
      <c r="C36" s="7">
        <v>483</v>
      </c>
      <c r="D36" s="95">
        <v>0.144524236983842</v>
      </c>
      <c r="E36" s="7">
        <v>755</v>
      </c>
      <c r="F36" s="95">
        <v>0.1262330713927437</v>
      </c>
      <c r="G36" s="14">
        <v>197</v>
      </c>
      <c r="H36" s="95">
        <v>0.11932162325863112</v>
      </c>
      <c r="I36" s="14">
        <v>0</v>
      </c>
      <c r="J36" s="115">
        <v>0</v>
      </c>
      <c r="K36" s="14">
        <v>1435</v>
      </c>
      <c r="L36" s="95">
        <v>0.13032422123331214</v>
      </c>
      <c r="M36" s="146"/>
    </row>
    <row r="37" spans="1:13" ht="15">
      <c r="A37" s="111" t="s">
        <v>175</v>
      </c>
      <c r="B37" s="94" t="s">
        <v>176</v>
      </c>
      <c r="C37" s="7">
        <v>151</v>
      </c>
      <c r="D37" s="95">
        <v>0.04518252543387193</v>
      </c>
      <c r="E37" s="7">
        <v>318</v>
      </c>
      <c r="F37" s="95">
        <v>0.053168366493897334</v>
      </c>
      <c r="G37" s="14">
        <v>96</v>
      </c>
      <c r="H37" s="95">
        <v>0.05814657783161721</v>
      </c>
      <c r="I37" s="14">
        <v>1</v>
      </c>
      <c r="J37" s="115">
        <v>0.027027027027027025</v>
      </c>
      <c r="K37" s="14">
        <v>566</v>
      </c>
      <c r="L37" s="95">
        <v>0.05140314231223323</v>
      </c>
      <c r="M37" s="146"/>
    </row>
    <row r="38" spans="1:13" ht="15">
      <c r="A38" s="111" t="s">
        <v>177</v>
      </c>
      <c r="B38" s="94" t="s">
        <v>178</v>
      </c>
      <c r="C38" s="7">
        <v>82</v>
      </c>
      <c r="D38" s="95">
        <v>0.024536205864751647</v>
      </c>
      <c r="E38" s="7">
        <v>190</v>
      </c>
      <c r="F38" s="95">
        <v>0.03176726299949842</v>
      </c>
      <c r="G38" s="14">
        <v>73</v>
      </c>
      <c r="H38" s="95">
        <v>0.044215626892792244</v>
      </c>
      <c r="I38" s="14">
        <v>0</v>
      </c>
      <c r="J38" s="115">
        <v>0</v>
      </c>
      <c r="K38" s="14">
        <v>345</v>
      </c>
      <c r="L38" s="95">
        <v>0.031332304059576786</v>
      </c>
      <c r="M38" s="146"/>
    </row>
    <row r="39" spans="1:13" ht="15">
      <c r="A39" s="111" t="s">
        <v>179</v>
      </c>
      <c r="B39" s="94" t="s">
        <v>180</v>
      </c>
      <c r="C39" s="7">
        <v>10</v>
      </c>
      <c r="D39" s="95">
        <v>0.002992220227408737</v>
      </c>
      <c r="E39" s="7">
        <v>18</v>
      </c>
      <c r="F39" s="95">
        <v>0.0030095301788998496</v>
      </c>
      <c r="G39" s="14">
        <v>3</v>
      </c>
      <c r="H39" s="95">
        <v>0.0018170805572380378</v>
      </c>
      <c r="I39" s="14">
        <v>0</v>
      </c>
      <c r="J39" s="115">
        <v>0</v>
      </c>
      <c r="K39" s="14">
        <v>31</v>
      </c>
      <c r="L39" s="95">
        <v>0.002815366451730088</v>
      </c>
      <c r="M39" s="146"/>
    </row>
    <row r="40" spans="1:13" ht="28.5">
      <c r="A40" s="111" t="s">
        <v>181</v>
      </c>
      <c r="B40" s="94" t="s">
        <v>182</v>
      </c>
      <c r="C40" s="7">
        <v>43</v>
      </c>
      <c r="D40" s="95">
        <v>0.012866546977857574</v>
      </c>
      <c r="E40" s="7">
        <v>67</v>
      </c>
      <c r="F40" s="95">
        <v>0.01120214011034944</v>
      </c>
      <c r="G40" s="14">
        <v>16</v>
      </c>
      <c r="H40" s="95">
        <v>0.009691096305269533</v>
      </c>
      <c r="I40" s="14">
        <v>0</v>
      </c>
      <c r="J40" s="115">
        <v>0</v>
      </c>
      <c r="K40" s="14">
        <v>126</v>
      </c>
      <c r="L40" s="95">
        <v>0.011443102352193263</v>
      </c>
      <c r="M40" s="146"/>
    </row>
    <row r="41" spans="1:13" ht="15">
      <c r="A41" s="111" t="s">
        <v>183</v>
      </c>
      <c r="B41" s="94" t="s">
        <v>184</v>
      </c>
      <c r="C41" s="7">
        <v>15</v>
      </c>
      <c r="D41" s="95">
        <v>0.004488330341113106</v>
      </c>
      <c r="E41" s="7">
        <v>18</v>
      </c>
      <c r="F41" s="95">
        <v>0.0030095301788998496</v>
      </c>
      <c r="G41" s="14">
        <v>5</v>
      </c>
      <c r="H41" s="95">
        <v>0.0030284675953967293</v>
      </c>
      <c r="I41" s="14">
        <v>0</v>
      </c>
      <c r="J41" s="115">
        <v>0</v>
      </c>
      <c r="K41" s="14">
        <v>38</v>
      </c>
      <c r="L41" s="95">
        <v>0.0034510943601852697</v>
      </c>
      <c r="M41" s="146"/>
    </row>
    <row r="42" spans="1:13" ht="28.5">
      <c r="A42" s="111" t="s">
        <v>185</v>
      </c>
      <c r="B42" s="94" t="s">
        <v>186</v>
      </c>
      <c r="C42" s="7">
        <v>54</v>
      </c>
      <c r="D42" s="95">
        <v>0.01615798922800718</v>
      </c>
      <c r="E42" s="7">
        <v>124</v>
      </c>
      <c r="F42" s="95">
        <v>0.020732319010198962</v>
      </c>
      <c r="G42" s="14">
        <v>22</v>
      </c>
      <c r="H42" s="95">
        <v>0.013325257419745608</v>
      </c>
      <c r="I42" s="14">
        <v>4</v>
      </c>
      <c r="J42" s="115">
        <v>0.1081081081081081</v>
      </c>
      <c r="K42" s="14">
        <v>204</v>
      </c>
      <c r="L42" s="95">
        <v>0.018526927617836707</v>
      </c>
      <c r="M42" s="146"/>
    </row>
    <row r="43" spans="1:13" ht="15">
      <c r="A43" s="111" t="s">
        <v>187</v>
      </c>
      <c r="B43" s="94" t="s">
        <v>188</v>
      </c>
      <c r="C43" s="7">
        <v>14</v>
      </c>
      <c r="D43" s="95">
        <v>0.004189108318372232</v>
      </c>
      <c r="E43" s="7">
        <v>34</v>
      </c>
      <c r="F43" s="95">
        <v>0.005684668115699716</v>
      </c>
      <c r="G43" s="14">
        <v>6</v>
      </c>
      <c r="H43" s="95">
        <v>0.0036341611144760757</v>
      </c>
      <c r="I43" s="14">
        <v>5</v>
      </c>
      <c r="J43" s="115">
        <v>0.13513513513513514</v>
      </c>
      <c r="K43" s="14">
        <v>59</v>
      </c>
      <c r="L43" s="95">
        <v>0.005358278085550813</v>
      </c>
      <c r="M43" s="146"/>
    </row>
    <row r="44" spans="1:13" ht="15">
      <c r="A44" s="111" t="s">
        <v>189</v>
      </c>
      <c r="B44" s="94" t="s">
        <v>190</v>
      </c>
      <c r="C44" s="7">
        <v>603</v>
      </c>
      <c r="D44" s="95">
        <v>0.18043087971274685</v>
      </c>
      <c r="E44" s="7">
        <v>1149</v>
      </c>
      <c r="F44" s="95">
        <v>0.1921083430864404</v>
      </c>
      <c r="G44" s="14">
        <v>240</v>
      </c>
      <c r="H44" s="95">
        <v>0.145366444579043</v>
      </c>
      <c r="I44" s="14">
        <v>6</v>
      </c>
      <c r="J44" s="115">
        <v>0.16216216216216217</v>
      </c>
      <c r="K44" s="14">
        <v>1998</v>
      </c>
      <c r="L44" s="95">
        <v>0.18145490872763598</v>
      </c>
      <c r="M44" s="146"/>
    </row>
    <row r="45" spans="1:13" ht="15.75" thickBot="1">
      <c r="A45" s="113" t="s">
        <v>191</v>
      </c>
      <c r="B45" s="99" t="s">
        <v>192</v>
      </c>
      <c r="C45" s="10">
        <v>120</v>
      </c>
      <c r="D45" s="100">
        <v>0.03590664272890485</v>
      </c>
      <c r="E45" s="10">
        <v>145</v>
      </c>
      <c r="F45" s="100">
        <v>0.02424343755224879</v>
      </c>
      <c r="G45" s="15">
        <v>49</v>
      </c>
      <c r="H45" s="100">
        <v>0.02967898243488795</v>
      </c>
      <c r="I45" s="15">
        <v>10</v>
      </c>
      <c r="J45" s="116">
        <v>0.2702702702702703</v>
      </c>
      <c r="K45" s="15">
        <v>324</v>
      </c>
      <c r="L45" s="100">
        <v>0.029425120334211245</v>
      </c>
      <c r="M45" s="146"/>
    </row>
    <row r="46" spans="1:13" ht="15.75" thickBot="1">
      <c r="A46" s="166" t="s">
        <v>77</v>
      </c>
      <c r="B46" s="216"/>
      <c r="C46" s="16">
        <v>3342</v>
      </c>
      <c r="D46" s="13">
        <v>1</v>
      </c>
      <c r="E46" s="16">
        <v>5981</v>
      </c>
      <c r="F46" s="13">
        <v>1</v>
      </c>
      <c r="G46" s="16">
        <v>1651</v>
      </c>
      <c r="H46" s="13">
        <v>1</v>
      </c>
      <c r="I46" s="16">
        <v>37</v>
      </c>
      <c r="J46" s="13">
        <v>1</v>
      </c>
      <c r="K46" s="16">
        <v>11011</v>
      </c>
      <c r="L46" s="13">
        <v>1</v>
      </c>
      <c r="M46" s="147"/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51"/>
      <c r="C48" s="51"/>
      <c r="D48" s="51"/>
      <c r="E48" s="51"/>
      <c r="F48" s="51"/>
      <c r="G48" s="51"/>
      <c r="H48" s="51"/>
      <c r="I48" s="51"/>
      <c r="J48" s="52"/>
      <c r="K48" s="65"/>
      <c r="L48" s="51"/>
    </row>
    <row r="49" spans="1:12" ht="33.75" customHeight="1">
      <c r="A49" s="168" t="s">
        <v>194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2" ht="15">
      <c r="A50" s="51" t="s">
        <v>86</v>
      </c>
      <c r="B50" s="51"/>
      <c r="C50" s="69"/>
      <c r="D50" s="69"/>
      <c r="E50" s="69"/>
      <c r="F50" s="51"/>
      <c r="G50" s="51"/>
      <c r="H50" s="51"/>
      <c r="I50" s="51"/>
      <c r="J50" s="52"/>
      <c r="K50" s="51"/>
      <c r="L50" s="51"/>
    </row>
    <row r="51" spans="1:12" ht="15">
      <c r="A51" s="43"/>
      <c r="B51" s="42"/>
      <c r="C51" s="66"/>
      <c r="D51" s="66"/>
      <c r="E51" s="66"/>
      <c r="F51" s="42"/>
      <c r="G51" s="42"/>
      <c r="H51" s="42"/>
      <c r="I51" s="42"/>
      <c r="J51" s="53"/>
      <c r="K51" s="42"/>
      <c r="L51" s="42"/>
    </row>
  </sheetData>
  <sheetProtection/>
  <mergeCells count="11">
    <mergeCell ref="G3:H3"/>
    <mergeCell ref="I3:J3"/>
    <mergeCell ref="A46:B46"/>
    <mergeCell ref="A49:L49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2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10.7109375" style="55" customWidth="1"/>
    <col min="13" max="16384" width="11.421875" style="55" customWidth="1"/>
  </cols>
  <sheetData>
    <row r="1" spans="1:12" ht="39.75" customHeight="1" thickBot="1" thickTop="1">
      <c r="A1" s="169" t="s">
        <v>238</v>
      </c>
      <c r="B1" s="170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 thickBot="1" thickTop="1">
      <c r="A2" s="163" t="s">
        <v>24</v>
      </c>
      <c r="B2" s="164" t="s">
        <v>13</v>
      </c>
      <c r="C2" s="222" t="s">
        <v>80</v>
      </c>
      <c r="D2" s="222"/>
      <c r="E2" s="222"/>
      <c r="F2" s="222"/>
      <c r="G2" s="222"/>
      <c r="H2" s="222"/>
      <c r="I2" s="222"/>
      <c r="J2" s="223"/>
      <c r="K2" s="211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68" t="s">
        <v>27</v>
      </c>
      <c r="K4" s="46" t="s">
        <v>26</v>
      </c>
      <c r="L4" s="35" t="s">
        <v>27</v>
      </c>
    </row>
    <row r="5" spans="1:13" ht="28.5">
      <c r="A5" s="110" t="s">
        <v>87</v>
      </c>
      <c r="B5" s="89" t="s">
        <v>115</v>
      </c>
      <c r="C5" s="58">
        <v>114</v>
      </c>
      <c r="D5" s="90">
        <v>0.02681091251175917</v>
      </c>
      <c r="E5" s="58">
        <v>87</v>
      </c>
      <c r="F5" s="90">
        <v>0.02206441795587116</v>
      </c>
      <c r="G5" s="60">
        <v>20</v>
      </c>
      <c r="H5" s="90">
        <v>0.017346053772766695</v>
      </c>
      <c r="I5" s="60">
        <v>1</v>
      </c>
      <c r="J5" s="114">
        <v>0.1111111111111111</v>
      </c>
      <c r="K5" s="60">
        <v>222</v>
      </c>
      <c r="L5" s="90">
        <v>0.023725553061878804</v>
      </c>
      <c r="M5" s="146"/>
    </row>
    <row r="6" spans="1:13" ht="15">
      <c r="A6" s="111" t="s">
        <v>116</v>
      </c>
      <c r="B6" s="94" t="s">
        <v>117</v>
      </c>
      <c r="C6" s="7">
        <v>126</v>
      </c>
      <c r="D6" s="95">
        <v>0.029633113828786452</v>
      </c>
      <c r="E6" s="7">
        <v>123</v>
      </c>
      <c r="F6" s="95">
        <v>0.031194521937610954</v>
      </c>
      <c r="G6" s="14">
        <v>16</v>
      </c>
      <c r="H6" s="95">
        <v>0.013876843018213356</v>
      </c>
      <c r="I6" s="14">
        <v>0</v>
      </c>
      <c r="J6" s="115">
        <v>0</v>
      </c>
      <c r="K6" s="14">
        <v>265</v>
      </c>
      <c r="L6" s="95">
        <v>0.028321043069359834</v>
      </c>
      <c r="M6" s="146"/>
    </row>
    <row r="7" spans="1:13" ht="28.5">
      <c r="A7" s="111" t="s">
        <v>118</v>
      </c>
      <c r="B7" s="94" t="s">
        <v>119</v>
      </c>
      <c r="C7" s="7">
        <v>52</v>
      </c>
      <c r="D7" s="95">
        <v>0.012229539040451553</v>
      </c>
      <c r="E7" s="7">
        <v>88</v>
      </c>
      <c r="F7" s="95">
        <v>0.022318031955363936</v>
      </c>
      <c r="G7" s="14">
        <v>19</v>
      </c>
      <c r="H7" s="95">
        <v>0.01647875108412836</v>
      </c>
      <c r="I7" s="14">
        <v>4</v>
      </c>
      <c r="J7" s="115">
        <v>0.4444444444444444</v>
      </c>
      <c r="K7" s="14">
        <v>163</v>
      </c>
      <c r="L7" s="95">
        <v>0.017420113284172277</v>
      </c>
      <c r="M7" s="146"/>
    </row>
    <row r="8" spans="1:13" ht="15">
      <c r="A8" s="111" t="s">
        <v>120</v>
      </c>
      <c r="B8" s="94" t="s">
        <v>121</v>
      </c>
      <c r="C8" s="7">
        <v>90</v>
      </c>
      <c r="D8" s="95">
        <v>0.02116650987770461</v>
      </c>
      <c r="E8" s="7">
        <v>80</v>
      </c>
      <c r="F8" s="95">
        <v>0.02028911995942176</v>
      </c>
      <c r="G8" s="14">
        <v>17</v>
      </c>
      <c r="H8" s="95">
        <v>0.01474414570685169</v>
      </c>
      <c r="I8" s="14">
        <v>0</v>
      </c>
      <c r="J8" s="115">
        <v>0</v>
      </c>
      <c r="K8" s="14">
        <v>187</v>
      </c>
      <c r="L8" s="95">
        <v>0.019985037939510526</v>
      </c>
      <c r="M8" s="146"/>
    </row>
    <row r="9" spans="1:13" ht="15">
      <c r="A9" s="111" t="s">
        <v>122</v>
      </c>
      <c r="B9" s="94" t="s">
        <v>123</v>
      </c>
      <c r="C9" s="7">
        <v>21</v>
      </c>
      <c r="D9" s="95">
        <v>0.004938852304797742</v>
      </c>
      <c r="E9" s="7">
        <v>6</v>
      </c>
      <c r="F9" s="95">
        <v>0.001521683996956632</v>
      </c>
      <c r="G9" s="14">
        <v>1</v>
      </c>
      <c r="H9" s="95">
        <v>0.0008673026886383347</v>
      </c>
      <c r="I9" s="14">
        <v>0</v>
      </c>
      <c r="J9" s="115">
        <v>0</v>
      </c>
      <c r="K9" s="14">
        <v>28</v>
      </c>
      <c r="L9" s="95">
        <v>0.0029924120978946245</v>
      </c>
      <c r="M9" s="146"/>
    </row>
    <row r="10" spans="1:13" ht="15">
      <c r="A10" s="111" t="s">
        <v>124</v>
      </c>
      <c r="B10" s="94" t="s">
        <v>125</v>
      </c>
      <c r="C10" s="7">
        <v>3</v>
      </c>
      <c r="D10" s="95">
        <v>0.0007055503292568204</v>
      </c>
      <c r="E10" s="7">
        <v>2</v>
      </c>
      <c r="F10" s="95">
        <v>0.000507227998985544</v>
      </c>
      <c r="G10" s="14">
        <v>1</v>
      </c>
      <c r="H10" s="95">
        <v>0.0008673026886383347</v>
      </c>
      <c r="I10" s="14">
        <v>0</v>
      </c>
      <c r="J10" s="115">
        <v>0</v>
      </c>
      <c r="K10" s="14">
        <v>6</v>
      </c>
      <c r="L10" s="95">
        <v>0.0006412311638345624</v>
      </c>
      <c r="M10" s="146"/>
    </row>
    <row r="11" spans="1:13" ht="15">
      <c r="A11" s="111" t="s">
        <v>126</v>
      </c>
      <c r="B11" s="94" t="s">
        <v>127</v>
      </c>
      <c r="C11" s="7">
        <v>14</v>
      </c>
      <c r="D11" s="95">
        <v>0.003292568203198495</v>
      </c>
      <c r="E11" s="7">
        <v>6</v>
      </c>
      <c r="F11" s="95">
        <v>0.001521683996956632</v>
      </c>
      <c r="G11" s="14">
        <v>3</v>
      </c>
      <c r="H11" s="95">
        <v>0.0026019080659150044</v>
      </c>
      <c r="I11" s="14">
        <v>0</v>
      </c>
      <c r="J11" s="115">
        <v>0</v>
      </c>
      <c r="K11" s="14">
        <v>23</v>
      </c>
      <c r="L11" s="95">
        <v>0.0024580527946991555</v>
      </c>
      <c r="M11" s="146"/>
    </row>
    <row r="12" spans="1:13" ht="15">
      <c r="A12" s="111" t="s">
        <v>128</v>
      </c>
      <c r="B12" s="94" t="s">
        <v>129</v>
      </c>
      <c r="C12" s="7">
        <v>31</v>
      </c>
      <c r="D12" s="95">
        <v>0.00729068673565381</v>
      </c>
      <c r="E12" s="7">
        <v>37</v>
      </c>
      <c r="F12" s="95">
        <v>0.009383717981232564</v>
      </c>
      <c r="G12" s="14">
        <v>3</v>
      </c>
      <c r="H12" s="95">
        <v>0.0026019080659150044</v>
      </c>
      <c r="I12" s="14">
        <v>0</v>
      </c>
      <c r="J12" s="115">
        <v>0</v>
      </c>
      <c r="K12" s="14">
        <v>71</v>
      </c>
      <c r="L12" s="95">
        <v>0.007587902105375655</v>
      </c>
      <c r="M12" s="146"/>
    </row>
    <row r="13" spans="1:13" ht="15">
      <c r="A13" s="111" t="s">
        <v>130</v>
      </c>
      <c r="B13" s="94" t="s">
        <v>131</v>
      </c>
      <c r="C13" s="7">
        <v>15</v>
      </c>
      <c r="D13" s="95">
        <v>0.0035277516462841017</v>
      </c>
      <c r="E13" s="7">
        <v>14</v>
      </c>
      <c r="F13" s="95">
        <v>0.003550595992898808</v>
      </c>
      <c r="G13" s="14">
        <v>5</v>
      </c>
      <c r="H13" s="95">
        <v>0.004336513443191674</v>
      </c>
      <c r="I13" s="14">
        <v>0</v>
      </c>
      <c r="J13" s="115">
        <v>0</v>
      </c>
      <c r="K13" s="14">
        <v>34</v>
      </c>
      <c r="L13" s="95">
        <v>0.003633643261729187</v>
      </c>
      <c r="M13" s="146"/>
    </row>
    <row r="14" spans="1:13" ht="28.5">
      <c r="A14" s="111" t="s">
        <v>132</v>
      </c>
      <c r="B14" s="94" t="s">
        <v>133</v>
      </c>
      <c r="C14" s="7">
        <v>241</v>
      </c>
      <c r="D14" s="95">
        <v>0.05667920978363124</v>
      </c>
      <c r="E14" s="7">
        <v>251</v>
      </c>
      <c r="F14" s="95">
        <v>0.06365711387268577</v>
      </c>
      <c r="G14" s="14">
        <v>31</v>
      </c>
      <c r="H14" s="95">
        <v>0.026886383347788378</v>
      </c>
      <c r="I14" s="14">
        <v>0</v>
      </c>
      <c r="J14" s="115">
        <v>0</v>
      </c>
      <c r="K14" s="14">
        <v>523</v>
      </c>
      <c r="L14" s="95">
        <v>0.05589398311424602</v>
      </c>
      <c r="M14" s="146"/>
    </row>
    <row r="15" spans="1:13" ht="28.5">
      <c r="A15" s="111" t="s">
        <v>134</v>
      </c>
      <c r="B15" s="94" t="s">
        <v>133</v>
      </c>
      <c r="C15" s="7">
        <v>134</v>
      </c>
      <c r="D15" s="95">
        <v>0.03151458137347131</v>
      </c>
      <c r="E15" s="7">
        <v>124</v>
      </c>
      <c r="F15" s="95">
        <v>0.03144813593710373</v>
      </c>
      <c r="G15" s="14">
        <v>15</v>
      </c>
      <c r="H15" s="95">
        <v>0.013009540329575022</v>
      </c>
      <c r="I15" s="14">
        <v>0</v>
      </c>
      <c r="J15" s="115">
        <v>0</v>
      </c>
      <c r="K15" s="14">
        <v>273</v>
      </c>
      <c r="L15" s="95">
        <v>0.029176017954472586</v>
      </c>
      <c r="M15" s="146"/>
    </row>
    <row r="16" spans="1:13" ht="15">
      <c r="A16" s="111" t="s">
        <v>135</v>
      </c>
      <c r="B16" s="94" t="s">
        <v>136</v>
      </c>
      <c r="C16" s="7">
        <v>50</v>
      </c>
      <c r="D16" s="95">
        <v>0.01175917215428034</v>
      </c>
      <c r="E16" s="7">
        <v>46</v>
      </c>
      <c r="F16" s="95">
        <v>0.011666243976667512</v>
      </c>
      <c r="G16" s="14">
        <v>10</v>
      </c>
      <c r="H16" s="95">
        <v>0.008673026886383347</v>
      </c>
      <c r="I16" s="14">
        <v>0</v>
      </c>
      <c r="J16" s="115">
        <v>0</v>
      </c>
      <c r="K16" s="14">
        <v>106</v>
      </c>
      <c r="L16" s="95">
        <v>0.011328417227743935</v>
      </c>
      <c r="M16" s="146"/>
    </row>
    <row r="17" spans="1:13" ht="28.5">
      <c r="A17" s="111" t="s">
        <v>137</v>
      </c>
      <c r="B17" s="94" t="s">
        <v>138</v>
      </c>
      <c r="C17" s="7">
        <v>106</v>
      </c>
      <c r="D17" s="95">
        <v>0.02492944496707432</v>
      </c>
      <c r="E17" s="7">
        <v>110</v>
      </c>
      <c r="F17" s="95">
        <v>0.02789753994420492</v>
      </c>
      <c r="G17" s="14">
        <v>24</v>
      </c>
      <c r="H17" s="95">
        <v>0.020815264527320035</v>
      </c>
      <c r="I17" s="14">
        <v>0</v>
      </c>
      <c r="J17" s="115">
        <v>0</v>
      </c>
      <c r="K17" s="14">
        <v>240</v>
      </c>
      <c r="L17" s="95">
        <v>0.025649246553382493</v>
      </c>
      <c r="M17" s="146"/>
    </row>
    <row r="18" spans="1:13" ht="28.5">
      <c r="A18" s="111" t="s">
        <v>139</v>
      </c>
      <c r="B18" s="94" t="s">
        <v>138</v>
      </c>
      <c r="C18" s="7">
        <v>63</v>
      </c>
      <c r="D18" s="95">
        <v>0.014816556914393226</v>
      </c>
      <c r="E18" s="7">
        <v>89</v>
      </c>
      <c r="F18" s="95">
        <v>0.02257164595485671</v>
      </c>
      <c r="G18" s="14">
        <v>21</v>
      </c>
      <c r="H18" s="95">
        <v>0.01821335646140503</v>
      </c>
      <c r="I18" s="14">
        <v>0</v>
      </c>
      <c r="J18" s="115">
        <v>0</v>
      </c>
      <c r="K18" s="14">
        <v>173</v>
      </c>
      <c r="L18" s="95">
        <v>0.018488831890563214</v>
      </c>
      <c r="M18" s="146"/>
    </row>
    <row r="19" spans="1:13" ht="15">
      <c r="A19" s="111" t="s">
        <v>140</v>
      </c>
      <c r="B19" s="94" t="s">
        <v>141</v>
      </c>
      <c r="C19" s="7">
        <v>46</v>
      </c>
      <c r="D19" s="95">
        <v>0.010818438381937912</v>
      </c>
      <c r="E19" s="7">
        <v>45</v>
      </c>
      <c r="F19" s="95">
        <v>0.01141262997717474</v>
      </c>
      <c r="G19" s="14">
        <v>2</v>
      </c>
      <c r="H19" s="95">
        <v>0.0017346053772766695</v>
      </c>
      <c r="I19" s="14">
        <v>0</v>
      </c>
      <c r="J19" s="115">
        <v>0</v>
      </c>
      <c r="K19" s="14">
        <v>93</v>
      </c>
      <c r="L19" s="95">
        <v>0.009939083039435716</v>
      </c>
      <c r="M19" s="146"/>
    </row>
    <row r="20" spans="1:13" ht="28.5">
      <c r="A20" s="111" t="s">
        <v>142</v>
      </c>
      <c r="B20" s="94" t="s">
        <v>143</v>
      </c>
      <c r="C20" s="7">
        <v>9</v>
      </c>
      <c r="D20" s="95">
        <v>0.0021166509877704608</v>
      </c>
      <c r="E20" s="7">
        <v>13</v>
      </c>
      <c r="F20" s="95">
        <v>0.003296981993406035</v>
      </c>
      <c r="G20" s="14">
        <v>3</v>
      </c>
      <c r="H20" s="95">
        <v>0.0026019080659150044</v>
      </c>
      <c r="I20" s="14">
        <v>0</v>
      </c>
      <c r="J20" s="115">
        <v>0</v>
      </c>
      <c r="K20" s="14">
        <v>25</v>
      </c>
      <c r="L20" s="95">
        <v>0.002671796515977343</v>
      </c>
      <c r="M20" s="146"/>
    </row>
    <row r="21" spans="1:13" ht="28.5">
      <c r="A21" s="111" t="s">
        <v>144</v>
      </c>
      <c r="B21" s="94" t="s">
        <v>145</v>
      </c>
      <c r="C21" s="7">
        <v>122</v>
      </c>
      <c r="D21" s="95">
        <v>0.028692380056444023</v>
      </c>
      <c r="E21" s="7">
        <v>141</v>
      </c>
      <c r="F21" s="95">
        <v>0.035759573928480844</v>
      </c>
      <c r="G21" s="14">
        <v>30</v>
      </c>
      <c r="H21" s="95">
        <v>0.026019080659150044</v>
      </c>
      <c r="I21" s="14">
        <v>0</v>
      </c>
      <c r="J21" s="115">
        <v>0</v>
      </c>
      <c r="K21" s="14">
        <v>293</v>
      </c>
      <c r="L21" s="95">
        <v>0.031313455167254464</v>
      </c>
      <c r="M21" s="146"/>
    </row>
    <row r="22" spans="1:13" ht="15">
      <c r="A22" s="111" t="s">
        <v>146</v>
      </c>
      <c r="B22" s="94" t="s">
        <v>147</v>
      </c>
      <c r="C22" s="7">
        <v>2</v>
      </c>
      <c r="D22" s="95">
        <v>0.0004703668861712136</v>
      </c>
      <c r="E22" s="7">
        <v>2</v>
      </c>
      <c r="F22" s="95">
        <v>0.000507227998985544</v>
      </c>
      <c r="G22" s="14">
        <v>2</v>
      </c>
      <c r="H22" s="95">
        <v>0.0017346053772766695</v>
      </c>
      <c r="I22" s="14">
        <v>0</v>
      </c>
      <c r="J22" s="115">
        <v>0</v>
      </c>
      <c r="K22" s="14">
        <v>6</v>
      </c>
      <c r="L22" s="95">
        <v>0.0006412311638345624</v>
      </c>
      <c r="M22" s="146"/>
    </row>
    <row r="23" spans="1:13" ht="15">
      <c r="A23" s="111" t="s">
        <v>148</v>
      </c>
      <c r="B23" s="124" t="s">
        <v>149</v>
      </c>
      <c r="C23" s="7">
        <v>13</v>
      </c>
      <c r="D23" s="95">
        <v>0.0030573847601128882</v>
      </c>
      <c r="E23" s="7">
        <v>19</v>
      </c>
      <c r="F23" s="95">
        <v>0.004818665990362668</v>
      </c>
      <c r="G23" s="14">
        <v>5</v>
      </c>
      <c r="H23" s="95">
        <v>0.004336513443191674</v>
      </c>
      <c r="I23" s="14">
        <v>0</v>
      </c>
      <c r="J23" s="115">
        <v>0</v>
      </c>
      <c r="K23" s="14">
        <v>37</v>
      </c>
      <c r="L23" s="95">
        <v>0.003954258843646468</v>
      </c>
      <c r="M23" s="146"/>
    </row>
    <row r="24" spans="1:13" ht="15">
      <c r="A24" s="111" t="s">
        <v>150</v>
      </c>
      <c r="B24" s="94" t="s">
        <v>151</v>
      </c>
      <c r="C24" s="7">
        <v>18</v>
      </c>
      <c r="D24" s="95">
        <v>0.0042333019755409216</v>
      </c>
      <c r="E24" s="7">
        <v>21</v>
      </c>
      <c r="F24" s="95">
        <v>0.005325893989348212</v>
      </c>
      <c r="G24" s="14">
        <v>4</v>
      </c>
      <c r="H24" s="95">
        <v>0.003469210754553339</v>
      </c>
      <c r="I24" s="14">
        <v>0</v>
      </c>
      <c r="J24" s="115">
        <v>0</v>
      </c>
      <c r="K24" s="14">
        <v>43</v>
      </c>
      <c r="L24" s="95">
        <v>0.00459549000748103</v>
      </c>
      <c r="M24" s="146"/>
    </row>
    <row r="25" spans="1:13" ht="15">
      <c r="A25" s="111" t="s">
        <v>152</v>
      </c>
      <c r="B25" s="94" t="s">
        <v>153</v>
      </c>
      <c r="C25" s="7">
        <v>4</v>
      </c>
      <c r="D25" s="95">
        <v>0.0009407337723424272</v>
      </c>
      <c r="E25" s="7">
        <v>7</v>
      </c>
      <c r="F25" s="95">
        <v>0.001775297996449404</v>
      </c>
      <c r="G25" s="14">
        <v>3</v>
      </c>
      <c r="H25" s="95">
        <v>0.0026019080659150044</v>
      </c>
      <c r="I25" s="14">
        <v>0</v>
      </c>
      <c r="J25" s="115">
        <v>0</v>
      </c>
      <c r="K25" s="14">
        <v>14</v>
      </c>
      <c r="L25" s="95">
        <v>0.0014962060489473123</v>
      </c>
      <c r="M25" s="146"/>
    </row>
    <row r="26" spans="1:13" ht="28.5">
      <c r="A26" s="111" t="s">
        <v>154</v>
      </c>
      <c r="B26" s="94" t="s">
        <v>155</v>
      </c>
      <c r="C26" s="7">
        <v>25</v>
      </c>
      <c r="D26" s="95">
        <v>0.00587958607714017</v>
      </c>
      <c r="E26" s="7">
        <v>21</v>
      </c>
      <c r="F26" s="95">
        <v>0.005325893989348212</v>
      </c>
      <c r="G26" s="14">
        <v>6</v>
      </c>
      <c r="H26" s="95">
        <v>0.005203816131830009</v>
      </c>
      <c r="I26" s="14">
        <v>0</v>
      </c>
      <c r="J26" s="115">
        <v>0</v>
      </c>
      <c r="K26" s="14">
        <v>52</v>
      </c>
      <c r="L26" s="95">
        <v>0.005557336753232874</v>
      </c>
      <c r="M26" s="146"/>
    </row>
    <row r="27" spans="1:13" ht="15">
      <c r="A27" s="111" t="s">
        <v>156</v>
      </c>
      <c r="B27" s="94" t="s">
        <v>157</v>
      </c>
      <c r="C27" s="7">
        <v>205</v>
      </c>
      <c r="D27" s="95">
        <v>0.04821260583254939</v>
      </c>
      <c r="E27" s="7">
        <v>195</v>
      </c>
      <c r="F27" s="95">
        <v>0.04945472990109054</v>
      </c>
      <c r="G27" s="14">
        <v>116</v>
      </c>
      <c r="H27" s="95">
        <v>0.10060711188204684</v>
      </c>
      <c r="I27" s="14">
        <v>0</v>
      </c>
      <c r="J27" s="115">
        <v>0</v>
      </c>
      <c r="K27" s="14">
        <v>516</v>
      </c>
      <c r="L27" s="95">
        <v>0.055145880089772364</v>
      </c>
      <c r="M27" s="146"/>
    </row>
    <row r="28" spans="1:13" ht="15">
      <c r="A28" s="111" t="s">
        <v>158</v>
      </c>
      <c r="B28" s="94" t="s">
        <v>159</v>
      </c>
      <c r="C28" s="7">
        <v>195</v>
      </c>
      <c r="D28" s="95">
        <v>0.04586077140169332</v>
      </c>
      <c r="E28" s="7">
        <v>172</v>
      </c>
      <c r="F28" s="95">
        <v>0.043621607912756794</v>
      </c>
      <c r="G28" s="14">
        <v>113</v>
      </c>
      <c r="H28" s="95">
        <v>0.09800520381613183</v>
      </c>
      <c r="I28" s="14">
        <v>0</v>
      </c>
      <c r="J28" s="115">
        <v>0</v>
      </c>
      <c r="K28" s="14">
        <v>480</v>
      </c>
      <c r="L28" s="95">
        <v>0.051298493106764986</v>
      </c>
      <c r="M28" s="146"/>
    </row>
    <row r="29" spans="1:13" ht="15">
      <c r="A29" s="111" t="s">
        <v>160</v>
      </c>
      <c r="B29" s="94" t="s">
        <v>161</v>
      </c>
      <c r="C29" s="7">
        <v>109</v>
      </c>
      <c r="D29" s="95">
        <v>0.025634995296331134</v>
      </c>
      <c r="E29" s="7">
        <v>99</v>
      </c>
      <c r="F29" s="95">
        <v>0.025107785949784425</v>
      </c>
      <c r="G29" s="14">
        <v>32</v>
      </c>
      <c r="H29" s="95">
        <v>0.027753686036426712</v>
      </c>
      <c r="I29" s="14">
        <v>0</v>
      </c>
      <c r="J29" s="115">
        <v>0</v>
      </c>
      <c r="K29" s="14">
        <v>240</v>
      </c>
      <c r="L29" s="95">
        <v>0.025649246553382493</v>
      </c>
      <c r="M29" s="146"/>
    </row>
    <row r="30" spans="1:13" ht="15">
      <c r="A30" s="111" t="s">
        <v>162</v>
      </c>
      <c r="B30" s="94" t="s">
        <v>163</v>
      </c>
      <c r="C30" s="7">
        <v>84</v>
      </c>
      <c r="D30" s="95">
        <v>0.01975540921919097</v>
      </c>
      <c r="E30" s="7">
        <v>54</v>
      </c>
      <c r="F30" s="95">
        <v>0.013695155972609684</v>
      </c>
      <c r="G30" s="14">
        <v>27</v>
      </c>
      <c r="H30" s="95">
        <v>0.023417172593235037</v>
      </c>
      <c r="I30" s="14">
        <v>0</v>
      </c>
      <c r="J30" s="115">
        <v>0</v>
      </c>
      <c r="K30" s="14">
        <v>165</v>
      </c>
      <c r="L30" s="95">
        <v>0.017633857005450466</v>
      </c>
      <c r="M30" s="146"/>
    </row>
    <row r="31" spans="1:13" ht="15">
      <c r="A31" s="125">
        <v>55</v>
      </c>
      <c r="B31" s="94" t="s">
        <v>164</v>
      </c>
      <c r="C31" s="7">
        <v>123</v>
      </c>
      <c r="D31" s="95">
        <v>0.028927563499529633</v>
      </c>
      <c r="E31" s="7">
        <v>124</v>
      </c>
      <c r="F31" s="95">
        <v>0.03144813593710373</v>
      </c>
      <c r="G31" s="14">
        <v>90</v>
      </c>
      <c r="H31" s="95">
        <v>0.07805724197745013</v>
      </c>
      <c r="I31" s="14">
        <v>0</v>
      </c>
      <c r="J31" s="115">
        <v>0</v>
      </c>
      <c r="K31" s="14">
        <v>337</v>
      </c>
      <c r="L31" s="95">
        <v>0.036015817035374584</v>
      </c>
      <c r="M31" s="146"/>
    </row>
    <row r="32" spans="1:13" ht="28.5">
      <c r="A32" s="111" t="s">
        <v>165</v>
      </c>
      <c r="B32" s="94" t="s">
        <v>166</v>
      </c>
      <c r="C32" s="7">
        <v>78</v>
      </c>
      <c r="D32" s="95">
        <v>0.018344308560677328</v>
      </c>
      <c r="E32" s="7">
        <v>58</v>
      </c>
      <c r="F32" s="95">
        <v>0.014709611970580776</v>
      </c>
      <c r="G32" s="14">
        <v>23</v>
      </c>
      <c r="H32" s="95">
        <v>0.0199479618386817</v>
      </c>
      <c r="I32" s="14">
        <v>0</v>
      </c>
      <c r="J32" s="115">
        <v>0</v>
      </c>
      <c r="K32" s="14">
        <v>159</v>
      </c>
      <c r="L32" s="95">
        <v>0.016992625841615903</v>
      </c>
      <c r="M32" s="146"/>
    </row>
    <row r="33" spans="1:13" ht="15">
      <c r="A33" s="111" t="s">
        <v>167</v>
      </c>
      <c r="B33" s="94" t="s">
        <v>168</v>
      </c>
      <c r="C33" s="7">
        <v>7</v>
      </c>
      <c r="D33" s="95">
        <v>0.0016462841015992475</v>
      </c>
      <c r="E33" s="7">
        <v>3</v>
      </c>
      <c r="F33" s="95">
        <v>0.000760841998478316</v>
      </c>
      <c r="G33" s="14">
        <v>3</v>
      </c>
      <c r="H33" s="95">
        <v>0.0026019080659150044</v>
      </c>
      <c r="I33" s="14">
        <v>0</v>
      </c>
      <c r="J33" s="115">
        <v>0</v>
      </c>
      <c r="K33" s="14">
        <v>13</v>
      </c>
      <c r="L33" s="95">
        <v>0.0013893341883082185</v>
      </c>
      <c r="M33" s="146"/>
    </row>
    <row r="34" spans="1:13" ht="28.5">
      <c r="A34" s="111" t="s">
        <v>169</v>
      </c>
      <c r="B34" s="94" t="s">
        <v>170</v>
      </c>
      <c r="C34" s="7">
        <v>43</v>
      </c>
      <c r="D34" s="95">
        <v>0.01011288805268109</v>
      </c>
      <c r="E34" s="7">
        <v>31</v>
      </c>
      <c r="F34" s="95">
        <v>0.007862033984275933</v>
      </c>
      <c r="G34" s="14">
        <v>5</v>
      </c>
      <c r="H34" s="95">
        <v>0.004336513443191674</v>
      </c>
      <c r="I34" s="14">
        <v>0</v>
      </c>
      <c r="J34" s="115">
        <v>0</v>
      </c>
      <c r="K34" s="14">
        <v>79</v>
      </c>
      <c r="L34" s="95">
        <v>0.008442876990488405</v>
      </c>
      <c r="M34" s="146"/>
    </row>
    <row r="35" spans="1:13" ht="15">
      <c r="A35" s="111" t="s">
        <v>171</v>
      </c>
      <c r="B35" s="94" t="s">
        <v>172</v>
      </c>
      <c r="C35" s="7">
        <v>56</v>
      </c>
      <c r="D35" s="95">
        <v>0.01317027281279398</v>
      </c>
      <c r="E35" s="7">
        <v>53</v>
      </c>
      <c r="F35" s="95">
        <v>0.013441541973116916</v>
      </c>
      <c r="G35" s="14">
        <v>24</v>
      </c>
      <c r="H35" s="95">
        <v>0.020815264527320035</v>
      </c>
      <c r="I35" s="14">
        <v>0</v>
      </c>
      <c r="J35" s="115">
        <v>0</v>
      </c>
      <c r="K35" s="14">
        <v>133</v>
      </c>
      <c r="L35" s="95">
        <v>0.014213957464999465</v>
      </c>
      <c r="M35" s="146"/>
    </row>
    <row r="36" spans="1:13" ht="15">
      <c r="A36" s="111" t="s">
        <v>173</v>
      </c>
      <c r="B36" s="94" t="s">
        <v>174</v>
      </c>
      <c r="C36" s="7">
        <v>509</v>
      </c>
      <c r="D36" s="95">
        <v>0.11970837253057384</v>
      </c>
      <c r="E36" s="7">
        <v>387</v>
      </c>
      <c r="F36" s="95">
        <v>0.09814861780370275</v>
      </c>
      <c r="G36" s="14">
        <v>113</v>
      </c>
      <c r="H36" s="95">
        <v>0.09800520381613183</v>
      </c>
      <c r="I36" s="14">
        <v>0</v>
      </c>
      <c r="J36" s="115">
        <v>0</v>
      </c>
      <c r="K36" s="14">
        <v>1009</v>
      </c>
      <c r="L36" s="95">
        <v>0.10783370738484557</v>
      </c>
      <c r="M36" s="146"/>
    </row>
    <row r="37" spans="1:13" ht="15">
      <c r="A37" s="111" t="s">
        <v>175</v>
      </c>
      <c r="B37" s="94" t="s">
        <v>176</v>
      </c>
      <c r="C37" s="7">
        <v>208</v>
      </c>
      <c r="D37" s="95">
        <v>0.04891815616180621</v>
      </c>
      <c r="E37" s="7">
        <v>261</v>
      </c>
      <c r="F37" s="95">
        <v>0.06619325386761349</v>
      </c>
      <c r="G37" s="14">
        <v>82</v>
      </c>
      <c r="H37" s="95">
        <v>0.07111882046834345</v>
      </c>
      <c r="I37" s="14">
        <v>0</v>
      </c>
      <c r="J37" s="115">
        <v>0</v>
      </c>
      <c r="K37" s="14">
        <v>551</v>
      </c>
      <c r="L37" s="95">
        <v>0.058886395212140646</v>
      </c>
      <c r="M37" s="146"/>
    </row>
    <row r="38" spans="1:13" ht="15">
      <c r="A38" s="111" t="s">
        <v>177</v>
      </c>
      <c r="B38" s="94" t="s">
        <v>178</v>
      </c>
      <c r="C38" s="7">
        <v>89</v>
      </c>
      <c r="D38" s="95">
        <v>0.020931326434619004</v>
      </c>
      <c r="E38" s="7">
        <v>120</v>
      </c>
      <c r="F38" s="95">
        <v>0.03043367993913264</v>
      </c>
      <c r="G38" s="14">
        <v>41</v>
      </c>
      <c r="H38" s="95">
        <v>0.03555941023417172</v>
      </c>
      <c r="I38" s="14">
        <v>0</v>
      </c>
      <c r="J38" s="115">
        <v>0</v>
      </c>
      <c r="K38" s="14">
        <v>250</v>
      </c>
      <c r="L38" s="95">
        <v>0.02671796515977343</v>
      </c>
      <c r="M38" s="146"/>
    </row>
    <row r="39" spans="1:13" ht="15">
      <c r="A39" s="111" t="s">
        <v>179</v>
      </c>
      <c r="B39" s="94" t="s">
        <v>180</v>
      </c>
      <c r="C39" s="7">
        <v>7</v>
      </c>
      <c r="D39" s="95">
        <v>0.0016462841015992475</v>
      </c>
      <c r="E39" s="7">
        <v>9</v>
      </c>
      <c r="F39" s="95">
        <v>0.002282525995434948</v>
      </c>
      <c r="G39" s="14">
        <v>3</v>
      </c>
      <c r="H39" s="95">
        <v>0.0026019080659150044</v>
      </c>
      <c r="I39" s="14">
        <v>0</v>
      </c>
      <c r="J39" s="115">
        <v>0</v>
      </c>
      <c r="K39" s="14">
        <v>19</v>
      </c>
      <c r="L39" s="95">
        <v>0.002030565352142781</v>
      </c>
      <c r="M39" s="146"/>
    </row>
    <row r="40" spans="1:13" ht="28.5">
      <c r="A40" s="111" t="s">
        <v>181</v>
      </c>
      <c r="B40" s="94" t="s">
        <v>182</v>
      </c>
      <c r="C40" s="7">
        <v>51</v>
      </c>
      <c r="D40" s="95">
        <v>0.011994355597365945</v>
      </c>
      <c r="E40" s="7">
        <v>34</v>
      </c>
      <c r="F40" s="95">
        <v>0.008622875982754248</v>
      </c>
      <c r="G40" s="14">
        <v>9</v>
      </c>
      <c r="H40" s="95">
        <v>0.007805724197745013</v>
      </c>
      <c r="I40" s="14">
        <v>0</v>
      </c>
      <c r="J40" s="115">
        <v>0</v>
      </c>
      <c r="K40" s="14">
        <v>94</v>
      </c>
      <c r="L40" s="95">
        <v>0.01004595490007481</v>
      </c>
      <c r="M40" s="146"/>
    </row>
    <row r="41" spans="1:13" ht="15">
      <c r="A41" s="111" t="s">
        <v>183</v>
      </c>
      <c r="B41" s="94" t="s">
        <v>184</v>
      </c>
      <c r="C41" s="7">
        <v>15</v>
      </c>
      <c r="D41" s="95">
        <v>0.0035277516462841017</v>
      </c>
      <c r="E41" s="7">
        <v>16</v>
      </c>
      <c r="F41" s="95">
        <v>0.004057823991884352</v>
      </c>
      <c r="G41" s="14">
        <v>6</v>
      </c>
      <c r="H41" s="95">
        <v>0.005203816131830009</v>
      </c>
      <c r="I41" s="14">
        <v>0</v>
      </c>
      <c r="J41" s="115">
        <v>0</v>
      </c>
      <c r="K41" s="14">
        <v>37</v>
      </c>
      <c r="L41" s="95">
        <v>0.003954258843646468</v>
      </c>
      <c r="M41" s="146"/>
    </row>
    <row r="42" spans="1:13" ht="28.5">
      <c r="A42" s="111" t="s">
        <v>185</v>
      </c>
      <c r="B42" s="94" t="s">
        <v>186</v>
      </c>
      <c r="C42" s="7">
        <v>72</v>
      </c>
      <c r="D42" s="95">
        <v>0.016933207902163686</v>
      </c>
      <c r="E42" s="7">
        <v>68</v>
      </c>
      <c r="F42" s="95">
        <v>0.017245751965508496</v>
      </c>
      <c r="G42" s="14">
        <v>12</v>
      </c>
      <c r="H42" s="95">
        <v>0.010407632263660017</v>
      </c>
      <c r="I42" s="14">
        <v>0</v>
      </c>
      <c r="J42" s="115">
        <v>0</v>
      </c>
      <c r="K42" s="14">
        <v>152</v>
      </c>
      <c r="L42" s="95">
        <v>0.016244522817142247</v>
      </c>
      <c r="M42" s="146"/>
    </row>
    <row r="43" spans="1:13" ht="15">
      <c r="A43" s="111" t="s">
        <v>187</v>
      </c>
      <c r="B43" s="94" t="s">
        <v>188</v>
      </c>
      <c r="C43" s="7">
        <v>26</v>
      </c>
      <c r="D43" s="95">
        <v>0.0061147695202257765</v>
      </c>
      <c r="E43" s="7">
        <v>25</v>
      </c>
      <c r="F43" s="95">
        <v>0.0063403499873193</v>
      </c>
      <c r="G43" s="14">
        <v>6</v>
      </c>
      <c r="H43" s="95">
        <v>0.005203816131830009</v>
      </c>
      <c r="I43" s="14">
        <v>0</v>
      </c>
      <c r="J43" s="115">
        <v>0</v>
      </c>
      <c r="K43" s="14">
        <v>57</v>
      </c>
      <c r="L43" s="95">
        <v>0.006091696056428343</v>
      </c>
      <c r="M43" s="146"/>
    </row>
    <row r="44" spans="1:13" ht="15">
      <c r="A44" s="111" t="s">
        <v>189</v>
      </c>
      <c r="B44" s="94" t="s">
        <v>190</v>
      </c>
      <c r="C44" s="7">
        <v>944</v>
      </c>
      <c r="D44" s="95">
        <v>0.22201317027281273</v>
      </c>
      <c r="E44" s="7">
        <v>792</v>
      </c>
      <c r="F44" s="95">
        <v>0.2008622875982754</v>
      </c>
      <c r="G44" s="14">
        <v>176</v>
      </c>
      <c r="H44" s="95">
        <v>0.15264527320034693</v>
      </c>
      <c r="I44" s="14">
        <v>1</v>
      </c>
      <c r="J44" s="115">
        <v>0.1111111111111111</v>
      </c>
      <c r="K44" s="14">
        <v>1913</v>
      </c>
      <c r="L44" s="95">
        <v>0.2044458694025863</v>
      </c>
      <c r="M44" s="146"/>
    </row>
    <row r="45" spans="1:13" ht="15.75" thickBot="1">
      <c r="A45" s="113" t="s">
        <v>191</v>
      </c>
      <c r="B45" s="99" t="s">
        <v>192</v>
      </c>
      <c r="C45" s="10">
        <v>132</v>
      </c>
      <c r="D45" s="100">
        <v>0.031044214487300093</v>
      </c>
      <c r="E45" s="10">
        <v>110</v>
      </c>
      <c r="F45" s="100">
        <v>0.02789753994420492</v>
      </c>
      <c r="G45" s="15">
        <v>31</v>
      </c>
      <c r="H45" s="100">
        <v>0.026886383347788378</v>
      </c>
      <c r="I45" s="15">
        <v>3</v>
      </c>
      <c r="J45" s="116">
        <v>0.33333333333333326</v>
      </c>
      <c r="K45" s="15">
        <v>276</v>
      </c>
      <c r="L45" s="100">
        <v>0.029496633536389868</v>
      </c>
      <c r="M45" s="146"/>
    </row>
    <row r="46" spans="1:13" ht="15.75" thickBot="1">
      <c r="A46" s="166" t="s">
        <v>77</v>
      </c>
      <c r="B46" s="216"/>
      <c r="C46" s="16">
        <v>4252</v>
      </c>
      <c r="D46" s="13">
        <v>1</v>
      </c>
      <c r="E46" s="16">
        <v>3943</v>
      </c>
      <c r="F46" s="13">
        <v>1</v>
      </c>
      <c r="G46" s="16">
        <v>1153</v>
      </c>
      <c r="H46" s="13">
        <v>1</v>
      </c>
      <c r="I46" s="16">
        <v>9</v>
      </c>
      <c r="J46" s="13">
        <v>1</v>
      </c>
      <c r="K46" s="16">
        <v>9357</v>
      </c>
      <c r="L46" s="13">
        <v>1</v>
      </c>
      <c r="M46" s="147"/>
    </row>
    <row r="47" spans="1:12" ht="15">
      <c r="A47" s="103"/>
      <c r="B47" s="103"/>
      <c r="C47" s="117"/>
      <c r="D47" s="106"/>
      <c r="E47" s="117"/>
      <c r="F47" s="106"/>
      <c r="G47" s="117"/>
      <c r="H47" s="106"/>
      <c r="I47" s="117"/>
      <c r="J47" s="106"/>
      <c r="K47" s="117"/>
      <c r="L47" s="106"/>
    </row>
    <row r="48" spans="1:12" ht="15">
      <c r="A48" s="64" t="s">
        <v>78</v>
      </c>
      <c r="B48" s="42"/>
      <c r="C48" s="42"/>
      <c r="D48" s="42"/>
      <c r="E48" s="42"/>
      <c r="F48" s="42"/>
      <c r="G48" s="42"/>
      <c r="H48" s="42"/>
      <c r="I48" s="42"/>
      <c r="J48" s="53"/>
      <c r="K48" s="42"/>
      <c r="L48" s="42"/>
    </row>
    <row r="49" spans="1:12" ht="15">
      <c r="A49" s="51" t="s">
        <v>97</v>
      </c>
      <c r="B49" s="42"/>
      <c r="C49" s="42"/>
      <c r="D49" s="42"/>
      <c r="E49" s="42"/>
      <c r="F49" s="42"/>
      <c r="G49" s="42"/>
      <c r="H49" s="42"/>
      <c r="I49" s="42"/>
      <c r="J49" s="53"/>
      <c r="K49" s="42"/>
      <c r="L49" s="42"/>
    </row>
    <row r="50" spans="1:12" ht="15">
      <c r="A50" s="51" t="s">
        <v>86</v>
      </c>
      <c r="B50" s="42"/>
      <c r="C50" s="42"/>
      <c r="D50" s="42"/>
      <c r="E50" s="42"/>
      <c r="F50" s="42"/>
      <c r="G50" s="42"/>
      <c r="H50" s="42"/>
      <c r="I50" s="42"/>
      <c r="J50" s="53"/>
      <c r="K50" s="42"/>
      <c r="L50" s="42"/>
    </row>
    <row r="51" spans="1:12" ht="15">
      <c r="A51" s="43"/>
      <c r="B51" s="42"/>
      <c r="C51" s="66"/>
      <c r="D51" s="66"/>
      <c r="E51" s="66"/>
      <c r="F51" s="42"/>
      <c r="G51" s="42"/>
      <c r="H51" s="42"/>
      <c r="I51" s="42"/>
      <c r="J51" s="53"/>
      <c r="K51" s="42"/>
      <c r="L51" s="42"/>
    </row>
    <row r="52" spans="1:12" ht="15">
      <c r="A52" s="43"/>
      <c r="B52" s="42"/>
      <c r="C52" s="66"/>
      <c r="D52" s="66"/>
      <c r="E52" s="66"/>
      <c r="F52" s="42"/>
      <c r="G52" s="42"/>
      <c r="H52" s="42"/>
      <c r="I52" s="42"/>
      <c r="J52" s="53"/>
      <c r="K52" s="42"/>
      <c r="L52" s="42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62"/>
  <sheetViews>
    <sheetView zoomScale="80" zoomScaleNormal="80" zoomScalePageLayoutView="0" workbookViewId="0" topLeftCell="A1">
      <selection activeCell="A1" sqref="A1:W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0.57421875" style="55" customWidth="1"/>
    <col min="13" max="13" width="9.8515625" style="55" customWidth="1"/>
    <col min="14" max="14" width="10.57421875" style="55" customWidth="1"/>
    <col min="15" max="15" width="9.8515625" style="55" customWidth="1"/>
    <col min="16" max="16" width="10.57421875" style="55" customWidth="1"/>
    <col min="17" max="17" width="9.8515625" style="55" customWidth="1"/>
    <col min="18" max="18" width="10.57421875" style="55" customWidth="1"/>
    <col min="19" max="19" width="10.140625" style="55" customWidth="1"/>
    <col min="20" max="20" width="10.57421875" style="55" customWidth="1"/>
    <col min="21" max="21" width="10.140625" style="55" customWidth="1"/>
    <col min="22" max="22" width="10.57421875" style="55" customWidth="1"/>
    <col min="23" max="23" width="12.140625" style="55" customWidth="1"/>
    <col min="24" max="24" width="11.7109375" style="128" customWidth="1"/>
    <col min="25" max="16384" width="11.421875" style="55" customWidth="1"/>
  </cols>
  <sheetData>
    <row r="1" spans="1:23" ht="24.75" customHeight="1" thickBot="1" thickTop="1">
      <c r="A1" s="169" t="s">
        <v>195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1"/>
    </row>
    <row r="2" spans="1:23" ht="24.75" customHeight="1" thickBot="1" thickTop="1">
      <c r="A2" s="169" t="s">
        <v>220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</row>
    <row r="3" spans="1:23" ht="24.75" customHeight="1" thickBot="1" thickTop="1">
      <c r="A3" s="173" t="s">
        <v>24</v>
      </c>
      <c r="B3" s="176" t="s">
        <v>25</v>
      </c>
      <c r="C3" s="161" t="s">
        <v>197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79" t="s">
        <v>221</v>
      </c>
    </row>
    <row r="4" spans="1:23" ht="19.5" customHeight="1">
      <c r="A4" s="174"/>
      <c r="B4" s="177"/>
      <c r="C4" s="172">
        <v>2012</v>
      </c>
      <c r="D4" s="165"/>
      <c r="E4" s="163">
        <v>2013</v>
      </c>
      <c r="F4" s="164"/>
      <c r="G4" s="163">
        <v>2014</v>
      </c>
      <c r="H4" s="164"/>
      <c r="I4" s="163">
        <v>2015</v>
      </c>
      <c r="J4" s="164"/>
      <c r="K4" s="163">
        <v>2016</v>
      </c>
      <c r="L4" s="165"/>
      <c r="M4" s="163">
        <v>2017</v>
      </c>
      <c r="N4" s="165"/>
      <c r="O4" s="163">
        <v>2018</v>
      </c>
      <c r="P4" s="165"/>
      <c r="Q4" s="163">
        <v>2019</v>
      </c>
      <c r="R4" s="165"/>
      <c r="S4" s="163">
        <v>2020</v>
      </c>
      <c r="T4" s="165"/>
      <c r="U4" s="163">
        <v>2021</v>
      </c>
      <c r="V4" s="165"/>
      <c r="W4" s="180"/>
    </row>
    <row r="5" spans="1:23" ht="19.5" customHeight="1" thickBot="1">
      <c r="A5" s="175"/>
      <c r="B5" s="178"/>
      <c r="C5" s="57" t="s">
        <v>26</v>
      </c>
      <c r="D5" s="38" t="s">
        <v>27</v>
      </c>
      <c r="E5" s="56" t="s">
        <v>26</v>
      </c>
      <c r="F5" s="40" t="s">
        <v>27</v>
      </c>
      <c r="G5" s="56" t="s">
        <v>26</v>
      </c>
      <c r="H5" s="40" t="s">
        <v>27</v>
      </c>
      <c r="I5" s="56" t="s">
        <v>26</v>
      </c>
      <c r="J5" s="40" t="s">
        <v>27</v>
      </c>
      <c r="K5" s="56" t="s">
        <v>26</v>
      </c>
      <c r="L5" s="38" t="s">
        <v>27</v>
      </c>
      <c r="M5" s="56" t="s">
        <v>26</v>
      </c>
      <c r="N5" s="38" t="s">
        <v>27</v>
      </c>
      <c r="O5" s="56" t="s">
        <v>26</v>
      </c>
      <c r="P5" s="38" t="s">
        <v>27</v>
      </c>
      <c r="Q5" s="56" t="s">
        <v>26</v>
      </c>
      <c r="R5" s="38" t="s">
        <v>27</v>
      </c>
      <c r="S5" s="56" t="s">
        <v>26</v>
      </c>
      <c r="T5" s="38" t="s">
        <v>27</v>
      </c>
      <c r="U5" s="56" t="s">
        <v>26</v>
      </c>
      <c r="V5" s="38" t="s">
        <v>27</v>
      </c>
      <c r="W5" s="181"/>
    </row>
    <row r="6" spans="1:24" ht="28.5">
      <c r="A6" s="88">
        <v>0</v>
      </c>
      <c r="B6" s="89" t="s">
        <v>28</v>
      </c>
      <c r="C6" s="58">
        <v>1148</v>
      </c>
      <c r="D6" s="90">
        <v>0.05215100168082497</v>
      </c>
      <c r="E6" s="58">
        <v>1286</v>
      </c>
      <c r="F6" s="90">
        <v>0.05404951036018997</v>
      </c>
      <c r="G6" s="58">
        <v>1126</v>
      </c>
      <c r="H6" s="90">
        <v>0.05447508466376391</v>
      </c>
      <c r="I6" s="60">
        <v>1128</v>
      </c>
      <c r="J6" s="90">
        <v>0.05430387059503177</v>
      </c>
      <c r="K6" s="58">
        <v>1235</v>
      </c>
      <c r="L6" s="90">
        <v>0.055264688772542175</v>
      </c>
      <c r="M6" s="58">
        <v>1202</v>
      </c>
      <c r="N6" s="90">
        <v>0.049</v>
      </c>
      <c r="O6" s="58">
        <v>1304</v>
      </c>
      <c r="P6" s="90">
        <v>0.05346672680306697</v>
      </c>
      <c r="Q6" s="58">
        <v>1350</v>
      </c>
      <c r="R6" s="90">
        <v>0.05108025275265807</v>
      </c>
      <c r="S6" s="58">
        <v>948</v>
      </c>
      <c r="T6" s="90">
        <v>0.052901785714285714</v>
      </c>
      <c r="U6" s="58">
        <v>1030</v>
      </c>
      <c r="V6" s="90">
        <v>0.04985479186834462</v>
      </c>
      <c r="W6" s="92">
        <v>0.08649789029535865</v>
      </c>
      <c r="X6" s="129"/>
    </row>
    <row r="7" spans="1:24" ht="15">
      <c r="A7" s="93">
        <v>10</v>
      </c>
      <c r="B7" s="94" t="s">
        <v>29</v>
      </c>
      <c r="C7" s="7">
        <v>1963</v>
      </c>
      <c r="D7" s="95">
        <v>0.08917457865806569</v>
      </c>
      <c r="E7" s="7">
        <v>1613</v>
      </c>
      <c r="F7" s="95">
        <v>0.06779304837557265</v>
      </c>
      <c r="G7" s="7">
        <v>1247</v>
      </c>
      <c r="H7" s="95">
        <v>0.06032897919690373</v>
      </c>
      <c r="I7" s="14">
        <v>1205</v>
      </c>
      <c r="J7" s="95">
        <v>0.058010783747352204</v>
      </c>
      <c r="K7" s="7">
        <v>1328</v>
      </c>
      <c r="L7" s="95">
        <v>0.059426321206425915</v>
      </c>
      <c r="M7" s="7">
        <v>1573</v>
      </c>
      <c r="N7" s="95">
        <v>0.064</v>
      </c>
      <c r="O7" s="7">
        <v>1459</v>
      </c>
      <c r="P7" s="95">
        <v>0.05982205092459716</v>
      </c>
      <c r="Q7" s="7">
        <v>1518</v>
      </c>
      <c r="R7" s="95">
        <v>0.057436906428544404</v>
      </c>
      <c r="S7" s="7">
        <v>1037</v>
      </c>
      <c r="T7" s="95">
        <v>0.057868303571428574</v>
      </c>
      <c r="U7" s="7">
        <v>1214</v>
      </c>
      <c r="V7" s="95">
        <v>0.05876089060987415</v>
      </c>
      <c r="W7" s="97">
        <v>0.17068466730954676</v>
      </c>
      <c r="X7" s="129"/>
    </row>
    <row r="8" spans="1:24" ht="15">
      <c r="A8" s="93">
        <v>11</v>
      </c>
      <c r="B8" s="94" t="s">
        <v>30</v>
      </c>
      <c r="C8" s="7">
        <v>4886</v>
      </c>
      <c r="D8" s="95">
        <v>0.22195975105619406</v>
      </c>
      <c r="E8" s="7">
        <v>6258</v>
      </c>
      <c r="F8" s="95">
        <v>0.26301853486319504</v>
      </c>
      <c r="G8" s="7">
        <v>5905</v>
      </c>
      <c r="H8" s="95">
        <v>0.2856797290759555</v>
      </c>
      <c r="I8" s="14">
        <v>6022</v>
      </c>
      <c r="J8" s="95">
        <v>0.2899094935490083</v>
      </c>
      <c r="K8" s="7">
        <v>6558</v>
      </c>
      <c r="L8" s="95">
        <v>0.2934622096925762</v>
      </c>
      <c r="M8" s="7">
        <v>7576</v>
      </c>
      <c r="N8" s="95">
        <v>0.308</v>
      </c>
      <c r="O8" s="7">
        <v>7707</v>
      </c>
      <c r="P8" s="95">
        <v>0.31600311615892407</v>
      </c>
      <c r="Q8" s="7">
        <v>8819</v>
      </c>
      <c r="R8" s="95">
        <v>0.3336864807597715</v>
      </c>
      <c r="S8" s="7">
        <v>5937</v>
      </c>
      <c r="T8" s="95">
        <v>0.33130580357142864</v>
      </c>
      <c r="U8" s="7">
        <v>7069</v>
      </c>
      <c r="V8" s="95">
        <v>0.3421587608906098</v>
      </c>
      <c r="W8" s="97">
        <v>0.19066868788950647</v>
      </c>
      <c r="X8" s="129"/>
    </row>
    <row r="9" spans="1:24" ht="15">
      <c r="A9" s="93">
        <v>12</v>
      </c>
      <c r="B9" s="94" t="s">
        <v>31</v>
      </c>
      <c r="C9" s="7">
        <v>429</v>
      </c>
      <c r="D9" s="95">
        <v>0.019488484077590514</v>
      </c>
      <c r="E9" s="7">
        <v>467</v>
      </c>
      <c r="F9" s="95">
        <v>0.019627621569369143</v>
      </c>
      <c r="G9" s="7">
        <v>428</v>
      </c>
      <c r="H9" s="95">
        <v>0.020706337687469763</v>
      </c>
      <c r="I9" s="14">
        <v>468</v>
      </c>
      <c r="J9" s="95">
        <v>0.022530329289428077</v>
      </c>
      <c r="K9" s="7">
        <v>543</v>
      </c>
      <c r="L9" s="95">
        <v>0.024298563565579273</v>
      </c>
      <c r="M9" s="7">
        <v>533</v>
      </c>
      <c r="N9" s="95">
        <v>0.022</v>
      </c>
      <c r="O9" s="7">
        <v>645</v>
      </c>
      <c r="P9" s="95">
        <v>0.026446348763786952</v>
      </c>
      <c r="Q9" s="7">
        <v>623</v>
      </c>
      <c r="R9" s="95">
        <v>0.023572590714745167</v>
      </c>
      <c r="S9" s="7">
        <v>429</v>
      </c>
      <c r="T9" s="95">
        <v>0.023939732142857145</v>
      </c>
      <c r="U9" s="7">
        <v>478</v>
      </c>
      <c r="V9" s="95">
        <v>0.023136495643756052</v>
      </c>
      <c r="W9" s="97">
        <v>0.11421911421911422</v>
      </c>
      <c r="X9" s="129"/>
    </row>
    <row r="10" spans="1:24" ht="15">
      <c r="A10" s="93">
        <v>13</v>
      </c>
      <c r="B10" s="94" t="s">
        <v>32</v>
      </c>
      <c r="C10" s="7">
        <v>17</v>
      </c>
      <c r="D10" s="95">
        <v>0.0007722709308136101</v>
      </c>
      <c r="E10" s="7">
        <v>18</v>
      </c>
      <c r="F10" s="95">
        <v>0.0007565250283696885</v>
      </c>
      <c r="G10" s="7">
        <v>20</v>
      </c>
      <c r="H10" s="95">
        <v>0.0009675858732462506</v>
      </c>
      <c r="I10" s="14">
        <v>16</v>
      </c>
      <c r="J10" s="95">
        <v>0.0007702676680146351</v>
      </c>
      <c r="K10" s="7">
        <v>19</v>
      </c>
      <c r="L10" s="95">
        <v>0.0008502259811160334</v>
      </c>
      <c r="M10" s="7">
        <v>19</v>
      </c>
      <c r="N10" s="95">
        <v>0.001</v>
      </c>
      <c r="O10" s="7">
        <v>22</v>
      </c>
      <c r="P10" s="95">
        <v>0.0009020460043462217</v>
      </c>
      <c r="Q10" s="7">
        <v>17</v>
      </c>
      <c r="R10" s="95">
        <v>0.0006432328124408793</v>
      </c>
      <c r="S10" s="7">
        <v>12</v>
      </c>
      <c r="T10" s="95">
        <v>0.0006696428571428571</v>
      </c>
      <c r="U10" s="7">
        <v>15</v>
      </c>
      <c r="V10" s="95">
        <v>0.0007260406582768636</v>
      </c>
      <c r="W10" s="97">
        <v>0.25</v>
      </c>
      <c r="X10" s="129"/>
    </row>
    <row r="11" spans="1:24" ht="28.5">
      <c r="A11" s="93">
        <v>19</v>
      </c>
      <c r="B11" s="94" t="s">
        <v>33</v>
      </c>
      <c r="C11" s="7">
        <v>173</v>
      </c>
      <c r="D11" s="95">
        <v>0.007858992413573797</v>
      </c>
      <c r="E11" s="7">
        <v>173</v>
      </c>
      <c r="F11" s="95">
        <v>0.007271046105997562</v>
      </c>
      <c r="G11" s="7">
        <v>175</v>
      </c>
      <c r="H11" s="95">
        <v>0.008466376390904693</v>
      </c>
      <c r="I11" s="14">
        <v>190</v>
      </c>
      <c r="J11" s="95">
        <v>0.009146928557673791</v>
      </c>
      <c r="K11" s="7">
        <v>204</v>
      </c>
      <c r="L11" s="95">
        <v>0.009128742113035309</v>
      </c>
      <c r="M11" s="7">
        <v>228</v>
      </c>
      <c r="N11" s="95">
        <v>0.009</v>
      </c>
      <c r="O11" s="7">
        <v>222</v>
      </c>
      <c r="P11" s="95">
        <v>0.009102464225675509</v>
      </c>
      <c r="Q11" s="7">
        <v>190</v>
      </c>
      <c r="R11" s="95">
        <v>0.007189072609633357</v>
      </c>
      <c r="S11" s="7">
        <v>164</v>
      </c>
      <c r="T11" s="95">
        <v>0.009151785714285715</v>
      </c>
      <c r="U11" s="7">
        <v>198</v>
      </c>
      <c r="V11" s="95">
        <v>0.009583736689254599</v>
      </c>
      <c r="W11" s="97">
        <v>0.2073170731707317</v>
      </c>
      <c r="X11" s="129"/>
    </row>
    <row r="12" spans="1:24" ht="15">
      <c r="A12" s="93">
        <v>20</v>
      </c>
      <c r="B12" s="94" t="s">
        <v>34</v>
      </c>
      <c r="C12" s="7">
        <v>1171</v>
      </c>
      <c r="D12" s="95">
        <v>0.05319583882251397</v>
      </c>
      <c r="E12" s="7">
        <v>1154</v>
      </c>
      <c r="F12" s="95">
        <v>0.04850166015214559</v>
      </c>
      <c r="G12" s="7">
        <v>937</v>
      </c>
      <c r="H12" s="95">
        <v>0.04533139816158684</v>
      </c>
      <c r="I12" s="14">
        <v>916</v>
      </c>
      <c r="J12" s="95">
        <v>0.04409782399383786</v>
      </c>
      <c r="K12" s="7">
        <v>1042</v>
      </c>
      <c r="L12" s="95">
        <v>0.046628182753837205</v>
      </c>
      <c r="M12" s="7">
        <v>1257</v>
      </c>
      <c r="N12" s="95">
        <v>0.051</v>
      </c>
      <c r="O12" s="7">
        <v>1275</v>
      </c>
      <c r="P12" s="95">
        <v>0.05227766616097421</v>
      </c>
      <c r="Q12" s="7">
        <v>1323</v>
      </c>
      <c r="R12" s="95">
        <v>0.0500586476976049</v>
      </c>
      <c r="S12" s="7">
        <v>976</v>
      </c>
      <c r="T12" s="95">
        <v>0.054464285714285715</v>
      </c>
      <c r="U12" s="7">
        <v>1085</v>
      </c>
      <c r="V12" s="95">
        <v>0.05251694094869313</v>
      </c>
      <c r="W12" s="97">
        <v>0.11168032786885246</v>
      </c>
      <c r="X12" s="129"/>
    </row>
    <row r="13" spans="1:24" ht="15">
      <c r="A13" s="93">
        <v>21</v>
      </c>
      <c r="B13" s="94" t="s">
        <v>35</v>
      </c>
      <c r="C13" s="7">
        <v>813</v>
      </c>
      <c r="D13" s="95">
        <v>0.036932721573615594</v>
      </c>
      <c r="E13" s="7">
        <v>926</v>
      </c>
      <c r="F13" s="95">
        <v>0.0389190097927962</v>
      </c>
      <c r="G13" s="7">
        <v>918</v>
      </c>
      <c r="H13" s="95">
        <v>0.0444121915820029</v>
      </c>
      <c r="I13" s="14">
        <v>948</v>
      </c>
      <c r="J13" s="95">
        <v>0.04563835932986713</v>
      </c>
      <c r="K13" s="7">
        <v>1056</v>
      </c>
      <c r="L13" s="95">
        <v>0.04725466505571218</v>
      </c>
      <c r="M13" s="7">
        <v>1145</v>
      </c>
      <c r="N13" s="95">
        <v>0.046</v>
      </c>
      <c r="O13" s="7">
        <v>1147</v>
      </c>
      <c r="P13" s="95">
        <v>0.047029398499323465</v>
      </c>
      <c r="Q13" s="7">
        <v>1504</v>
      </c>
      <c r="R13" s="95">
        <v>0.056907185288887205</v>
      </c>
      <c r="S13" s="7">
        <v>1136</v>
      </c>
      <c r="T13" s="95">
        <v>0.06339285714285714</v>
      </c>
      <c r="U13" s="7">
        <v>1404</v>
      </c>
      <c r="V13" s="95">
        <v>0.06795740561471444</v>
      </c>
      <c r="W13" s="97">
        <v>0.23591549295774647</v>
      </c>
      <c r="X13" s="129"/>
    </row>
    <row r="14" spans="1:24" ht="15">
      <c r="A14" s="93">
        <v>22</v>
      </c>
      <c r="B14" s="94" t="s">
        <v>36</v>
      </c>
      <c r="C14" s="7">
        <v>37</v>
      </c>
      <c r="D14" s="95">
        <v>0.0016808249670649162</v>
      </c>
      <c r="E14" s="7">
        <v>32</v>
      </c>
      <c r="F14" s="95">
        <v>0.0013449333837683352</v>
      </c>
      <c r="G14" s="7">
        <v>34</v>
      </c>
      <c r="H14" s="95">
        <v>0.001644895984518626</v>
      </c>
      <c r="I14" s="14">
        <v>42</v>
      </c>
      <c r="J14" s="95">
        <v>0.002021952628538417</v>
      </c>
      <c r="K14" s="7">
        <v>55</v>
      </c>
      <c r="L14" s="95">
        <v>0.002461180471651676</v>
      </c>
      <c r="M14" s="7">
        <v>49</v>
      </c>
      <c r="N14" s="95">
        <v>0.002</v>
      </c>
      <c r="O14" s="7">
        <v>52</v>
      </c>
      <c r="P14" s="95">
        <v>0.002132108737545615</v>
      </c>
      <c r="Q14" s="7">
        <v>51</v>
      </c>
      <c r="R14" s="95">
        <v>0.001929698437322638</v>
      </c>
      <c r="S14" s="7">
        <v>46</v>
      </c>
      <c r="T14" s="95">
        <v>0.0025669642857142853</v>
      </c>
      <c r="U14" s="7">
        <v>38</v>
      </c>
      <c r="V14" s="95">
        <v>0.0018393030009680542</v>
      </c>
      <c r="W14" s="97">
        <v>-0.17391304347826086</v>
      </c>
      <c r="X14" s="129"/>
    </row>
    <row r="15" spans="1:24" ht="15">
      <c r="A15" s="93">
        <v>29</v>
      </c>
      <c r="B15" s="94" t="s">
        <v>37</v>
      </c>
      <c r="C15" s="7">
        <v>93</v>
      </c>
      <c r="D15" s="95">
        <v>0.004224776268568573</v>
      </c>
      <c r="E15" s="7">
        <v>115</v>
      </c>
      <c r="F15" s="95">
        <v>0.004833354347917455</v>
      </c>
      <c r="G15" s="7">
        <v>98</v>
      </c>
      <c r="H15" s="95">
        <v>0.004741170778906628</v>
      </c>
      <c r="I15" s="14">
        <v>92</v>
      </c>
      <c r="J15" s="95">
        <v>0.004429039091084152</v>
      </c>
      <c r="K15" s="7">
        <v>109</v>
      </c>
      <c r="L15" s="95">
        <v>0.00487761220745514</v>
      </c>
      <c r="M15" s="7">
        <v>107</v>
      </c>
      <c r="N15" s="95">
        <v>0.004</v>
      </c>
      <c r="O15" s="7">
        <v>99</v>
      </c>
      <c r="P15" s="95">
        <v>0.004059207019557997</v>
      </c>
      <c r="Q15" s="7">
        <v>117</v>
      </c>
      <c r="R15" s="95">
        <v>0.004426955238563699</v>
      </c>
      <c r="S15" s="7">
        <v>96</v>
      </c>
      <c r="T15" s="95">
        <v>0.005357142857142857</v>
      </c>
      <c r="U15" s="7">
        <v>89</v>
      </c>
      <c r="V15" s="95">
        <v>0.00430784123910939</v>
      </c>
      <c r="W15" s="97">
        <v>-0.07291666666666667</v>
      </c>
      <c r="X15" s="129"/>
    </row>
    <row r="16" spans="1:24" ht="15">
      <c r="A16" s="93">
        <v>30</v>
      </c>
      <c r="B16" s="94" t="s">
        <v>38</v>
      </c>
      <c r="C16" s="7">
        <v>2445</v>
      </c>
      <c r="D16" s="95">
        <v>0.11107073093172216</v>
      </c>
      <c r="E16" s="7">
        <v>2561</v>
      </c>
      <c r="F16" s="95">
        <v>0.10763669986970958</v>
      </c>
      <c r="G16" s="7">
        <v>2363</v>
      </c>
      <c r="H16" s="95">
        <v>0.11432027092404451</v>
      </c>
      <c r="I16" s="14">
        <v>2223</v>
      </c>
      <c r="J16" s="95">
        <v>0.10701906412478336</v>
      </c>
      <c r="K16" s="7">
        <v>2432</v>
      </c>
      <c r="L16" s="95">
        <v>0.10882892558285227</v>
      </c>
      <c r="M16" s="7">
        <v>2737</v>
      </c>
      <c r="N16" s="95">
        <v>0.111</v>
      </c>
      <c r="O16" s="7">
        <v>2671</v>
      </c>
      <c r="P16" s="95">
        <v>0.10951658534585264</v>
      </c>
      <c r="Q16" s="7">
        <v>2753</v>
      </c>
      <c r="R16" s="95">
        <v>0.10416587839116125</v>
      </c>
      <c r="S16" s="7">
        <v>1733</v>
      </c>
      <c r="T16" s="95">
        <v>0.09670758928571428</v>
      </c>
      <c r="U16" s="7">
        <v>1802</v>
      </c>
      <c r="V16" s="95">
        <v>0.08722168441432722</v>
      </c>
      <c r="W16" s="97">
        <v>0.03981534910559723</v>
      </c>
      <c r="X16" s="129"/>
    </row>
    <row r="17" spans="1:24" ht="15">
      <c r="A17" s="93">
        <v>31</v>
      </c>
      <c r="B17" s="94" t="s">
        <v>39</v>
      </c>
      <c r="C17" s="7">
        <v>366</v>
      </c>
      <c r="D17" s="95">
        <v>0.0166265388633989</v>
      </c>
      <c r="E17" s="7">
        <v>393</v>
      </c>
      <c r="F17" s="95">
        <v>0.016517463119404868</v>
      </c>
      <c r="G17" s="7">
        <v>330</v>
      </c>
      <c r="H17" s="95">
        <v>0.015965166908563134</v>
      </c>
      <c r="I17" s="14">
        <v>422</v>
      </c>
      <c r="J17" s="95">
        <v>0.020315809743886002</v>
      </c>
      <c r="K17" s="7">
        <v>371</v>
      </c>
      <c r="L17" s="95">
        <v>0.01660178099968676</v>
      </c>
      <c r="M17" s="7">
        <v>321</v>
      </c>
      <c r="N17" s="95">
        <v>0.013</v>
      </c>
      <c r="O17" s="7">
        <v>310</v>
      </c>
      <c r="P17" s="95">
        <v>0.012710648243060396</v>
      </c>
      <c r="Q17" s="7">
        <v>359</v>
      </c>
      <c r="R17" s="95">
        <v>0.013583563509780922</v>
      </c>
      <c r="S17" s="7">
        <v>252</v>
      </c>
      <c r="T17" s="95">
        <v>0.0140625</v>
      </c>
      <c r="U17" s="7">
        <v>231</v>
      </c>
      <c r="V17" s="95">
        <v>0.011181026137463699</v>
      </c>
      <c r="W17" s="97">
        <v>-0.08333333333333333</v>
      </c>
      <c r="X17" s="129"/>
    </row>
    <row r="18" spans="1:24" ht="15">
      <c r="A18" s="93">
        <v>32</v>
      </c>
      <c r="B18" s="94" t="s">
        <v>40</v>
      </c>
      <c r="C18" s="7">
        <v>3221</v>
      </c>
      <c r="D18" s="95">
        <v>0.14632262753827283</v>
      </c>
      <c r="E18" s="7">
        <v>3576</v>
      </c>
      <c r="F18" s="95">
        <v>0.15029630563611146</v>
      </c>
      <c r="G18" s="7">
        <v>2678</v>
      </c>
      <c r="H18" s="95">
        <v>0.12955974842767295</v>
      </c>
      <c r="I18" s="14">
        <v>2681</v>
      </c>
      <c r="J18" s="95">
        <v>0.1290679761217023</v>
      </c>
      <c r="K18" s="7">
        <v>2799</v>
      </c>
      <c r="L18" s="95">
        <v>0.1252517116391462</v>
      </c>
      <c r="M18" s="7">
        <v>3126</v>
      </c>
      <c r="N18" s="95">
        <v>0.127</v>
      </c>
      <c r="O18" s="7">
        <v>2915</v>
      </c>
      <c r="P18" s="95">
        <v>0.11952109557587437</v>
      </c>
      <c r="Q18" s="7">
        <v>3167</v>
      </c>
      <c r="R18" s="95">
        <v>0.11983048923530969</v>
      </c>
      <c r="S18" s="7">
        <v>2027</v>
      </c>
      <c r="T18" s="95">
        <v>0.11311383928571427</v>
      </c>
      <c r="U18" s="7">
        <v>2341</v>
      </c>
      <c r="V18" s="95">
        <v>0.11331074540174249</v>
      </c>
      <c r="W18" s="97">
        <v>0.15490873211642822</v>
      </c>
      <c r="X18" s="129"/>
    </row>
    <row r="19" spans="1:24" ht="28.5">
      <c r="A19" s="93">
        <v>39</v>
      </c>
      <c r="B19" s="94" t="s">
        <v>41</v>
      </c>
      <c r="C19" s="7">
        <v>691</v>
      </c>
      <c r="D19" s="95">
        <v>0.03139054195248262</v>
      </c>
      <c r="E19" s="7">
        <v>708</v>
      </c>
      <c r="F19" s="95">
        <v>0.029756651115874416</v>
      </c>
      <c r="G19" s="7">
        <v>636</v>
      </c>
      <c r="H19" s="95">
        <v>0.03076923076923077</v>
      </c>
      <c r="I19" s="14">
        <v>880</v>
      </c>
      <c r="J19" s="95">
        <v>0.04236472174080493</v>
      </c>
      <c r="K19" s="7">
        <v>812</v>
      </c>
      <c r="L19" s="95">
        <v>0.03633597350874838</v>
      </c>
      <c r="M19" s="7">
        <v>887</v>
      </c>
      <c r="N19" s="95">
        <v>0.036</v>
      </c>
      <c r="O19" s="7">
        <v>813</v>
      </c>
      <c r="P19" s="95">
        <v>0.03333470006970356</v>
      </c>
      <c r="Q19" s="7">
        <v>845</v>
      </c>
      <c r="R19" s="95">
        <v>0.031972454500737824</v>
      </c>
      <c r="S19" s="7">
        <v>572</v>
      </c>
      <c r="T19" s="95">
        <v>0.031919642857142855</v>
      </c>
      <c r="U19" s="7">
        <v>702</v>
      </c>
      <c r="V19" s="95">
        <v>0.03397870280735722</v>
      </c>
      <c r="W19" s="97">
        <v>0.22727272727272727</v>
      </c>
      <c r="X19" s="129"/>
    </row>
    <row r="20" spans="1:24" ht="15">
      <c r="A20" s="93">
        <v>40</v>
      </c>
      <c r="B20" s="94" t="s">
        <v>42</v>
      </c>
      <c r="C20" s="7">
        <v>2</v>
      </c>
      <c r="D20" s="95">
        <v>9.08554036251306E-05</v>
      </c>
      <c r="E20" s="7">
        <v>5</v>
      </c>
      <c r="F20" s="95">
        <v>0.00021014584121380238</v>
      </c>
      <c r="G20" s="7">
        <v>3</v>
      </c>
      <c r="H20" s="95">
        <v>0.00014513788098693758</v>
      </c>
      <c r="I20" s="14">
        <v>1</v>
      </c>
      <c r="J20" s="95">
        <v>4.814172925091469E-05</v>
      </c>
      <c r="K20" s="7">
        <v>2</v>
      </c>
      <c r="L20" s="95">
        <v>8.94974716964246E-05</v>
      </c>
      <c r="M20" s="7">
        <v>2</v>
      </c>
      <c r="N20" s="95">
        <v>0</v>
      </c>
      <c r="O20" s="7">
        <v>3</v>
      </c>
      <c r="P20" s="95">
        <v>0.00012300627331993932</v>
      </c>
      <c r="Q20" s="7">
        <v>6</v>
      </c>
      <c r="R20" s="95">
        <v>0.00022702334556736918</v>
      </c>
      <c r="S20" s="7">
        <v>4</v>
      </c>
      <c r="T20" s="95">
        <v>0.0002232142857142857</v>
      </c>
      <c r="U20" s="7">
        <v>3</v>
      </c>
      <c r="V20" s="95">
        <v>0.00014520813165537266</v>
      </c>
      <c r="W20" s="97">
        <v>-0.25</v>
      </c>
      <c r="X20" s="129"/>
    </row>
    <row r="21" spans="1:24" ht="15">
      <c r="A21" s="93">
        <v>41</v>
      </c>
      <c r="B21" s="94" t="s">
        <v>43</v>
      </c>
      <c r="C21" s="7">
        <v>4</v>
      </c>
      <c r="D21" s="95">
        <v>0.0001817108072502612</v>
      </c>
      <c r="E21" s="7">
        <v>3</v>
      </c>
      <c r="F21" s="95">
        <v>0.00012608750472828143</v>
      </c>
      <c r="G21" s="7">
        <v>4</v>
      </c>
      <c r="H21" s="95">
        <v>0.00019351717464925012</v>
      </c>
      <c r="I21" s="14">
        <v>1</v>
      </c>
      <c r="J21" s="95">
        <v>4.814172925091469E-05</v>
      </c>
      <c r="K21" s="7">
        <v>2</v>
      </c>
      <c r="L21" s="95">
        <v>8.94974716964246E-05</v>
      </c>
      <c r="M21" s="7">
        <v>6</v>
      </c>
      <c r="N21" s="95">
        <v>0</v>
      </c>
      <c r="O21" s="7">
        <v>3</v>
      </c>
      <c r="P21" s="95">
        <v>0.00012300627331993932</v>
      </c>
      <c r="Q21" s="7">
        <v>3</v>
      </c>
      <c r="R21" s="95">
        <v>0.00011351167278368459</v>
      </c>
      <c r="S21" s="7">
        <v>0</v>
      </c>
      <c r="T21" s="95">
        <v>0</v>
      </c>
      <c r="U21" s="7">
        <v>4</v>
      </c>
      <c r="V21" s="95">
        <v>0.0001936108422071636</v>
      </c>
      <c r="W21" s="97">
        <v>0</v>
      </c>
      <c r="X21" s="129"/>
    </row>
    <row r="22" spans="1:24" ht="15">
      <c r="A22" s="93">
        <v>50</v>
      </c>
      <c r="B22" s="94" t="s">
        <v>44</v>
      </c>
      <c r="C22" s="7">
        <v>1230</v>
      </c>
      <c r="D22" s="95">
        <v>0.05587607322945532</v>
      </c>
      <c r="E22" s="7">
        <v>1241</v>
      </c>
      <c r="F22" s="95">
        <v>0.05215819778926575</v>
      </c>
      <c r="G22" s="7">
        <v>1003</v>
      </c>
      <c r="H22" s="95">
        <v>0.04852443154329947</v>
      </c>
      <c r="I22" s="14">
        <v>918</v>
      </c>
      <c r="J22" s="95">
        <v>0.04419410745233969</v>
      </c>
      <c r="K22" s="7">
        <v>934</v>
      </c>
      <c r="L22" s="95">
        <v>0.04179531928223028</v>
      </c>
      <c r="M22" s="7">
        <v>936</v>
      </c>
      <c r="N22" s="95">
        <v>0.038</v>
      </c>
      <c r="O22" s="7">
        <v>933</v>
      </c>
      <c r="P22" s="95">
        <v>0.03825495100250113</v>
      </c>
      <c r="Q22" s="7">
        <v>1015</v>
      </c>
      <c r="R22" s="95">
        <v>0.03840478262514663</v>
      </c>
      <c r="S22" s="7">
        <v>613</v>
      </c>
      <c r="T22" s="95">
        <v>0.03420758928571429</v>
      </c>
      <c r="U22" s="7">
        <v>663</v>
      </c>
      <c r="V22" s="95">
        <v>0.03209099709583737</v>
      </c>
      <c r="W22" s="97">
        <v>0.08156606851549755</v>
      </c>
      <c r="X22" s="129"/>
    </row>
    <row r="23" spans="1:24" ht="15">
      <c r="A23" s="93">
        <v>51</v>
      </c>
      <c r="B23" s="94" t="s">
        <v>44</v>
      </c>
      <c r="C23" s="7">
        <v>379</v>
      </c>
      <c r="D23" s="95">
        <v>0.017217098986962248</v>
      </c>
      <c r="E23" s="7">
        <v>400</v>
      </c>
      <c r="F23" s="95">
        <v>0.01681166729710419</v>
      </c>
      <c r="G23" s="7">
        <v>373</v>
      </c>
      <c r="H23" s="95">
        <v>0.018045476536042573</v>
      </c>
      <c r="I23" s="14">
        <v>400</v>
      </c>
      <c r="J23" s="95">
        <v>0.019256691700365876</v>
      </c>
      <c r="K23" s="7">
        <v>441</v>
      </c>
      <c r="L23" s="95">
        <v>0.01973419250906162</v>
      </c>
      <c r="M23" s="7">
        <v>466</v>
      </c>
      <c r="N23" s="95">
        <v>0.019</v>
      </c>
      <c r="O23" s="7">
        <v>435</v>
      </c>
      <c r="P23" s="95">
        <v>0.0178359096313912</v>
      </c>
      <c r="Q23" s="7">
        <v>436</v>
      </c>
      <c r="R23" s="95">
        <v>0.016497029777895494</v>
      </c>
      <c r="S23" s="7">
        <v>313</v>
      </c>
      <c r="T23" s="95">
        <v>0.017466517857142858</v>
      </c>
      <c r="U23" s="7">
        <v>371</v>
      </c>
      <c r="V23" s="95">
        <v>0.017957405614714424</v>
      </c>
      <c r="W23" s="97">
        <v>0.1853035143769968</v>
      </c>
      <c r="X23" s="129"/>
    </row>
    <row r="24" spans="1:24" ht="15">
      <c r="A24" s="93">
        <v>52</v>
      </c>
      <c r="B24" s="94" t="s">
        <v>45</v>
      </c>
      <c r="C24" s="7">
        <v>449</v>
      </c>
      <c r="D24" s="95">
        <v>0.02039703811384182</v>
      </c>
      <c r="E24" s="7">
        <v>524</v>
      </c>
      <c r="F24" s="95">
        <v>0.02202328415920649</v>
      </c>
      <c r="G24" s="7">
        <v>402</v>
      </c>
      <c r="H24" s="95">
        <v>0.019448476052249638</v>
      </c>
      <c r="I24" s="14">
        <v>371</v>
      </c>
      <c r="J24" s="95">
        <v>0.01786058155208935</v>
      </c>
      <c r="K24" s="7">
        <v>425</v>
      </c>
      <c r="L24" s="95">
        <v>0.019018212735490224</v>
      </c>
      <c r="M24" s="7">
        <v>545</v>
      </c>
      <c r="N24" s="95">
        <v>0.022</v>
      </c>
      <c r="O24" s="7">
        <v>436</v>
      </c>
      <c r="P24" s="95">
        <v>0.01787691172249785</v>
      </c>
      <c r="Q24" s="7">
        <v>398</v>
      </c>
      <c r="R24" s="95">
        <v>0.015059215255968822</v>
      </c>
      <c r="S24" s="7">
        <v>237</v>
      </c>
      <c r="T24" s="95">
        <v>0.013225446428571428</v>
      </c>
      <c r="U24" s="7">
        <v>265</v>
      </c>
      <c r="V24" s="95">
        <v>0.01282671829622459</v>
      </c>
      <c r="W24" s="97">
        <v>0.11814345991561181</v>
      </c>
      <c r="X24" s="129"/>
    </row>
    <row r="25" spans="1:24" ht="42.75">
      <c r="A25" s="93">
        <v>53</v>
      </c>
      <c r="B25" s="94" t="s">
        <v>46</v>
      </c>
      <c r="C25" s="7">
        <v>23</v>
      </c>
      <c r="D25" s="95">
        <v>0.001044837141689002</v>
      </c>
      <c r="E25" s="7">
        <v>18</v>
      </c>
      <c r="F25" s="95">
        <v>0.0007565250283696885</v>
      </c>
      <c r="G25" s="7">
        <v>12</v>
      </c>
      <c r="H25" s="95">
        <v>0.0005805515239477503</v>
      </c>
      <c r="I25" s="14">
        <v>23</v>
      </c>
      <c r="J25" s="95">
        <v>0.001107259772771038</v>
      </c>
      <c r="K25" s="7">
        <v>21</v>
      </c>
      <c r="L25" s="95">
        <v>0.000939723452812458</v>
      </c>
      <c r="M25" s="7">
        <v>11</v>
      </c>
      <c r="N25" s="95">
        <v>0</v>
      </c>
      <c r="O25" s="7">
        <v>21</v>
      </c>
      <c r="P25" s="95">
        <v>0.0008610439132395752</v>
      </c>
      <c r="Q25" s="7">
        <v>15</v>
      </c>
      <c r="R25" s="95">
        <v>0.000567558363918423</v>
      </c>
      <c r="S25" s="7">
        <v>7</v>
      </c>
      <c r="T25" s="95">
        <v>0.000390625</v>
      </c>
      <c r="U25" s="7">
        <v>17</v>
      </c>
      <c r="V25" s="95">
        <v>0.0008228460793804454</v>
      </c>
      <c r="W25" s="97">
        <v>1.4285714285714286</v>
      </c>
      <c r="X25" s="129"/>
    </row>
    <row r="26" spans="1:24" ht="15">
      <c r="A26" s="93">
        <v>54</v>
      </c>
      <c r="B26" s="94" t="s">
        <v>47</v>
      </c>
      <c r="C26" s="14">
        <v>1</v>
      </c>
      <c r="D26" s="95">
        <v>4.54277018125653E-05</v>
      </c>
      <c r="E26" s="14">
        <v>1</v>
      </c>
      <c r="F26" s="95">
        <v>4.2029168242760476E-05</v>
      </c>
      <c r="G26" s="14">
        <v>1</v>
      </c>
      <c r="H26" s="95">
        <v>4.837929366231253E-05</v>
      </c>
      <c r="I26" s="14">
        <v>0</v>
      </c>
      <c r="J26" s="95">
        <v>0</v>
      </c>
      <c r="K26" s="14">
        <v>0</v>
      </c>
      <c r="L26" s="95">
        <v>0</v>
      </c>
      <c r="M26" s="14">
        <v>1</v>
      </c>
      <c r="N26" s="95">
        <v>0</v>
      </c>
      <c r="O26" s="14">
        <v>1</v>
      </c>
      <c r="P26" s="95">
        <v>4.1002091106646436E-05</v>
      </c>
      <c r="Q26" s="14">
        <v>1</v>
      </c>
      <c r="R26" s="95">
        <v>3.7837224261228196E-05</v>
      </c>
      <c r="S26" s="14">
        <v>0</v>
      </c>
      <c r="T26" s="95">
        <v>0</v>
      </c>
      <c r="U26" s="14">
        <v>0</v>
      </c>
      <c r="V26" s="95">
        <v>0</v>
      </c>
      <c r="W26" s="97">
        <v>0</v>
      </c>
      <c r="X26" s="129"/>
    </row>
    <row r="27" spans="1:24" ht="28.5">
      <c r="A27" s="93">
        <v>59</v>
      </c>
      <c r="B27" s="94" t="s">
        <v>48</v>
      </c>
      <c r="C27" s="7">
        <v>128</v>
      </c>
      <c r="D27" s="95">
        <v>0.0058147458320083585</v>
      </c>
      <c r="E27" s="7">
        <v>188</v>
      </c>
      <c r="F27" s="95">
        <v>0.00790148362963897</v>
      </c>
      <c r="G27" s="7">
        <v>126</v>
      </c>
      <c r="H27" s="95">
        <v>0.006095791001451379</v>
      </c>
      <c r="I27" s="14">
        <v>159</v>
      </c>
      <c r="J27" s="95">
        <v>0.007654534950895436</v>
      </c>
      <c r="K27" s="7">
        <v>172</v>
      </c>
      <c r="L27" s="95">
        <v>0.0076967825658925135</v>
      </c>
      <c r="M27" s="7">
        <v>180</v>
      </c>
      <c r="N27" s="95">
        <v>0.007</v>
      </c>
      <c r="O27" s="7">
        <v>152</v>
      </c>
      <c r="P27" s="95">
        <v>0.006232317848210258</v>
      </c>
      <c r="Q27" s="7">
        <v>147</v>
      </c>
      <c r="R27" s="95">
        <v>0.005562071966400545</v>
      </c>
      <c r="S27" s="7">
        <v>104</v>
      </c>
      <c r="T27" s="95">
        <v>0.005803571428571429</v>
      </c>
      <c r="U27" s="7">
        <v>83</v>
      </c>
      <c r="V27" s="95">
        <v>0.0040174249757986445</v>
      </c>
      <c r="W27" s="97">
        <v>-0.20192307692307693</v>
      </c>
      <c r="X27" s="129"/>
    </row>
    <row r="28" spans="1:24" ht="28.5">
      <c r="A28" s="93">
        <v>60</v>
      </c>
      <c r="B28" s="94" t="s">
        <v>49</v>
      </c>
      <c r="C28" s="7">
        <v>6</v>
      </c>
      <c r="D28" s="95">
        <v>0.0002725662108753918</v>
      </c>
      <c r="E28" s="7">
        <v>9</v>
      </c>
      <c r="F28" s="95">
        <v>0.00037826251418484426</v>
      </c>
      <c r="G28" s="7">
        <v>4</v>
      </c>
      <c r="H28" s="95">
        <v>0.00019351717464925012</v>
      </c>
      <c r="I28" s="14">
        <v>6</v>
      </c>
      <c r="J28" s="95">
        <v>0.00028885037550548814</v>
      </c>
      <c r="K28" s="7">
        <v>10</v>
      </c>
      <c r="L28" s="95">
        <v>0.0004474873584821229</v>
      </c>
      <c r="M28" s="7">
        <v>8</v>
      </c>
      <c r="N28" s="95">
        <v>0</v>
      </c>
      <c r="O28" s="7">
        <v>5</v>
      </c>
      <c r="P28" s="95">
        <v>0.0002050104555332322</v>
      </c>
      <c r="Q28" s="7">
        <v>6</v>
      </c>
      <c r="R28" s="95">
        <v>0.00022702334556736918</v>
      </c>
      <c r="S28" s="7">
        <v>4</v>
      </c>
      <c r="T28" s="95">
        <v>0.0002232142857142857</v>
      </c>
      <c r="U28" s="7">
        <v>4</v>
      </c>
      <c r="V28" s="95">
        <v>0.0001936108422071636</v>
      </c>
      <c r="W28" s="97">
        <v>0</v>
      </c>
      <c r="X28" s="129"/>
    </row>
    <row r="29" spans="1:24" ht="28.5">
      <c r="A29" s="93">
        <v>61</v>
      </c>
      <c r="B29" s="94" t="s">
        <v>50</v>
      </c>
      <c r="C29" s="7">
        <v>8</v>
      </c>
      <c r="D29" s="95">
        <v>0.0003634216145005224</v>
      </c>
      <c r="E29" s="7">
        <v>12</v>
      </c>
      <c r="F29" s="95">
        <v>0.0005043500189131257</v>
      </c>
      <c r="G29" s="7">
        <v>10</v>
      </c>
      <c r="H29" s="95">
        <v>0.0004837929366231253</v>
      </c>
      <c r="I29" s="14">
        <v>8</v>
      </c>
      <c r="J29" s="95">
        <v>0.00038513383400731754</v>
      </c>
      <c r="K29" s="7">
        <v>16</v>
      </c>
      <c r="L29" s="95">
        <v>0.0007159797735713968</v>
      </c>
      <c r="M29" s="7">
        <v>17</v>
      </c>
      <c r="N29" s="95">
        <v>0.001</v>
      </c>
      <c r="O29" s="7">
        <v>15</v>
      </c>
      <c r="P29" s="95">
        <v>0.0006150313665996967</v>
      </c>
      <c r="Q29" s="7">
        <v>18</v>
      </c>
      <c r="R29" s="95">
        <v>0.0006810700367021075</v>
      </c>
      <c r="S29" s="7">
        <v>11</v>
      </c>
      <c r="T29" s="95">
        <v>0.0006138392857142857</v>
      </c>
      <c r="U29" s="7">
        <v>11</v>
      </c>
      <c r="V29" s="95">
        <v>0.0005324298160696999</v>
      </c>
      <c r="W29" s="97">
        <v>0</v>
      </c>
      <c r="X29" s="129"/>
    </row>
    <row r="30" spans="1:24" ht="15">
      <c r="A30" s="93">
        <v>62</v>
      </c>
      <c r="B30" s="94" t="s">
        <v>51</v>
      </c>
      <c r="C30" s="7">
        <v>0</v>
      </c>
      <c r="D30" s="95">
        <v>0</v>
      </c>
      <c r="E30" s="7">
        <v>0</v>
      </c>
      <c r="F30" s="95">
        <v>0</v>
      </c>
      <c r="G30" s="7">
        <v>3</v>
      </c>
      <c r="H30" s="95">
        <v>0.00014513788098693758</v>
      </c>
      <c r="I30" s="14">
        <v>1</v>
      </c>
      <c r="J30" s="95">
        <v>4.814172925091469E-05</v>
      </c>
      <c r="K30" s="7">
        <v>4</v>
      </c>
      <c r="L30" s="95">
        <v>0.0001789949433928492</v>
      </c>
      <c r="M30" s="7">
        <v>4</v>
      </c>
      <c r="N30" s="95">
        <v>0</v>
      </c>
      <c r="O30" s="7">
        <v>3</v>
      </c>
      <c r="P30" s="95">
        <v>0.00012300627331993932</v>
      </c>
      <c r="Q30" s="7">
        <v>1</v>
      </c>
      <c r="R30" s="95">
        <v>3.7837224261228196E-05</v>
      </c>
      <c r="S30" s="7">
        <v>0</v>
      </c>
      <c r="T30" s="95">
        <v>0</v>
      </c>
      <c r="U30" s="7">
        <v>3</v>
      </c>
      <c r="V30" s="95">
        <v>0.00014520813165537266</v>
      </c>
      <c r="W30" s="97">
        <v>0</v>
      </c>
      <c r="X30" s="129"/>
    </row>
    <row r="31" spans="1:24" ht="15">
      <c r="A31" s="93">
        <v>63</v>
      </c>
      <c r="B31" s="94" t="s">
        <v>52</v>
      </c>
      <c r="C31" s="14">
        <v>0</v>
      </c>
      <c r="D31" s="95">
        <v>0</v>
      </c>
      <c r="E31" s="14">
        <v>2</v>
      </c>
      <c r="F31" s="95">
        <v>8.405833648552095E-05</v>
      </c>
      <c r="G31" s="14">
        <v>1</v>
      </c>
      <c r="H31" s="95">
        <v>4.837929366231253E-05</v>
      </c>
      <c r="I31" s="14">
        <v>0</v>
      </c>
      <c r="J31" s="95">
        <v>0</v>
      </c>
      <c r="K31" s="14">
        <v>0</v>
      </c>
      <c r="L31" s="95">
        <v>0</v>
      </c>
      <c r="M31" s="14">
        <v>0</v>
      </c>
      <c r="N31" s="95">
        <v>0</v>
      </c>
      <c r="O31" s="14">
        <v>2</v>
      </c>
      <c r="P31" s="95">
        <v>8.200418221329287E-05</v>
      </c>
      <c r="Q31" s="14">
        <v>0</v>
      </c>
      <c r="R31" s="95">
        <v>0</v>
      </c>
      <c r="S31" s="14">
        <v>0</v>
      </c>
      <c r="T31" s="95">
        <v>0</v>
      </c>
      <c r="U31" s="14">
        <v>1</v>
      </c>
      <c r="V31" s="95">
        <v>4.84027105517909E-05</v>
      </c>
      <c r="W31" s="97">
        <v>0</v>
      </c>
      <c r="X31" s="129"/>
    </row>
    <row r="32" spans="1:24" ht="42.75">
      <c r="A32" s="93">
        <v>69</v>
      </c>
      <c r="B32" s="94" t="s">
        <v>53</v>
      </c>
      <c r="C32" s="7">
        <v>3</v>
      </c>
      <c r="D32" s="95">
        <v>0.0001362831054376959</v>
      </c>
      <c r="E32" s="7">
        <v>8</v>
      </c>
      <c r="F32" s="95">
        <v>0.0003362333459420838</v>
      </c>
      <c r="G32" s="7">
        <v>3</v>
      </c>
      <c r="H32" s="95">
        <v>0.00014513788098693758</v>
      </c>
      <c r="I32" s="14">
        <v>6</v>
      </c>
      <c r="J32" s="95">
        <v>0.00028885037550548814</v>
      </c>
      <c r="K32" s="7">
        <v>4</v>
      </c>
      <c r="L32" s="95">
        <v>0.0001789949433928492</v>
      </c>
      <c r="M32" s="7">
        <v>4</v>
      </c>
      <c r="N32" s="95">
        <v>0</v>
      </c>
      <c r="O32" s="7">
        <v>1</v>
      </c>
      <c r="P32" s="95">
        <v>4.1002091106646436E-05</v>
      </c>
      <c r="Q32" s="7">
        <v>3</v>
      </c>
      <c r="R32" s="95">
        <v>0.00011351167278368459</v>
      </c>
      <c r="S32" s="7">
        <v>1</v>
      </c>
      <c r="T32" s="95">
        <v>5.580357142857143E-05</v>
      </c>
      <c r="U32" s="7">
        <v>7</v>
      </c>
      <c r="V32" s="95">
        <v>0.00033881897386253625</v>
      </c>
      <c r="W32" s="97">
        <v>6</v>
      </c>
      <c r="X32" s="129"/>
    </row>
    <row r="33" spans="1:24" ht="15">
      <c r="A33" s="93">
        <v>70</v>
      </c>
      <c r="B33" s="94" t="s">
        <v>54</v>
      </c>
      <c r="C33" s="7">
        <v>1</v>
      </c>
      <c r="D33" s="95">
        <v>4.54277018125653E-05</v>
      </c>
      <c r="E33" s="7">
        <v>4</v>
      </c>
      <c r="F33" s="95">
        <v>0.0001681166729710419</v>
      </c>
      <c r="G33" s="7">
        <v>0</v>
      </c>
      <c r="H33" s="95">
        <v>0</v>
      </c>
      <c r="I33" s="14">
        <v>2</v>
      </c>
      <c r="J33" s="95">
        <v>9.628345850182938E-05</v>
      </c>
      <c r="K33" s="7">
        <v>0</v>
      </c>
      <c r="L33" s="95">
        <v>0</v>
      </c>
      <c r="M33" s="7">
        <v>1</v>
      </c>
      <c r="N33" s="95">
        <v>0</v>
      </c>
      <c r="O33" s="7">
        <v>1</v>
      </c>
      <c r="P33" s="95">
        <v>4.1002091106646436E-05</v>
      </c>
      <c r="Q33" s="7">
        <v>0</v>
      </c>
      <c r="R33" s="95">
        <v>0</v>
      </c>
      <c r="S33" s="7">
        <v>3</v>
      </c>
      <c r="T33" s="95">
        <v>0.0001674107142857143</v>
      </c>
      <c r="U33" s="7">
        <v>0</v>
      </c>
      <c r="V33" s="95">
        <v>0</v>
      </c>
      <c r="W33" s="97">
        <v>-1</v>
      </c>
      <c r="X33" s="129"/>
    </row>
    <row r="34" spans="1:24" ht="15">
      <c r="A34" s="93">
        <v>71</v>
      </c>
      <c r="B34" s="94" t="s">
        <v>55</v>
      </c>
      <c r="C34" s="7">
        <v>1</v>
      </c>
      <c r="D34" s="95">
        <v>4.54277018125653E-05</v>
      </c>
      <c r="E34" s="7">
        <v>3</v>
      </c>
      <c r="F34" s="95">
        <v>0.00012608750472828143</v>
      </c>
      <c r="G34" s="7">
        <v>1</v>
      </c>
      <c r="H34" s="95">
        <v>4.837929366231253E-05</v>
      </c>
      <c r="I34" s="14">
        <v>2</v>
      </c>
      <c r="J34" s="95">
        <v>9.628345850182938E-05</v>
      </c>
      <c r="K34" s="7">
        <v>3</v>
      </c>
      <c r="L34" s="95">
        <v>0.00013424620754463686</v>
      </c>
      <c r="M34" s="7">
        <v>0</v>
      </c>
      <c r="N34" s="95">
        <v>0</v>
      </c>
      <c r="O34" s="7">
        <v>2</v>
      </c>
      <c r="P34" s="95">
        <v>8.200418221329287E-05</v>
      </c>
      <c r="Q34" s="7">
        <v>3</v>
      </c>
      <c r="R34" s="95">
        <v>0.00011351167278368459</v>
      </c>
      <c r="S34" s="7">
        <v>4</v>
      </c>
      <c r="T34" s="95">
        <v>0.0002232142857142857</v>
      </c>
      <c r="U34" s="7">
        <v>2</v>
      </c>
      <c r="V34" s="95">
        <v>9.68054211035818E-05</v>
      </c>
      <c r="W34" s="97">
        <v>-0.5</v>
      </c>
      <c r="X34" s="129"/>
    </row>
    <row r="35" spans="1:24" ht="15">
      <c r="A35" s="93">
        <v>72</v>
      </c>
      <c r="B35" s="94" t="s">
        <v>56</v>
      </c>
      <c r="C35" s="7">
        <v>5</v>
      </c>
      <c r="D35" s="95">
        <v>0.0002271385090628265</v>
      </c>
      <c r="E35" s="7">
        <v>1</v>
      </c>
      <c r="F35" s="95">
        <v>4.2029168242760476E-05</v>
      </c>
      <c r="G35" s="7">
        <v>4</v>
      </c>
      <c r="H35" s="95">
        <v>0.00019351717464925012</v>
      </c>
      <c r="I35" s="14">
        <v>1</v>
      </c>
      <c r="J35" s="95">
        <v>4.814172925091469E-05</v>
      </c>
      <c r="K35" s="7">
        <v>1</v>
      </c>
      <c r="L35" s="95">
        <v>4.47487358482123E-05</v>
      </c>
      <c r="M35" s="7">
        <v>1</v>
      </c>
      <c r="N35" s="95">
        <v>0</v>
      </c>
      <c r="O35" s="7">
        <v>1</v>
      </c>
      <c r="P35" s="95">
        <v>4.1002091106646436E-05</v>
      </c>
      <c r="Q35" s="7">
        <v>3</v>
      </c>
      <c r="R35" s="95">
        <v>0.00011351167278368459</v>
      </c>
      <c r="S35" s="7">
        <v>1</v>
      </c>
      <c r="T35" s="95">
        <v>5.580357142857143E-05</v>
      </c>
      <c r="U35" s="7">
        <v>4</v>
      </c>
      <c r="V35" s="95">
        <v>0.0001936108422071636</v>
      </c>
      <c r="W35" s="97">
        <v>3</v>
      </c>
      <c r="X35" s="129"/>
    </row>
    <row r="36" spans="1:24" ht="28.5">
      <c r="A36" s="93">
        <v>79</v>
      </c>
      <c r="B36" s="94" t="s">
        <v>57</v>
      </c>
      <c r="C36" s="7">
        <v>2</v>
      </c>
      <c r="D36" s="95">
        <v>9.08554036251306E-05</v>
      </c>
      <c r="E36" s="7">
        <v>2</v>
      </c>
      <c r="F36" s="95">
        <v>8.405833648552095E-05</v>
      </c>
      <c r="G36" s="7">
        <v>4</v>
      </c>
      <c r="H36" s="95">
        <v>0.00019351717464925012</v>
      </c>
      <c r="I36" s="14">
        <v>2</v>
      </c>
      <c r="J36" s="95">
        <v>9.628345850182938E-05</v>
      </c>
      <c r="K36" s="7">
        <v>0</v>
      </c>
      <c r="L36" s="95">
        <v>0</v>
      </c>
      <c r="M36" s="7">
        <v>2</v>
      </c>
      <c r="N36" s="95">
        <v>0</v>
      </c>
      <c r="O36" s="7">
        <v>4</v>
      </c>
      <c r="P36" s="95">
        <v>0.00016400836442658574</v>
      </c>
      <c r="Q36" s="7">
        <v>0</v>
      </c>
      <c r="R36" s="95">
        <v>0</v>
      </c>
      <c r="S36" s="7">
        <v>5</v>
      </c>
      <c r="T36" s="95">
        <v>0.00027901785714285713</v>
      </c>
      <c r="U36" s="7">
        <v>0</v>
      </c>
      <c r="V36" s="95">
        <v>0</v>
      </c>
      <c r="W36" s="97">
        <v>-1</v>
      </c>
      <c r="X36" s="129"/>
    </row>
    <row r="37" spans="1:24" ht="15">
      <c r="A37" s="93">
        <v>80</v>
      </c>
      <c r="B37" s="94" t="s">
        <v>58</v>
      </c>
      <c r="C37" s="14">
        <v>0</v>
      </c>
      <c r="D37" s="95">
        <v>0</v>
      </c>
      <c r="E37" s="14">
        <v>0</v>
      </c>
      <c r="F37" s="95">
        <v>0</v>
      </c>
      <c r="G37" s="14">
        <v>0</v>
      </c>
      <c r="H37" s="95">
        <v>0</v>
      </c>
      <c r="I37" s="14">
        <v>0</v>
      </c>
      <c r="J37" s="95">
        <v>0</v>
      </c>
      <c r="K37" s="14">
        <v>0</v>
      </c>
      <c r="L37" s="95">
        <v>0</v>
      </c>
      <c r="M37" s="14">
        <v>1</v>
      </c>
      <c r="N37" s="95">
        <v>0</v>
      </c>
      <c r="O37" s="14">
        <v>0</v>
      </c>
      <c r="P37" s="95">
        <v>0</v>
      </c>
      <c r="Q37" s="14">
        <v>0</v>
      </c>
      <c r="R37" s="95">
        <v>0</v>
      </c>
      <c r="S37" s="14">
        <v>1</v>
      </c>
      <c r="T37" s="95">
        <v>5.580357142857143E-05</v>
      </c>
      <c r="U37" s="14">
        <v>0</v>
      </c>
      <c r="V37" s="95">
        <v>0</v>
      </c>
      <c r="W37" s="97">
        <v>-1</v>
      </c>
      <c r="X37" s="129"/>
    </row>
    <row r="38" spans="1:24" ht="15">
      <c r="A38" s="93">
        <v>81</v>
      </c>
      <c r="B38" s="94" t="s">
        <v>59</v>
      </c>
      <c r="C38" s="14">
        <v>0</v>
      </c>
      <c r="D38" s="95">
        <v>0</v>
      </c>
      <c r="E38" s="14">
        <v>0</v>
      </c>
      <c r="F38" s="95">
        <v>0</v>
      </c>
      <c r="G38" s="14">
        <v>0</v>
      </c>
      <c r="H38" s="95">
        <v>0</v>
      </c>
      <c r="I38" s="14">
        <v>0</v>
      </c>
      <c r="J38" s="95">
        <v>0</v>
      </c>
      <c r="K38" s="14">
        <v>1</v>
      </c>
      <c r="L38" s="95">
        <v>4.47487358482123E-05</v>
      </c>
      <c r="M38" s="14">
        <v>0</v>
      </c>
      <c r="N38" s="95">
        <v>0</v>
      </c>
      <c r="O38" s="14">
        <v>0</v>
      </c>
      <c r="P38" s="95">
        <v>0</v>
      </c>
      <c r="Q38" s="14">
        <v>0</v>
      </c>
      <c r="R38" s="95">
        <v>0</v>
      </c>
      <c r="S38" s="14">
        <v>1</v>
      </c>
      <c r="T38" s="95">
        <v>5.580357142857143E-05</v>
      </c>
      <c r="U38" s="14">
        <v>0</v>
      </c>
      <c r="V38" s="95">
        <v>0</v>
      </c>
      <c r="W38" s="97">
        <v>-1</v>
      </c>
      <c r="X38" s="129"/>
    </row>
    <row r="39" spans="1:24" ht="15">
      <c r="A39" s="93">
        <v>82</v>
      </c>
      <c r="B39" s="94" t="s">
        <v>60</v>
      </c>
      <c r="C39" s="14">
        <v>1</v>
      </c>
      <c r="D39" s="95">
        <v>4.54277018125653E-05</v>
      </c>
      <c r="E39" s="14">
        <v>0</v>
      </c>
      <c r="F39" s="95">
        <v>0</v>
      </c>
      <c r="G39" s="14">
        <v>0</v>
      </c>
      <c r="H39" s="95">
        <v>0</v>
      </c>
      <c r="I39" s="14">
        <v>0</v>
      </c>
      <c r="J39" s="95">
        <v>0</v>
      </c>
      <c r="K39" s="14">
        <v>0</v>
      </c>
      <c r="L39" s="95">
        <v>0</v>
      </c>
      <c r="M39" s="14">
        <v>0</v>
      </c>
      <c r="N39" s="95">
        <v>0</v>
      </c>
      <c r="O39" s="14">
        <v>0</v>
      </c>
      <c r="P39" s="95">
        <v>0</v>
      </c>
      <c r="Q39" s="14">
        <v>1</v>
      </c>
      <c r="R39" s="95">
        <v>3.7837224261228196E-05</v>
      </c>
      <c r="S39" s="14">
        <v>0</v>
      </c>
      <c r="T39" s="95">
        <v>0</v>
      </c>
      <c r="U39" s="14">
        <v>0</v>
      </c>
      <c r="V39" s="95">
        <v>0</v>
      </c>
      <c r="W39" s="97">
        <v>0</v>
      </c>
      <c r="X39" s="129"/>
    </row>
    <row r="40" spans="1:24" ht="15">
      <c r="A40" s="93">
        <v>89</v>
      </c>
      <c r="B40" s="94" t="s">
        <v>61</v>
      </c>
      <c r="C40" s="7">
        <v>0</v>
      </c>
      <c r="D40" s="95">
        <v>0</v>
      </c>
      <c r="E40" s="7">
        <v>0</v>
      </c>
      <c r="F40" s="95">
        <v>0</v>
      </c>
      <c r="G40" s="7">
        <v>0</v>
      </c>
      <c r="H40" s="95">
        <v>0</v>
      </c>
      <c r="I40" s="14">
        <v>0</v>
      </c>
      <c r="J40" s="95">
        <v>0</v>
      </c>
      <c r="K40" s="7">
        <v>0</v>
      </c>
      <c r="L40" s="95">
        <v>0</v>
      </c>
      <c r="M40" s="7">
        <v>0</v>
      </c>
      <c r="N40" s="95">
        <v>0</v>
      </c>
      <c r="O40" s="7">
        <v>0</v>
      </c>
      <c r="P40" s="95">
        <v>0</v>
      </c>
      <c r="Q40" s="7">
        <v>1</v>
      </c>
      <c r="R40" s="95">
        <v>3.7837224261228196E-05</v>
      </c>
      <c r="S40" s="7">
        <v>0</v>
      </c>
      <c r="T40" s="95">
        <v>0</v>
      </c>
      <c r="U40" s="7">
        <v>0</v>
      </c>
      <c r="V40" s="95">
        <v>0</v>
      </c>
      <c r="W40" s="97">
        <v>0</v>
      </c>
      <c r="X40" s="129"/>
    </row>
    <row r="41" spans="1:24" ht="28.5">
      <c r="A41" s="93">
        <v>90</v>
      </c>
      <c r="B41" s="94" t="s">
        <v>62</v>
      </c>
      <c r="C41" s="7">
        <v>6</v>
      </c>
      <c r="D41" s="95">
        <v>0.0002725662108753918</v>
      </c>
      <c r="E41" s="7">
        <v>1</v>
      </c>
      <c r="F41" s="95">
        <v>4.2029168242760476E-05</v>
      </c>
      <c r="G41" s="7">
        <v>3</v>
      </c>
      <c r="H41" s="95">
        <v>0.00014513788098693758</v>
      </c>
      <c r="I41" s="14">
        <v>3</v>
      </c>
      <c r="J41" s="95">
        <v>0.00014442518775274407</v>
      </c>
      <c r="K41" s="7">
        <v>7</v>
      </c>
      <c r="L41" s="95">
        <v>0.000313241150937486</v>
      </c>
      <c r="M41" s="7">
        <v>3</v>
      </c>
      <c r="N41" s="95">
        <v>0</v>
      </c>
      <c r="O41" s="7">
        <v>3</v>
      </c>
      <c r="P41" s="95">
        <v>0.00012300627331993932</v>
      </c>
      <c r="Q41" s="7">
        <v>1</v>
      </c>
      <c r="R41" s="95">
        <v>3.7837224261228196E-05</v>
      </c>
      <c r="S41" s="7">
        <v>0</v>
      </c>
      <c r="T41" s="95">
        <v>0</v>
      </c>
      <c r="U41" s="7">
        <v>2</v>
      </c>
      <c r="V41" s="95">
        <v>9.68054211035818E-05</v>
      </c>
      <c r="W41" s="97">
        <v>0</v>
      </c>
      <c r="X41" s="129"/>
    </row>
    <row r="42" spans="1:24" ht="15">
      <c r="A42" s="93">
        <v>91</v>
      </c>
      <c r="B42" s="94" t="s">
        <v>63</v>
      </c>
      <c r="C42" s="7">
        <v>2</v>
      </c>
      <c r="D42" s="95">
        <v>9.08554036251306E-05</v>
      </c>
      <c r="E42" s="7">
        <v>0</v>
      </c>
      <c r="F42" s="95">
        <v>0</v>
      </c>
      <c r="G42" s="7">
        <v>1</v>
      </c>
      <c r="H42" s="95">
        <v>4.837929366231253E-05</v>
      </c>
      <c r="I42" s="14">
        <v>0</v>
      </c>
      <c r="J42" s="95">
        <v>0</v>
      </c>
      <c r="K42" s="7">
        <v>4</v>
      </c>
      <c r="L42" s="95">
        <v>0.0001789949433928492</v>
      </c>
      <c r="M42" s="7">
        <v>1</v>
      </c>
      <c r="N42" s="95">
        <v>0</v>
      </c>
      <c r="O42" s="7">
        <v>1</v>
      </c>
      <c r="P42" s="95">
        <v>4.1002091106646436E-05</v>
      </c>
      <c r="Q42" s="7">
        <v>4</v>
      </c>
      <c r="R42" s="95">
        <v>0.00015134889704491279</v>
      </c>
      <c r="S42" s="7">
        <v>0</v>
      </c>
      <c r="T42" s="95">
        <v>0</v>
      </c>
      <c r="U42" s="7">
        <v>1</v>
      </c>
      <c r="V42" s="95">
        <v>4.84027105517909E-05</v>
      </c>
      <c r="W42" s="97">
        <v>0</v>
      </c>
      <c r="X42" s="129"/>
    </row>
    <row r="43" spans="1:24" ht="15">
      <c r="A43" s="93">
        <v>92</v>
      </c>
      <c r="B43" s="94" t="s">
        <v>64</v>
      </c>
      <c r="C43" s="7">
        <v>1</v>
      </c>
      <c r="D43" s="95">
        <v>4.54277018125653E-05</v>
      </c>
      <c r="E43" s="7">
        <v>4</v>
      </c>
      <c r="F43" s="95">
        <v>0.0001681166729710419</v>
      </c>
      <c r="G43" s="7">
        <v>5</v>
      </c>
      <c r="H43" s="95">
        <v>0.00024189646831156264</v>
      </c>
      <c r="I43" s="14">
        <v>2</v>
      </c>
      <c r="J43" s="95">
        <v>9.628345850182938E-05</v>
      </c>
      <c r="K43" s="7">
        <v>5</v>
      </c>
      <c r="L43" s="95">
        <v>0.00022374367924106144</v>
      </c>
      <c r="M43" s="7">
        <v>6</v>
      </c>
      <c r="N43" s="95">
        <v>0</v>
      </c>
      <c r="O43" s="7">
        <v>7</v>
      </c>
      <c r="P43" s="95">
        <v>0.00028701463774652506</v>
      </c>
      <c r="Q43" s="7">
        <v>0</v>
      </c>
      <c r="R43" s="95">
        <v>0</v>
      </c>
      <c r="S43" s="7">
        <v>1</v>
      </c>
      <c r="T43" s="95">
        <v>5.580357142857143E-05</v>
      </c>
      <c r="U43" s="7">
        <v>2</v>
      </c>
      <c r="V43" s="95">
        <v>9.68054211035818E-05</v>
      </c>
      <c r="W43" s="97">
        <v>1</v>
      </c>
      <c r="X43" s="129"/>
    </row>
    <row r="44" spans="1:24" ht="28.5">
      <c r="A44" s="93">
        <v>99</v>
      </c>
      <c r="B44" s="94" t="s">
        <v>65</v>
      </c>
      <c r="C44" s="7">
        <v>6</v>
      </c>
      <c r="D44" s="95">
        <v>0.0002725662108753918</v>
      </c>
      <c r="E44" s="7">
        <v>9</v>
      </c>
      <c r="F44" s="95">
        <v>0.00037826251418484426</v>
      </c>
      <c r="G44" s="7">
        <v>6</v>
      </c>
      <c r="H44" s="95">
        <v>0.00029027576197387516</v>
      </c>
      <c r="I44" s="14">
        <v>14</v>
      </c>
      <c r="J44" s="95">
        <v>0.0006739842095128057</v>
      </c>
      <c r="K44" s="7">
        <v>5</v>
      </c>
      <c r="L44" s="95">
        <v>0.00022374367924106144</v>
      </c>
      <c r="M44" s="7">
        <v>4</v>
      </c>
      <c r="N44" s="95">
        <v>0</v>
      </c>
      <c r="O44" s="7">
        <v>11</v>
      </c>
      <c r="P44" s="95">
        <v>0.00045102300217311086</v>
      </c>
      <c r="Q44" s="7">
        <v>6</v>
      </c>
      <c r="R44" s="95">
        <v>0.00022702334556736918</v>
      </c>
      <c r="S44" s="7">
        <v>1</v>
      </c>
      <c r="T44" s="95">
        <v>5.580357142857143E-05</v>
      </c>
      <c r="U44" s="7">
        <v>6</v>
      </c>
      <c r="V44" s="95">
        <v>0.0002904162633107453</v>
      </c>
      <c r="W44" s="97">
        <v>5</v>
      </c>
      <c r="X44" s="129"/>
    </row>
    <row r="45" spans="1:24" ht="28.5">
      <c r="A45" s="93">
        <v>100</v>
      </c>
      <c r="B45" s="94" t="s">
        <v>66</v>
      </c>
      <c r="C45" s="7">
        <v>0</v>
      </c>
      <c r="D45" s="95">
        <v>0</v>
      </c>
      <c r="E45" s="7">
        <v>0</v>
      </c>
      <c r="F45" s="95">
        <v>0</v>
      </c>
      <c r="G45" s="7">
        <v>1</v>
      </c>
      <c r="H45" s="95">
        <v>4.837929366231253E-05</v>
      </c>
      <c r="I45" s="14">
        <v>0</v>
      </c>
      <c r="J45" s="95">
        <v>0</v>
      </c>
      <c r="K45" s="7">
        <v>1</v>
      </c>
      <c r="L45" s="95">
        <v>4.47487358482123E-05</v>
      </c>
      <c r="M45" s="7">
        <v>0</v>
      </c>
      <c r="N45" s="95">
        <v>0</v>
      </c>
      <c r="O45" s="7">
        <v>0</v>
      </c>
      <c r="P45" s="95">
        <v>0</v>
      </c>
      <c r="Q45" s="7">
        <v>0</v>
      </c>
      <c r="R45" s="95">
        <v>0</v>
      </c>
      <c r="S45" s="7">
        <v>0</v>
      </c>
      <c r="T45" s="95">
        <v>0</v>
      </c>
      <c r="U45" s="7">
        <v>0</v>
      </c>
      <c r="V45" s="95">
        <v>0</v>
      </c>
      <c r="W45" s="97">
        <v>0</v>
      </c>
      <c r="X45" s="129"/>
    </row>
    <row r="46" spans="1:24" ht="15">
      <c r="A46" s="93">
        <v>101</v>
      </c>
      <c r="B46" s="94" t="s">
        <v>67</v>
      </c>
      <c r="C46" s="14">
        <v>2</v>
      </c>
      <c r="D46" s="95">
        <v>9.08554036251306E-05</v>
      </c>
      <c r="E46" s="14">
        <v>0</v>
      </c>
      <c r="F46" s="95">
        <v>0</v>
      </c>
      <c r="G46" s="14">
        <v>2</v>
      </c>
      <c r="H46" s="95">
        <v>9.675858732462506E-05</v>
      </c>
      <c r="I46" s="14">
        <v>0</v>
      </c>
      <c r="J46" s="95">
        <v>0</v>
      </c>
      <c r="K46" s="14">
        <v>1</v>
      </c>
      <c r="L46" s="95">
        <v>4.47487358482123E-05</v>
      </c>
      <c r="M46" s="14">
        <v>1</v>
      </c>
      <c r="N46" s="95">
        <v>0</v>
      </c>
      <c r="O46" s="14">
        <v>0</v>
      </c>
      <c r="P46" s="95">
        <v>0</v>
      </c>
      <c r="Q46" s="14">
        <v>2</v>
      </c>
      <c r="R46" s="95">
        <v>7.567444852245639E-05</v>
      </c>
      <c r="S46" s="14">
        <v>0</v>
      </c>
      <c r="T46" s="95">
        <v>0</v>
      </c>
      <c r="U46" s="14">
        <v>0</v>
      </c>
      <c r="V46" s="95">
        <v>0</v>
      </c>
      <c r="W46" s="97">
        <v>0</v>
      </c>
      <c r="X46" s="129"/>
    </row>
    <row r="47" spans="1:24" ht="15">
      <c r="A47" s="93">
        <v>102</v>
      </c>
      <c r="B47" s="94" t="s">
        <v>68</v>
      </c>
      <c r="C47" s="14">
        <v>1</v>
      </c>
      <c r="D47" s="95">
        <v>4.54277018125653E-05</v>
      </c>
      <c r="E47" s="14">
        <v>0</v>
      </c>
      <c r="F47" s="95">
        <v>0</v>
      </c>
      <c r="G47" s="14">
        <v>1</v>
      </c>
      <c r="H47" s="95">
        <v>4.837929366231253E-05</v>
      </c>
      <c r="I47" s="14">
        <v>0</v>
      </c>
      <c r="J47" s="95">
        <v>0</v>
      </c>
      <c r="K47" s="14">
        <v>0</v>
      </c>
      <c r="L47" s="95">
        <v>0</v>
      </c>
      <c r="M47" s="14">
        <v>0</v>
      </c>
      <c r="N47" s="95">
        <v>0</v>
      </c>
      <c r="O47" s="14">
        <v>0</v>
      </c>
      <c r="P47" s="95">
        <v>0</v>
      </c>
      <c r="Q47" s="14">
        <v>0</v>
      </c>
      <c r="R47" s="95">
        <v>0</v>
      </c>
      <c r="S47" s="14">
        <v>0</v>
      </c>
      <c r="T47" s="95">
        <v>0</v>
      </c>
      <c r="U47" s="14">
        <v>0</v>
      </c>
      <c r="V47" s="95">
        <v>0</v>
      </c>
      <c r="W47" s="97">
        <v>0</v>
      </c>
      <c r="X47" s="129"/>
    </row>
    <row r="48" spans="1:24" ht="15">
      <c r="A48" s="93">
        <v>103</v>
      </c>
      <c r="B48" s="94" t="s">
        <v>69</v>
      </c>
      <c r="C48" s="7">
        <v>0</v>
      </c>
      <c r="D48" s="95">
        <v>0</v>
      </c>
      <c r="E48" s="7">
        <v>0</v>
      </c>
      <c r="F48" s="95">
        <v>0</v>
      </c>
      <c r="G48" s="7">
        <v>1</v>
      </c>
      <c r="H48" s="95">
        <v>4.837929366231253E-05</v>
      </c>
      <c r="I48" s="14">
        <v>0</v>
      </c>
      <c r="J48" s="95">
        <v>0</v>
      </c>
      <c r="K48" s="7">
        <v>1</v>
      </c>
      <c r="L48" s="95">
        <v>4.47487358482123E-05</v>
      </c>
      <c r="M48" s="7">
        <v>0</v>
      </c>
      <c r="N48" s="95">
        <v>0</v>
      </c>
      <c r="O48" s="7">
        <v>0</v>
      </c>
      <c r="P48" s="95">
        <v>0</v>
      </c>
      <c r="Q48" s="7">
        <v>0</v>
      </c>
      <c r="R48" s="95">
        <v>0</v>
      </c>
      <c r="S48" s="7">
        <v>0</v>
      </c>
      <c r="T48" s="95">
        <v>0</v>
      </c>
      <c r="U48" s="7">
        <v>0</v>
      </c>
      <c r="V48" s="95">
        <v>0</v>
      </c>
      <c r="W48" s="97">
        <v>0</v>
      </c>
      <c r="X48" s="129"/>
    </row>
    <row r="49" spans="1:24" ht="42.75">
      <c r="A49" s="93">
        <v>109</v>
      </c>
      <c r="B49" s="94" t="s">
        <v>70</v>
      </c>
      <c r="C49" s="14">
        <v>2</v>
      </c>
      <c r="D49" s="95">
        <v>9.08554036251306E-05</v>
      </c>
      <c r="E49" s="14">
        <v>2</v>
      </c>
      <c r="F49" s="95">
        <v>8.405833648552095E-05</v>
      </c>
      <c r="G49" s="14">
        <v>1</v>
      </c>
      <c r="H49" s="95">
        <v>4.837929366231253E-05</v>
      </c>
      <c r="I49" s="14">
        <v>1</v>
      </c>
      <c r="J49" s="95">
        <v>4.814172925091469E-05</v>
      </c>
      <c r="K49" s="14">
        <v>0</v>
      </c>
      <c r="L49" s="95">
        <v>0</v>
      </c>
      <c r="M49" s="14">
        <v>0</v>
      </c>
      <c r="N49" s="95">
        <v>0</v>
      </c>
      <c r="O49" s="14">
        <v>2</v>
      </c>
      <c r="P49" s="95">
        <v>8.200418221329287E-05</v>
      </c>
      <c r="Q49" s="14">
        <v>1</v>
      </c>
      <c r="R49" s="95">
        <v>3.7837224261228196E-05</v>
      </c>
      <c r="S49" s="14">
        <v>0</v>
      </c>
      <c r="T49" s="95">
        <v>0</v>
      </c>
      <c r="U49" s="14">
        <v>0</v>
      </c>
      <c r="V49" s="95">
        <v>0</v>
      </c>
      <c r="W49" s="97">
        <v>0</v>
      </c>
      <c r="X49" s="129"/>
    </row>
    <row r="50" spans="1:24" ht="15">
      <c r="A50" s="93">
        <v>110</v>
      </c>
      <c r="B50" s="94" t="s">
        <v>71</v>
      </c>
      <c r="C50" s="7">
        <v>212</v>
      </c>
      <c r="D50" s="95">
        <v>0.009630672784263845</v>
      </c>
      <c r="E50" s="7">
        <v>235</v>
      </c>
      <c r="F50" s="95">
        <v>0.009876854537048712</v>
      </c>
      <c r="G50" s="7">
        <v>175</v>
      </c>
      <c r="H50" s="95">
        <v>0.008466376390904693</v>
      </c>
      <c r="I50" s="14">
        <v>161</v>
      </c>
      <c r="J50" s="95">
        <v>0.007750818409397266</v>
      </c>
      <c r="K50" s="7">
        <v>165</v>
      </c>
      <c r="L50" s="95">
        <v>0.007383541414955027</v>
      </c>
      <c r="M50" s="7">
        <v>152</v>
      </c>
      <c r="N50" s="95">
        <v>0.006</v>
      </c>
      <c r="O50" s="7">
        <v>179</v>
      </c>
      <c r="P50" s="95">
        <v>0.007339374308089713</v>
      </c>
      <c r="Q50" s="7">
        <v>188</v>
      </c>
      <c r="R50" s="95">
        <v>0.007113398161110901</v>
      </c>
      <c r="S50" s="7">
        <v>111</v>
      </c>
      <c r="T50" s="95">
        <v>0.006194196428571428</v>
      </c>
      <c r="U50" s="7">
        <v>120</v>
      </c>
      <c r="V50" s="95">
        <v>0.005808325266214909</v>
      </c>
      <c r="W50" s="97">
        <v>0.08108108108108109</v>
      </c>
      <c r="X50" s="129"/>
    </row>
    <row r="51" spans="1:24" ht="28.5">
      <c r="A51" s="93">
        <v>111</v>
      </c>
      <c r="B51" s="94" t="s">
        <v>72</v>
      </c>
      <c r="C51" s="7">
        <v>90</v>
      </c>
      <c r="D51" s="95">
        <v>0.004088493163130877</v>
      </c>
      <c r="E51" s="7">
        <v>62</v>
      </c>
      <c r="F51" s="95">
        <v>0.0026058084310511495</v>
      </c>
      <c r="G51" s="7">
        <v>38</v>
      </c>
      <c r="H51" s="95">
        <v>0.001838413159167876</v>
      </c>
      <c r="I51" s="14">
        <v>49</v>
      </c>
      <c r="J51" s="95">
        <v>0.00235894473329482</v>
      </c>
      <c r="K51" s="7">
        <v>82</v>
      </c>
      <c r="L51" s="95">
        <v>0.003669396339553408</v>
      </c>
      <c r="M51" s="7">
        <v>50</v>
      </c>
      <c r="N51" s="95">
        <v>0.002</v>
      </c>
      <c r="O51" s="7">
        <v>49</v>
      </c>
      <c r="P51" s="95">
        <v>0.0020091024642256757</v>
      </c>
      <c r="Q51" s="7">
        <v>42</v>
      </c>
      <c r="R51" s="95">
        <v>0.0015891634189715842</v>
      </c>
      <c r="S51" s="7">
        <v>30</v>
      </c>
      <c r="T51" s="95">
        <v>0.0016741071428571428</v>
      </c>
      <c r="U51" s="7">
        <v>23</v>
      </c>
      <c r="V51" s="95">
        <v>0.0011132623426911908</v>
      </c>
      <c r="W51" s="97">
        <v>-0.23333333333333334</v>
      </c>
      <c r="X51" s="129"/>
    </row>
    <row r="52" spans="1:24" ht="15">
      <c r="A52" s="93">
        <v>112</v>
      </c>
      <c r="B52" s="94" t="s">
        <v>73</v>
      </c>
      <c r="C52" s="7">
        <v>91</v>
      </c>
      <c r="D52" s="95">
        <v>0.0041339208649434425</v>
      </c>
      <c r="E52" s="7">
        <v>77</v>
      </c>
      <c r="F52" s="95">
        <v>0.003236245954692557</v>
      </c>
      <c r="G52" s="7">
        <v>90</v>
      </c>
      <c r="H52" s="95">
        <v>0.0043541364296081275</v>
      </c>
      <c r="I52" s="14">
        <v>55</v>
      </c>
      <c r="J52" s="95">
        <v>0.0026477951088003083</v>
      </c>
      <c r="K52" s="7">
        <v>97</v>
      </c>
      <c r="L52" s="95">
        <v>0.004340627377276592</v>
      </c>
      <c r="M52" s="7">
        <v>72</v>
      </c>
      <c r="N52" s="95">
        <v>0.003</v>
      </c>
      <c r="O52" s="7">
        <v>91</v>
      </c>
      <c r="P52" s="95">
        <v>0.0037311902907048253</v>
      </c>
      <c r="Q52" s="7">
        <v>66</v>
      </c>
      <c r="R52" s="95">
        <v>0.002497256801241061</v>
      </c>
      <c r="S52" s="7">
        <v>43</v>
      </c>
      <c r="T52" s="95">
        <v>0.0023995535714285716</v>
      </c>
      <c r="U52" s="7">
        <v>59</v>
      </c>
      <c r="V52" s="95">
        <v>0.0028557599225556628</v>
      </c>
      <c r="W52" s="97">
        <v>0.37209302325581395</v>
      </c>
      <c r="X52" s="129"/>
    </row>
    <row r="53" spans="1:24" ht="15">
      <c r="A53" s="93">
        <v>119</v>
      </c>
      <c r="B53" s="94" t="s">
        <v>74</v>
      </c>
      <c r="C53" s="7">
        <v>45</v>
      </c>
      <c r="D53" s="95">
        <v>0.0020442465815654386</v>
      </c>
      <c r="E53" s="7">
        <v>40</v>
      </c>
      <c r="F53" s="95">
        <v>0.001681166729710419</v>
      </c>
      <c r="G53" s="7">
        <v>51</v>
      </c>
      <c r="H53" s="95">
        <v>0.0024673439767779392</v>
      </c>
      <c r="I53" s="14">
        <v>66</v>
      </c>
      <c r="J53" s="95">
        <v>0.0031773541305603697</v>
      </c>
      <c r="K53" s="7">
        <v>46</v>
      </c>
      <c r="L53" s="95">
        <v>0.0020584418490177656</v>
      </c>
      <c r="M53" s="7">
        <v>62</v>
      </c>
      <c r="N53" s="95">
        <v>0.003</v>
      </c>
      <c r="O53" s="7">
        <v>66</v>
      </c>
      <c r="P53" s="95">
        <v>0.0027061380130386655</v>
      </c>
      <c r="Q53" s="7">
        <v>59</v>
      </c>
      <c r="R53" s="95">
        <v>0.002232396231412464</v>
      </c>
      <c r="S53" s="7">
        <v>42</v>
      </c>
      <c r="T53" s="95">
        <v>0.00234375</v>
      </c>
      <c r="U53" s="7">
        <v>66</v>
      </c>
      <c r="V53" s="95">
        <v>0.0031945788964181992</v>
      </c>
      <c r="W53" s="97">
        <v>0.5714285714285714</v>
      </c>
      <c r="X53" s="129"/>
    </row>
    <row r="54" spans="1:24" ht="15">
      <c r="A54" s="93">
        <v>120</v>
      </c>
      <c r="B54" s="94" t="s">
        <v>75</v>
      </c>
      <c r="C54" s="7">
        <v>1130</v>
      </c>
      <c r="D54" s="95">
        <v>0.05133330304819879</v>
      </c>
      <c r="E54" s="7">
        <v>1042</v>
      </c>
      <c r="F54" s="95">
        <v>0.04379439330895642</v>
      </c>
      <c r="G54" s="7">
        <v>955</v>
      </c>
      <c r="H54" s="95">
        <v>0.04620222544750847</v>
      </c>
      <c r="I54" s="14">
        <v>812</v>
      </c>
      <c r="J54" s="95">
        <v>0.03909108415174273</v>
      </c>
      <c r="K54" s="7">
        <v>835</v>
      </c>
      <c r="L54" s="95">
        <v>0.03736519443325726</v>
      </c>
      <c r="M54" s="7">
        <v>775</v>
      </c>
      <c r="N54" s="95">
        <v>0.031</v>
      </c>
      <c r="O54" s="7">
        <v>826</v>
      </c>
      <c r="P54" s="95">
        <v>0.03386772725408996</v>
      </c>
      <c r="Q54" s="7">
        <v>796</v>
      </c>
      <c r="R54" s="95">
        <v>0.030118430511937643</v>
      </c>
      <c r="S54" s="7">
        <v>642</v>
      </c>
      <c r="T54" s="95">
        <v>0.035825892857142855</v>
      </c>
      <c r="U54" s="7">
        <v>827</v>
      </c>
      <c r="V54" s="95">
        <v>0.04002904162633107</v>
      </c>
      <c r="W54" s="97">
        <v>0.2881619937694704</v>
      </c>
      <c r="X54" s="129"/>
    </row>
    <row r="55" spans="1:24" ht="29.25" thickBot="1">
      <c r="A55" s="98">
        <v>999</v>
      </c>
      <c r="B55" s="99" t="s">
        <v>76</v>
      </c>
      <c r="C55" s="10">
        <v>729</v>
      </c>
      <c r="D55" s="100">
        <v>0.03311679462136011</v>
      </c>
      <c r="E55" s="10">
        <v>620</v>
      </c>
      <c r="F55" s="100">
        <v>0.026058084310511494</v>
      </c>
      <c r="G55" s="10">
        <v>494</v>
      </c>
      <c r="H55" s="100">
        <v>0.02389937106918239</v>
      </c>
      <c r="I55" s="15">
        <v>475</v>
      </c>
      <c r="J55" s="100">
        <v>0.02286732139418448</v>
      </c>
      <c r="K55" s="10">
        <v>499</v>
      </c>
      <c r="L55" s="100">
        <v>0.022329619188257932</v>
      </c>
      <c r="M55" s="10">
        <v>556</v>
      </c>
      <c r="N55" s="100">
        <v>0.023</v>
      </c>
      <c r="O55" s="10">
        <v>495</v>
      </c>
      <c r="P55" s="100">
        <v>0.02029603509778999</v>
      </c>
      <c r="Q55" s="10">
        <v>571</v>
      </c>
      <c r="R55" s="100">
        <v>0.0216050550531613</v>
      </c>
      <c r="S55" s="10">
        <v>376</v>
      </c>
      <c r="T55" s="100">
        <v>0.020982142857142855</v>
      </c>
      <c r="U55" s="10">
        <v>420</v>
      </c>
      <c r="V55" s="100">
        <v>0.02032913843175218</v>
      </c>
      <c r="W55" s="102">
        <v>0.11702127659574468</v>
      </c>
      <c r="X55" s="129"/>
    </row>
    <row r="56" spans="1:24" ht="15.75" thickBot="1">
      <c r="A56" s="166" t="s">
        <v>77</v>
      </c>
      <c r="B56" s="167"/>
      <c r="C56" s="62">
        <v>22013</v>
      </c>
      <c r="D56" s="34">
        <v>1</v>
      </c>
      <c r="E56" s="62">
        <v>23793</v>
      </c>
      <c r="F56" s="34">
        <v>1</v>
      </c>
      <c r="G56" s="62">
        <v>20670</v>
      </c>
      <c r="H56" s="34">
        <v>1</v>
      </c>
      <c r="I56" s="63">
        <v>20772</v>
      </c>
      <c r="J56" s="34">
        <v>1</v>
      </c>
      <c r="K56" s="62">
        <v>22347</v>
      </c>
      <c r="L56" s="34">
        <v>1</v>
      </c>
      <c r="M56" s="62">
        <v>24627</v>
      </c>
      <c r="N56" s="34">
        <v>1</v>
      </c>
      <c r="O56" s="62">
        <v>24389</v>
      </c>
      <c r="P56" s="34">
        <v>1</v>
      </c>
      <c r="Q56" s="62">
        <v>26429</v>
      </c>
      <c r="R56" s="34">
        <v>1</v>
      </c>
      <c r="S56" s="62">
        <v>17920</v>
      </c>
      <c r="T56" s="34">
        <v>1</v>
      </c>
      <c r="U56" s="62">
        <v>20660</v>
      </c>
      <c r="V56" s="34">
        <v>1</v>
      </c>
      <c r="W56" s="61">
        <v>0.15290178571428573</v>
      </c>
      <c r="X56" s="130"/>
    </row>
    <row r="57" spans="1:23" ht="15">
      <c r="A57" s="103"/>
      <c r="B57" s="104"/>
      <c r="C57" s="105"/>
      <c r="D57" s="106"/>
      <c r="E57" s="105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</row>
    <row r="58" spans="1:23" ht="15">
      <c r="A58" s="64" t="s">
        <v>78</v>
      </c>
      <c r="B58" s="51"/>
      <c r="C58" s="108"/>
      <c r="D58" s="108"/>
      <c r="E58" s="65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59"/>
      <c r="T58" s="108"/>
      <c r="U58" s="159"/>
      <c r="V58" s="108"/>
      <c r="W58" s="108"/>
    </row>
    <row r="59" spans="1:23" ht="15">
      <c r="A59" s="168" t="s">
        <v>79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ht="15">
      <c r="A60" s="66"/>
      <c r="B60" s="42"/>
      <c r="C60" s="109"/>
      <c r="D60" s="109"/>
      <c r="E60" s="67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</row>
    <row r="61" spans="1:23" ht="15">
      <c r="A61" s="66"/>
      <c r="B61" s="42"/>
      <c r="C61" s="109"/>
      <c r="D61" s="109"/>
      <c r="E61" s="67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</row>
    <row r="62" spans="1:23" ht="15">
      <c r="A62" s="42"/>
      <c r="B62" s="42"/>
      <c r="C62" s="109"/>
      <c r="D62" s="109"/>
      <c r="E62" s="67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</row>
  </sheetData>
  <sheetProtection/>
  <mergeCells count="18">
    <mergeCell ref="A1:W1"/>
    <mergeCell ref="A2:W2"/>
    <mergeCell ref="I4:J4"/>
    <mergeCell ref="U4:V4"/>
    <mergeCell ref="C4:D4"/>
    <mergeCell ref="E4:F4"/>
    <mergeCell ref="A3:A5"/>
    <mergeCell ref="B3:B5"/>
    <mergeCell ref="K4:L4"/>
    <mergeCell ref="W3:W5"/>
    <mergeCell ref="C3:V3"/>
    <mergeCell ref="G4:H4"/>
    <mergeCell ref="M4:N4"/>
    <mergeCell ref="A56:B56"/>
    <mergeCell ref="A59:W59"/>
    <mergeCell ref="O4:P4"/>
    <mergeCell ref="Q4:R4"/>
    <mergeCell ref="S4:T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9"/>
  <sheetViews>
    <sheetView zoomScale="70" zoomScaleNormal="70" zoomScalePageLayoutView="0" workbookViewId="0" topLeftCell="A1">
      <selection activeCell="A1" sqref="A1:T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20" width="10.8515625" style="55" customWidth="1"/>
    <col min="21" max="16384" width="11.421875" style="55" customWidth="1"/>
  </cols>
  <sheetData>
    <row r="1" spans="1:20" ht="24.75" customHeight="1" thickBot="1" thickTop="1">
      <c r="A1" s="169" t="s">
        <v>239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98"/>
      <c r="M1" s="198"/>
      <c r="N1" s="198"/>
      <c r="O1" s="198"/>
      <c r="P1" s="198"/>
      <c r="Q1" s="198"/>
      <c r="R1" s="198"/>
      <c r="S1" s="198"/>
      <c r="T1" s="199"/>
    </row>
    <row r="2" spans="1:20" ht="19.5" customHeight="1" thickBot="1" thickTop="1">
      <c r="A2" s="163" t="s">
        <v>24</v>
      </c>
      <c r="B2" s="184" t="s">
        <v>13</v>
      </c>
      <c r="C2" s="233" t="s">
        <v>98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5"/>
    </row>
    <row r="3" spans="1:20" ht="19.5" customHeight="1">
      <c r="A3" s="187"/>
      <c r="B3" s="231"/>
      <c r="C3" s="227" t="s">
        <v>99</v>
      </c>
      <c r="D3" s="228"/>
      <c r="E3" s="236" t="s">
        <v>100</v>
      </c>
      <c r="F3" s="236"/>
      <c r="G3" s="227" t="s">
        <v>101</v>
      </c>
      <c r="H3" s="228"/>
      <c r="I3" s="236" t="s">
        <v>102</v>
      </c>
      <c r="J3" s="236"/>
      <c r="K3" s="227" t="s">
        <v>103</v>
      </c>
      <c r="L3" s="228"/>
      <c r="M3" s="236" t="s">
        <v>104</v>
      </c>
      <c r="N3" s="236"/>
      <c r="O3" s="227" t="s">
        <v>105</v>
      </c>
      <c r="P3" s="228"/>
      <c r="Q3" s="236" t="s">
        <v>106</v>
      </c>
      <c r="R3" s="236"/>
      <c r="S3" s="227" t="s">
        <v>90</v>
      </c>
      <c r="T3" s="228"/>
    </row>
    <row r="4" spans="1:20" ht="19.5" customHeight="1" thickBot="1">
      <c r="A4" s="230"/>
      <c r="B4" s="232"/>
      <c r="C4" s="39" t="s">
        <v>26</v>
      </c>
      <c r="D4" s="47" t="s">
        <v>27</v>
      </c>
      <c r="E4" s="37" t="s">
        <v>26</v>
      </c>
      <c r="F4" s="45" t="s">
        <v>27</v>
      </c>
      <c r="G4" s="39" t="s">
        <v>26</v>
      </c>
      <c r="H4" s="47" t="s">
        <v>27</v>
      </c>
      <c r="I4" s="37" t="s">
        <v>26</v>
      </c>
      <c r="J4" s="45" t="s">
        <v>27</v>
      </c>
      <c r="K4" s="39" t="s">
        <v>26</v>
      </c>
      <c r="L4" s="47" t="s">
        <v>27</v>
      </c>
      <c r="M4" s="37" t="s">
        <v>26</v>
      </c>
      <c r="N4" s="45" t="s">
        <v>27</v>
      </c>
      <c r="O4" s="39" t="s">
        <v>26</v>
      </c>
      <c r="P4" s="47" t="s">
        <v>27</v>
      </c>
      <c r="Q4" s="37" t="s">
        <v>26</v>
      </c>
      <c r="R4" s="45" t="s">
        <v>27</v>
      </c>
      <c r="S4" s="46" t="s">
        <v>26</v>
      </c>
      <c r="T4" s="35" t="s">
        <v>27</v>
      </c>
    </row>
    <row r="5" spans="1:21" ht="28.5">
      <c r="A5" s="110" t="s">
        <v>87</v>
      </c>
      <c r="B5" s="89" t="s">
        <v>115</v>
      </c>
      <c r="C5" s="58">
        <v>287</v>
      </c>
      <c r="D5" s="90">
        <v>0.0344910467491888</v>
      </c>
      <c r="E5" s="58">
        <v>77</v>
      </c>
      <c r="F5" s="90">
        <v>0.027608461814270346</v>
      </c>
      <c r="G5" s="58">
        <v>49</v>
      </c>
      <c r="H5" s="90">
        <v>0.021166306695464362</v>
      </c>
      <c r="I5" s="58">
        <v>42</v>
      </c>
      <c r="J5" s="90">
        <v>0.019914651493598858</v>
      </c>
      <c r="K5" s="58">
        <v>44</v>
      </c>
      <c r="L5" s="90">
        <v>0.02753441802252816</v>
      </c>
      <c r="M5" s="58">
        <v>48</v>
      </c>
      <c r="N5" s="90">
        <v>0.019842910293509715</v>
      </c>
      <c r="O5" s="58">
        <v>24</v>
      </c>
      <c r="P5" s="90">
        <v>0.03145478374836172</v>
      </c>
      <c r="Q5" s="58">
        <v>16</v>
      </c>
      <c r="R5" s="90">
        <v>0.046242774566473986</v>
      </c>
      <c r="S5" s="58">
        <v>587</v>
      </c>
      <c r="T5" s="90">
        <v>0.028412391093901253</v>
      </c>
      <c r="U5" s="146"/>
    </row>
    <row r="6" spans="1:21" ht="15">
      <c r="A6" s="111" t="s">
        <v>116</v>
      </c>
      <c r="B6" s="94" t="s">
        <v>117</v>
      </c>
      <c r="C6" s="7">
        <v>193</v>
      </c>
      <c r="D6" s="95">
        <v>0.023194327604855184</v>
      </c>
      <c r="E6" s="7">
        <v>90</v>
      </c>
      <c r="F6" s="95">
        <v>0.0322696306920043</v>
      </c>
      <c r="G6" s="7">
        <v>62</v>
      </c>
      <c r="H6" s="95">
        <v>0.02678185745140389</v>
      </c>
      <c r="I6" s="7">
        <v>55</v>
      </c>
      <c r="J6" s="95">
        <v>0.026078710289236605</v>
      </c>
      <c r="K6" s="7">
        <v>39</v>
      </c>
      <c r="L6" s="95">
        <v>0.024405506883604502</v>
      </c>
      <c r="M6" s="7">
        <v>29</v>
      </c>
      <c r="N6" s="95">
        <v>0.011988424968995453</v>
      </c>
      <c r="O6" s="7">
        <v>11</v>
      </c>
      <c r="P6" s="95">
        <v>0.014416775884665793</v>
      </c>
      <c r="Q6" s="7">
        <v>6</v>
      </c>
      <c r="R6" s="95">
        <v>0.017341040462427744</v>
      </c>
      <c r="S6" s="7">
        <v>485</v>
      </c>
      <c r="T6" s="95">
        <v>0.023475314617618585</v>
      </c>
      <c r="U6" s="146"/>
    </row>
    <row r="7" spans="1:21" ht="28.5">
      <c r="A7" s="111" t="s">
        <v>118</v>
      </c>
      <c r="B7" s="94" t="s">
        <v>119</v>
      </c>
      <c r="C7" s="7">
        <v>104</v>
      </c>
      <c r="D7" s="95">
        <v>0.012498497776709533</v>
      </c>
      <c r="E7" s="7">
        <v>55</v>
      </c>
      <c r="F7" s="95">
        <v>0.01972032986733596</v>
      </c>
      <c r="G7" s="7">
        <v>45</v>
      </c>
      <c r="H7" s="95">
        <v>0.019438444924406047</v>
      </c>
      <c r="I7" s="7">
        <v>44</v>
      </c>
      <c r="J7" s="95">
        <v>0.020862968231389285</v>
      </c>
      <c r="K7" s="7">
        <v>30</v>
      </c>
      <c r="L7" s="95">
        <v>0.01877346683354193</v>
      </c>
      <c r="M7" s="7">
        <v>28</v>
      </c>
      <c r="N7" s="95">
        <v>0.011575031004547334</v>
      </c>
      <c r="O7" s="7">
        <v>11</v>
      </c>
      <c r="P7" s="95">
        <v>0.014416775884665793</v>
      </c>
      <c r="Q7" s="7">
        <v>4</v>
      </c>
      <c r="R7" s="95">
        <v>0.011560693641618497</v>
      </c>
      <c r="S7" s="7">
        <v>321</v>
      </c>
      <c r="T7" s="95">
        <v>0.015537270087124879</v>
      </c>
      <c r="U7" s="146"/>
    </row>
    <row r="8" spans="1:21" ht="15">
      <c r="A8" s="111" t="s">
        <v>120</v>
      </c>
      <c r="B8" s="94" t="s">
        <v>121</v>
      </c>
      <c r="C8" s="7">
        <v>177</v>
      </c>
      <c r="D8" s="95">
        <v>0.021271481793053718</v>
      </c>
      <c r="E8" s="7">
        <v>71</v>
      </c>
      <c r="F8" s="95">
        <v>0.02545715310147006</v>
      </c>
      <c r="G8" s="7">
        <v>39</v>
      </c>
      <c r="H8" s="95">
        <v>0.016846652267818573</v>
      </c>
      <c r="I8" s="7">
        <v>41</v>
      </c>
      <c r="J8" s="95">
        <v>0.01944049312470365</v>
      </c>
      <c r="K8" s="7">
        <v>24</v>
      </c>
      <c r="L8" s="95">
        <v>0.015018773466833541</v>
      </c>
      <c r="M8" s="7">
        <v>32</v>
      </c>
      <c r="N8" s="95">
        <v>0.01322860686233981</v>
      </c>
      <c r="O8" s="7">
        <v>5</v>
      </c>
      <c r="P8" s="95">
        <v>0.00655307994757536</v>
      </c>
      <c r="Q8" s="7">
        <v>2</v>
      </c>
      <c r="R8" s="95">
        <v>0.005780346820809248</v>
      </c>
      <c r="S8" s="7">
        <v>391</v>
      </c>
      <c r="T8" s="95">
        <v>0.01892545982575024</v>
      </c>
      <c r="U8" s="146"/>
    </row>
    <row r="9" spans="1:21" ht="15">
      <c r="A9" s="111" t="s">
        <v>122</v>
      </c>
      <c r="B9" s="94" t="s">
        <v>123</v>
      </c>
      <c r="C9" s="7">
        <v>47</v>
      </c>
      <c r="D9" s="95">
        <v>0.0056483595721668065</v>
      </c>
      <c r="E9" s="7">
        <v>18</v>
      </c>
      <c r="F9" s="95">
        <v>0.006453926138400861</v>
      </c>
      <c r="G9" s="7">
        <v>6</v>
      </c>
      <c r="H9" s="95">
        <v>0.002591792656587473</v>
      </c>
      <c r="I9" s="7">
        <v>3</v>
      </c>
      <c r="J9" s="95">
        <v>0.001422475106685633</v>
      </c>
      <c r="K9" s="7">
        <v>1</v>
      </c>
      <c r="L9" s="95">
        <v>0.0006257822277847309</v>
      </c>
      <c r="M9" s="7">
        <v>2</v>
      </c>
      <c r="N9" s="95">
        <v>0.0008267879288962381</v>
      </c>
      <c r="O9" s="7">
        <v>0</v>
      </c>
      <c r="P9" s="95">
        <v>0</v>
      </c>
      <c r="Q9" s="7">
        <v>0</v>
      </c>
      <c r="R9" s="95">
        <v>0</v>
      </c>
      <c r="S9" s="7">
        <v>77</v>
      </c>
      <c r="T9" s="95">
        <v>0.0037270087124878994</v>
      </c>
      <c r="U9" s="146"/>
    </row>
    <row r="10" spans="1:21" ht="15">
      <c r="A10" s="111" t="s">
        <v>124</v>
      </c>
      <c r="B10" s="94" t="s">
        <v>125</v>
      </c>
      <c r="C10" s="7">
        <v>4</v>
      </c>
      <c r="D10" s="95">
        <v>0.00048071145295036665</v>
      </c>
      <c r="E10" s="7">
        <v>3</v>
      </c>
      <c r="F10" s="95">
        <v>0.0010756543564001434</v>
      </c>
      <c r="G10" s="7">
        <v>0</v>
      </c>
      <c r="H10" s="95">
        <v>0</v>
      </c>
      <c r="I10" s="7">
        <v>0</v>
      </c>
      <c r="J10" s="95">
        <v>0</v>
      </c>
      <c r="K10" s="7">
        <v>1</v>
      </c>
      <c r="L10" s="95">
        <v>0.0006257822277847309</v>
      </c>
      <c r="M10" s="7">
        <v>0</v>
      </c>
      <c r="N10" s="95">
        <v>0</v>
      </c>
      <c r="O10" s="7">
        <v>0</v>
      </c>
      <c r="P10" s="95">
        <v>0</v>
      </c>
      <c r="Q10" s="7">
        <v>0</v>
      </c>
      <c r="R10" s="95">
        <v>0</v>
      </c>
      <c r="S10" s="7">
        <v>8</v>
      </c>
      <c r="T10" s="95">
        <v>0.0003872216844143272</v>
      </c>
      <c r="U10" s="146"/>
    </row>
    <row r="11" spans="1:21" ht="15">
      <c r="A11" s="111" t="s">
        <v>126</v>
      </c>
      <c r="B11" s="94" t="s">
        <v>127</v>
      </c>
      <c r="C11" s="7">
        <v>32</v>
      </c>
      <c r="D11" s="95">
        <v>0.0038456916236029332</v>
      </c>
      <c r="E11" s="7">
        <v>3</v>
      </c>
      <c r="F11" s="95">
        <v>0.0010756543564001434</v>
      </c>
      <c r="G11" s="7">
        <v>5</v>
      </c>
      <c r="H11" s="95">
        <v>0.0021598272138228943</v>
      </c>
      <c r="I11" s="7">
        <v>3</v>
      </c>
      <c r="J11" s="95">
        <v>0.001422475106685633</v>
      </c>
      <c r="K11" s="7">
        <v>1</v>
      </c>
      <c r="L11" s="95">
        <v>0.0006257822277847309</v>
      </c>
      <c r="M11" s="7">
        <v>2</v>
      </c>
      <c r="N11" s="95">
        <v>0.0008267879288962381</v>
      </c>
      <c r="O11" s="7">
        <v>2</v>
      </c>
      <c r="P11" s="95">
        <v>0.002621231979030144</v>
      </c>
      <c r="Q11" s="7">
        <v>0</v>
      </c>
      <c r="R11" s="95">
        <v>0</v>
      </c>
      <c r="S11" s="7">
        <v>48</v>
      </c>
      <c r="T11" s="95">
        <v>0.0023233301064859626</v>
      </c>
      <c r="U11" s="146"/>
    </row>
    <row r="12" spans="1:21" ht="15">
      <c r="A12" s="111" t="s">
        <v>128</v>
      </c>
      <c r="B12" s="94" t="s">
        <v>129</v>
      </c>
      <c r="C12" s="7">
        <v>54</v>
      </c>
      <c r="D12" s="95">
        <v>0.0064896046148299495</v>
      </c>
      <c r="E12" s="7">
        <v>21</v>
      </c>
      <c r="F12" s="95">
        <v>0.007529580494801002</v>
      </c>
      <c r="G12" s="7">
        <v>12</v>
      </c>
      <c r="H12" s="95">
        <v>0.005183585313174946</v>
      </c>
      <c r="I12" s="7">
        <v>21</v>
      </c>
      <c r="J12" s="95">
        <v>0.009957325746799429</v>
      </c>
      <c r="K12" s="7">
        <v>11</v>
      </c>
      <c r="L12" s="95">
        <v>0.00688360450563204</v>
      </c>
      <c r="M12" s="7">
        <v>9</v>
      </c>
      <c r="N12" s="95">
        <v>0.0037205456800330715</v>
      </c>
      <c r="O12" s="7">
        <v>2</v>
      </c>
      <c r="P12" s="95">
        <v>0.002621231979030144</v>
      </c>
      <c r="Q12" s="7">
        <v>2</v>
      </c>
      <c r="R12" s="95">
        <v>0.005780346820809248</v>
      </c>
      <c r="S12" s="7">
        <v>132</v>
      </c>
      <c r="T12" s="95">
        <v>0.0063891577928363984</v>
      </c>
      <c r="U12" s="146"/>
    </row>
    <row r="13" spans="1:21" ht="15">
      <c r="A13" s="111" t="s">
        <v>130</v>
      </c>
      <c r="B13" s="94" t="s">
        <v>131</v>
      </c>
      <c r="C13" s="7">
        <v>27</v>
      </c>
      <c r="D13" s="95">
        <v>0.0032448023074149747</v>
      </c>
      <c r="E13" s="7">
        <v>10</v>
      </c>
      <c r="F13" s="95">
        <v>0.0035855145213338113</v>
      </c>
      <c r="G13" s="7">
        <v>6</v>
      </c>
      <c r="H13" s="95">
        <v>0.002591792656587473</v>
      </c>
      <c r="I13" s="7">
        <v>6</v>
      </c>
      <c r="J13" s="95">
        <v>0.002844950213371266</v>
      </c>
      <c r="K13" s="7">
        <v>2</v>
      </c>
      <c r="L13" s="95">
        <v>0.0012515644555694619</v>
      </c>
      <c r="M13" s="7">
        <v>7</v>
      </c>
      <c r="N13" s="95">
        <v>0.0028937577511368336</v>
      </c>
      <c r="O13" s="7">
        <v>1</v>
      </c>
      <c r="P13" s="95">
        <v>0.001310615989515072</v>
      </c>
      <c r="Q13" s="7">
        <v>1</v>
      </c>
      <c r="R13" s="95">
        <v>0.002890173410404624</v>
      </c>
      <c r="S13" s="7">
        <v>60</v>
      </c>
      <c r="T13" s="95">
        <v>0.0029041626331074545</v>
      </c>
      <c r="U13" s="146"/>
    </row>
    <row r="14" spans="1:21" ht="28.5">
      <c r="A14" s="111" t="s">
        <v>132</v>
      </c>
      <c r="B14" s="94" t="s">
        <v>133</v>
      </c>
      <c r="C14" s="7">
        <v>387</v>
      </c>
      <c r="D14" s="95">
        <v>0.04650883307294796</v>
      </c>
      <c r="E14" s="7">
        <v>159</v>
      </c>
      <c r="F14" s="95">
        <v>0.05700968088920761</v>
      </c>
      <c r="G14" s="7">
        <v>115</v>
      </c>
      <c r="H14" s="95">
        <v>0.04967602591792657</v>
      </c>
      <c r="I14" s="7">
        <v>105</v>
      </c>
      <c r="J14" s="95">
        <v>0.049786628733997154</v>
      </c>
      <c r="K14" s="7">
        <v>76</v>
      </c>
      <c r="L14" s="95">
        <v>0.04755944931163955</v>
      </c>
      <c r="M14" s="7">
        <v>54</v>
      </c>
      <c r="N14" s="95">
        <v>0.02232327408019843</v>
      </c>
      <c r="O14" s="7">
        <v>13</v>
      </c>
      <c r="P14" s="95">
        <v>0.01703800786369594</v>
      </c>
      <c r="Q14" s="7">
        <v>8</v>
      </c>
      <c r="R14" s="95">
        <v>0.023121387283236993</v>
      </c>
      <c r="S14" s="7">
        <v>917</v>
      </c>
      <c r="T14" s="95">
        <v>0.044385285575992264</v>
      </c>
      <c r="U14" s="146"/>
    </row>
    <row r="15" spans="1:21" ht="28.5">
      <c r="A15" s="111" t="s">
        <v>134</v>
      </c>
      <c r="B15" s="94" t="s">
        <v>133</v>
      </c>
      <c r="C15" s="7">
        <v>228</v>
      </c>
      <c r="D15" s="95">
        <v>0.027400552818170897</v>
      </c>
      <c r="E15" s="7">
        <v>107</v>
      </c>
      <c r="F15" s="95">
        <v>0.03836500537827179</v>
      </c>
      <c r="G15" s="7">
        <v>64</v>
      </c>
      <c r="H15" s="95">
        <v>0.027645788336933045</v>
      </c>
      <c r="I15" s="7">
        <v>53</v>
      </c>
      <c r="J15" s="95">
        <v>0.025130393551446185</v>
      </c>
      <c r="K15" s="7">
        <v>42</v>
      </c>
      <c r="L15" s="95">
        <v>0.026282853566958697</v>
      </c>
      <c r="M15" s="7">
        <v>41</v>
      </c>
      <c r="N15" s="95">
        <v>0.01694915254237288</v>
      </c>
      <c r="O15" s="7">
        <v>12</v>
      </c>
      <c r="P15" s="95">
        <v>0.01572739187418086</v>
      </c>
      <c r="Q15" s="7">
        <v>9</v>
      </c>
      <c r="R15" s="95">
        <v>0.02601156069364162</v>
      </c>
      <c r="S15" s="7">
        <v>556</v>
      </c>
      <c r="T15" s="95">
        <v>0.02691190706679574</v>
      </c>
      <c r="U15" s="146"/>
    </row>
    <row r="16" spans="1:21" ht="15">
      <c r="A16" s="111" t="s">
        <v>135</v>
      </c>
      <c r="B16" s="94" t="s">
        <v>136</v>
      </c>
      <c r="C16" s="7">
        <v>84</v>
      </c>
      <c r="D16" s="95">
        <v>0.010094940511957697</v>
      </c>
      <c r="E16" s="7">
        <v>40</v>
      </c>
      <c r="F16" s="95">
        <v>0.014342058085335245</v>
      </c>
      <c r="G16" s="7">
        <v>25</v>
      </c>
      <c r="H16" s="95">
        <v>0.01079913606911447</v>
      </c>
      <c r="I16" s="7">
        <v>23</v>
      </c>
      <c r="J16" s="95">
        <v>0.010905642484589853</v>
      </c>
      <c r="K16" s="7">
        <v>17</v>
      </c>
      <c r="L16" s="95">
        <v>0.010638297872340425</v>
      </c>
      <c r="M16" s="7">
        <v>16</v>
      </c>
      <c r="N16" s="95">
        <v>0.006614303431169905</v>
      </c>
      <c r="O16" s="7">
        <v>3</v>
      </c>
      <c r="P16" s="95">
        <v>0.003931847968545215</v>
      </c>
      <c r="Q16" s="7">
        <v>0</v>
      </c>
      <c r="R16" s="95">
        <v>0</v>
      </c>
      <c r="S16" s="7">
        <v>208</v>
      </c>
      <c r="T16" s="95">
        <v>0.010067763794772507</v>
      </c>
      <c r="U16" s="146"/>
    </row>
    <row r="17" spans="1:21" ht="28.5">
      <c r="A17" s="111" t="s">
        <v>137</v>
      </c>
      <c r="B17" s="94" t="s">
        <v>138</v>
      </c>
      <c r="C17" s="7">
        <v>197</v>
      </c>
      <c r="D17" s="95">
        <v>0.023675039057805557</v>
      </c>
      <c r="E17" s="7">
        <v>92</v>
      </c>
      <c r="F17" s="95">
        <v>0.032986733596271064</v>
      </c>
      <c r="G17" s="7">
        <v>69</v>
      </c>
      <c r="H17" s="95">
        <v>0.029805615550755938</v>
      </c>
      <c r="I17" s="7">
        <v>72</v>
      </c>
      <c r="J17" s="95">
        <v>0.034139402560455195</v>
      </c>
      <c r="K17" s="7">
        <v>35</v>
      </c>
      <c r="L17" s="95">
        <v>0.021902377972465584</v>
      </c>
      <c r="M17" s="7">
        <v>39</v>
      </c>
      <c r="N17" s="95">
        <v>0.016122364613476645</v>
      </c>
      <c r="O17" s="7">
        <v>12</v>
      </c>
      <c r="P17" s="95">
        <v>0.01572739187418086</v>
      </c>
      <c r="Q17" s="7">
        <v>13</v>
      </c>
      <c r="R17" s="95">
        <v>0.03757225433526012</v>
      </c>
      <c r="S17" s="7">
        <v>529</v>
      </c>
      <c r="T17" s="95">
        <v>0.025605033881897388</v>
      </c>
      <c r="U17" s="146"/>
    </row>
    <row r="18" spans="1:21" ht="28.5">
      <c r="A18" s="111" t="s">
        <v>139</v>
      </c>
      <c r="B18" s="94" t="s">
        <v>138</v>
      </c>
      <c r="C18" s="7">
        <v>149</v>
      </c>
      <c r="D18" s="95">
        <v>0.017906501622401153</v>
      </c>
      <c r="E18" s="7">
        <v>77</v>
      </c>
      <c r="F18" s="95">
        <v>0.027608461814270346</v>
      </c>
      <c r="G18" s="7">
        <v>77</v>
      </c>
      <c r="H18" s="95">
        <v>0.03326133909287257</v>
      </c>
      <c r="I18" s="7">
        <v>61</v>
      </c>
      <c r="J18" s="95">
        <v>0.028923660502607876</v>
      </c>
      <c r="K18" s="7">
        <v>28</v>
      </c>
      <c r="L18" s="95">
        <v>0.017521902377972465</v>
      </c>
      <c r="M18" s="7">
        <v>52</v>
      </c>
      <c r="N18" s="95">
        <v>0.02149648615130219</v>
      </c>
      <c r="O18" s="7">
        <v>19</v>
      </c>
      <c r="P18" s="95">
        <v>0.02490170380078637</v>
      </c>
      <c r="Q18" s="7">
        <v>6</v>
      </c>
      <c r="R18" s="95">
        <v>0.017341040462427744</v>
      </c>
      <c r="S18" s="7">
        <v>469</v>
      </c>
      <c r="T18" s="95">
        <v>0.02270087124878993</v>
      </c>
      <c r="U18" s="146"/>
    </row>
    <row r="19" spans="1:21" ht="15">
      <c r="A19" s="111" t="s">
        <v>140</v>
      </c>
      <c r="B19" s="94" t="s">
        <v>141</v>
      </c>
      <c r="C19" s="7">
        <v>79</v>
      </c>
      <c r="D19" s="95">
        <v>0.009494051195769739</v>
      </c>
      <c r="E19" s="7">
        <v>27</v>
      </c>
      <c r="F19" s="95">
        <v>0.00968088920760129</v>
      </c>
      <c r="G19" s="7">
        <v>33</v>
      </c>
      <c r="H19" s="95">
        <v>0.0142548596112311</v>
      </c>
      <c r="I19" s="7">
        <v>26</v>
      </c>
      <c r="J19" s="95">
        <v>0.012328117591275486</v>
      </c>
      <c r="K19" s="7">
        <v>17</v>
      </c>
      <c r="L19" s="95">
        <v>0.010638297872340425</v>
      </c>
      <c r="M19" s="7">
        <v>15</v>
      </c>
      <c r="N19" s="95">
        <v>0.0062009094667217855</v>
      </c>
      <c r="O19" s="7">
        <v>5</v>
      </c>
      <c r="P19" s="95">
        <v>0.00655307994757536</v>
      </c>
      <c r="Q19" s="7">
        <v>1</v>
      </c>
      <c r="R19" s="95">
        <v>0.002890173410404624</v>
      </c>
      <c r="S19" s="7">
        <v>203</v>
      </c>
      <c r="T19" s="95">
        <v>0.009825750242013553</v>
      </c>
      <c r="U19" s="146"/>
    </row>
    <row r="20" spans="1:21" ht="28.5">
      <c r="A20" s="111" t="s">
        <v>142</v>
      </c>
      <c r="B20" s="94" t="s">
        <v>143</v>
      </c>
      <c r="C20" s="7">
        <v>13</v>
      </c>
      <c r="D20" s="95">
        <v>0.0015623122220886916</v>
      </c>
      <c r="E20" s="7">
        <v>3</v>
      </c>
      <c r="F20" s="95">
        <v>0.0010756543564001434</v>
      </c>
      <c r="G20" s="7">
        <v>4</v>
      </c>
      <c r="H20" s="95">
        <v>0.0017278617710583153</v>
      </c>
      <c r="I20" s="7">
        <v>7</v>
      </c>
      <c r="J20" s="95">
        <v>0.0033191085822664775</v>
      </c>
      <c r="K20" s="7">
        <v>4</v>
      </c>
      <c r="L20" s="95">
        <v>0.0025031289111389237</v>
      </c>
      <c r="M20" s="7">
        <v>6</v>
      </c>
      <c r="N20" s="95">
        <v>0.0024803637866887144</v>
      </c>
      <c r="O20" s="7">
        <v>0</v>
      </c>
      <c r="P20" s="95">
        <v>0</v>
      </c>
      <c r="Q20" s="7">
        <v>0</v>
      </c>
      <c r="R20" s="95">
        <v>0</v>
      </c>
      <c r="S20" s="7">
        <v>37</v>
      </c>
      <c r="T20" s="95">
        <v>0.0017909002904162633</v>
      </c>
      <c r="U20" s="146"/>
    </row>
    <row r="21" spans="1:21" ht="28.5">
      <c r="A21" s="111" t="s">
        <v>144</v>
      </c>
      <c r="B21" s="94" t="s">
        <v>145</v>
      </c>
      <c r="C21" s="7">
        <v>257</v>
      </c>
      <c r="D21" s="95">
        <v>0.030885710852061047</v>
      </c>
      <c r="E21" s="7">
        <v>72</v>
      </c>
      <c r="F21" s="95">
        <v>0.025815704553603443</v>
      </c>
      <c r="G21" s="7">
        <v>69</v>
      </c>
      <c r="H21" s="95">
        <v>0.029805615550755938</v>
      </c>
      <c r="I21" s="7">
        <v>95</v>
      </c>
      <c r="J21" s="95">
        <v>0.04504504504504505</v>
      </c>
      <c r="K21" s="7">
        <v>88</v>
      </c>
      <c r="L21" s="95">
        <v>0.05506883604505632</v>
      </c>
      <c r="M21" s="7">
        <v>118</v>
      </c>
      <c r="N21" s="95">
        <v>0.04878048780487805</v>
      </c>
      <c r="O21" s="7">
        <v>19</v>
      </c>
      <c r="P21" s="95">
        <v>0.02490170380078637</v>
      </c>
      <c r="Q21" s="7">
        <v>5</v>
      </c>
      <c r="R21" s="95">
        <v>0.014450867052023121</v>
      </c>
      <c r="S21" s="7">
        <v>723</v>
      </c>
      <c r="T21" s="95">
        <v>0.03499515972894482</v>
      </c>
      <c r="U21" s="146"/>
    </row>
    <row r="22" spans="1:21" ht="15">
      <c r="A22" s="111" t="s">
        <v>146</v>
      </c>
      <c r="B22" s="94" t="s">
        <v>147</v>
      </c>
      <c r="C22" s="7">
        <v>6</v>
      </c>
      <c r="D22" s="95">
        <v>0.0007210671794255498</v>
      </c>
      <c r="E22" s="7">
        <v>3</v>
      </c>
      <c r="F22" s="95">
        <v>0.0010756543564001434</v>
      </c>
      <c r="G22" s="7">
        <v>3</v>
      </c>
      <c r="H22" s="95">
        <v>0.0012958963282937365</v>
      </c>
      <c r="I22" s="7">
        <v>1</v>
      </c>
      <c r="J22" s="95">
        <v>0.000474158368895211</v>
      </c>
      <c r="K22" s="7">
        <v>1</v>
      </c>
      <c r="L22" s="95">
        <v>0.0006257822277847309</v>
      </c>
      <c r="M22" s="7">
        <v>5</v>
      </c>
      <c r="N22" s="95">
        <v>0.002066969822240595</v>
      </c>
      <c r="O22" s="7">
        <v>0</v>
      </c>
      <c r="P22" s="95">
        <v>0</v>
      </c>
      <c r="Q22" s="7">
        <v>0</v>
      </c>
      <c r="R22" s="95">
        <v>0</v>
      </c>
      <c r="S22" s="7">
        <v>19</v>
      </c>
      <c r="T22" s="95">
        <v>0.0009196515004840271</v>
      </c>
      <c r="U22" s="146"/>
    </row>
    <row r="23" spans="1:21" ht="15">
      <c r="A23" s="111" t="s">
        <v>148</v>
      </c>
      <c r="B23" s="124" t="s">
        <v>149</v>
      </c>
      <c r="C23" s="7">
        <v>25</v>
      </c>
      <c r="D23" s="95">
        <v>0.0030044465809397915</v>
      </c>
      <c r="E23" s="7">
        <v>10</v>
      </c>
      <c r="F23" s="95">
        <v>0.0035855145213338113</v>
      </c>
      <c r="G23" s="7">
        <v>6</v>
      </c>
      <c r="H23" s="95">
        <v>0.002591792656587473</v>
      </c>
      <c r="I23" s="7">
        <v>7</v>
      </c>
      <c r="J23" s="95">
        <v>0.0033191085822664775</v>
      </c>
      <c r="K23" s="7">
        <v>6</v>
      </c>
      <c r="L23" s="95">
        <v>0.0037546933667083854</v>
      </c>
      <c r="M23" s="7">
        <v>13</v>
      </c>
      <c r="N23" s="95">
        <v>0.005374121537825548</v>
      </c>
      <c r="O23" s="7">
        <v>1</v>
      </c>
      <c r="P23" s="95">
        <v>0.001310615989515072</v>
      </c>
      <c r="Q23" s="7">
        <v>4</v>
      </c>
      <c r="R23" s="95">
        <v>0.011560693641618497</v>
      </c>
      <c r="S23" s="7">
        <v>72</v>
      </c>
      <c r="T23" s="95">
        <v>0.0034849951597289448</v>
      </c>
      <c r="U23" s="146"/>
    </row>
    <row r="24" spans="1:21" ht="15">
      <c r="A24" s="111" t="s">
        <v>150</v>
      </c>
      <c r="B24" s="94" t="s">
        <v>151</v>
      </c>
      <c r="C24" s="7">
        <v>36</v>
      </c>
      <c r="D24" s="95">
        <v>0.0043264030765533</v>
      </c>
      <c r="E24" s="7">
        <v>15</v>
      </c>
      <c r="F24" s="95">
        <v>0.005378271782000717</v>
      </c>
      <c r="G24" s="7">
        <v>11</v>
      </c>
      <c r="H24" s="95">
        <v>0.004751619870410367</v>
      </c>
      <c r="I24" s="7">
        <v>2</v>
      </c>
      <c r="J24" s="95">
        <v>0.000948316737790422</v>
      </c>
      <c r="K24" s="7">
        <v>8</v>
      </c>
      <c r="L24" s="95">
        <v>0.0050062578222778474</v>
      </c>
      <c r="M24" s="7">
        <v>8</v>
      </c>
      <c r="N24" s="95">
        <v>0.0033071517155849523</v>
      </c>
      <c r="O24" s="7">
        <v>2</v>
      </c>
      <c r="P24" s="95">
        <v>0.002621231979030144</v>
      </c>
      <c r="Q24" s="7">
        <v>0</v>
      </c>
      <c r="R24" s="95">
        <v>0</v>
      </c>
      <c r="S24" s="7">
        <v>82</v>
      </c>
      <c r="T24" s="95">
        <v>0.003969022265246853</v>
      </c>
      <c r="U24" s="146"/>
    </row>
    <row r="25" spans="1:21" ht="15">
      <c r="A25" s="111" t="s">
        <v>152</v>
      </c>
      <c r="B25" s="94" t="s">
        <v>153</v>
      </c>
      <c r="C25" s="7">
        <v>13</v>
      </c>
      <c r="D25" s="95">
        <v>0.0015623122220886916</v>
      </c>
      <c r="E25" s="7">
        <v>5</v>
      </c>
      <c r="F25" s="95">
        <v>0.0017927572606669057</v>
      </c>
      <c r="G25" s="7">
        <v>3</v>
      </c>
      <c r="H25" s="95">
        <v>0.0012958963282937365</v>
      </c>
      <c r="I25" s="7">
        <v>1</v>
      </c>
      <c r="J25" s="95">
        <v>0.000474158368895211</v>
      </c>
      <c r="K25" s="7">
        <v>6</v>
      </c>
      <c r="L25" s="95">
        <v>0.0037546933667083854</v>
      </c>
      <c r="M25" s="7">
        <v>5</v>
      </c>
      <c r="N25" s="95">
        <v>0.002066969822240595</v>
      </c>
      <c r="O25" s="7">
        <v>1</v>
      </c>
      <c r="P25" s="95">
        <v>0.001310615989515072</v>
      </c>
      <c r="Q25" s="7">
        <v>1</v>
      </c>
      <c r="R25" s="95">
        <v>0.002890173410404624</v>
      </c>
      <c r="S25" s="7">
        <v>35</v>
      </c>
      <c r="T25" s="95">
        <v>0.0016940948693126815</v>
      </c>
      <c r="U25" s="146"/>
    </row>
    <row r="26" spans="1:21" ht="28.5">
      <c r="A26" s="111" t="s">
        <v>154</v>
      </c>
      <c r="B26" s="94" t="s">
        <v>155</v>
      </c>
      <c r="C26" s="7">
        <v>43</v>
      </c>
      <c r="D26" s="95">
        <v>0.00516764811921644</v>
      </c>
      <c r="E26" s="7">
        <v>14</v>
      </c>
      <c r="F26" s="95">
        <v>0.005019720329867336</v>
      </c>
      <c r="G26" s="7">
        <v>19</v>
      </c>
      <c r="H26" s="95">
        <v>0.008207343412526998</v>
      </c>
      <c r="I26" s="7">
        <v>13</v>
      </c>
      <c r="J26" s="95">
        <v>0.006164058795637743</v>
      </c>
      <c r="K26" s="7">
        <v>12</v>
      </c>
      <c r="L26" s="95">
        <v>0.007509386733416771</v>
      </c>
      <c r="M26" s="7">
        <v>15</v>
      </c>
      <c r="N26" s="95">
        <v>0.0062009094667217855</v>
      </c>
      <c r="O26" s="7">
        <v>6</v>
      </c>
      <c r="P26" s="95">
        <v>0.00786369593709043</v>
      </c>
      <c r="Q26" s="7">
        <v>2</v>
      </c>
      <c r="R26" s="95">
        <v>0.005780346820809248</v>
      </c>
      <c r="S26" s="7">
        <v>124</v>
      </c>
      <c r="T26" s="95">
        <v>0.006001936108422073</v>
      </c>
      <c r="U26" s="146"/>
    </row>
    <row r="27" spans="1:21" ht="15">
      <c r="A27" s="111" t="s">
        <v>156</v>
      </c>
      <c r="B27" s="94" t="s">
        <v>157</v>
      </c>
      <c r="C27" s="7">
        <v>420</v>
      </c>
      <c r="D27" s="95">
        <v>0.0504747025597885</v>
      </c>
      <c r="E27" s="7">
        <v>141</v>
      </c>
      <c r="F27" s="95">
        <v>0.05055575475080674</v>
      </c>
      <c r="G27" s="7">
        <v>112</v>
      </c>
      <c r="H27" s="95">
        <v>0.04838012958963283</v>
      </c>
      <c r="I27" s="7">
        <v>134</v>
      </c>
      <c r="J27" s="95">
        <v>0.06353722143195828</v>
      </c>
      <c r="K27" s="7">
        <v>93</v>
      </c>
      <c r="L27" s="95">
        <v>0.05819774718397998</v>
      </c>
      <c r="M27" s="7">
        <v>197</v>
      </c>
      <c r="N27" s="95">
        <v>0.08143861099627946</v>
      </c>
      <c r="O27" s="7">
        <v>98</v>
      </c>
      <c r="P27" s="95">
        <v>0.12844036697247707</v>
      </c>
      <c r="Q27" s="7">
        <v>34</v>
      </c>
      <c r="R27" s="95">
        <v>0.09826589595375722</v>
      </c>
      <c r="S27" s="7">
        <v>1229</v>
      </c>
      <c r="T27" s="95">
        <v>0.05948693126815101</v>
      </c>
      <c r="U27" s="146"/>
    </row>
    <row r="28" spans="1:21" ht="15">
      <c r="A28" s="111" t="s">
        <v>158</v>
      </c>
      <c r="B28" s="94" t="s">
        <v>159</v>
      </c>
      <c r="C28" s="7">
        <v>418</v>
      </c>
      <c r="D28" s="95">
        <v>0.05023434683331331</v>
      </c>
      <c r="E28" s="7">
        <v>101</v>
      </c>
      <c r="F28" s="95">
        <v>0.036213696665471494</v>
      </c>
      <c r="G28" s="7">
        <v>78</v>
      </c>
      <c r="H28" s="95">
        <v>0.033693304535637146</v>
      </c>
      <c r="I28" s="7">
        <v>81</v>
      </c>
      <c r="J28" s="95">
        <v>0.03840682788051209</v>
      </c>
      <c r="K28" s="7">
        <v>84</v>
      </c>
      <c r="L28" s="95">
        <v>0.052565707133917394</v>
      </c>
      <c r="M28" s="7">
        <v>191</v>
      </c>
      <c r="N28" s="95">
        <v>0.07895824720959074</v>
      </c>
      <c r="O28" s="7">
        <v>62</v>
      </c>
      <c r="P28" s="95">
        <v>0.08125819134993445</v>
      </c>
      <c r="Q28" s="7">
        <v>25</v>
      </c>
      <c r="R28" s="95">
        <v>0.07225433526011561</v>
      </c>
      <c r="S28" s="7">
        <v>1040</v>
      </c>
      <c r="T28" s="95">
        <v>0.05033881897386254</v>
      </c>
      <c r="U28" s="146"/>
    </row>
    <row r="29" spans="1:21" ht="15">
      <c r="A29" s="111" t="s">
        <v>160</v>
      </c>
      <c r="B29" s="94" t="s">
        <v>161</v>
      </c>
      <c r="C29" s="7">
        <v>253</v>
      </c>
      <c r="D29" s="95">
        <v>0.030404999399110687</v>
      </c>
      <c r="E29" s="7">
        <v>84</v>
      </c>
      <c r="F29" s="95">
        <v>0.03011832197920401</v>
      </c>
      <c r="G29" s="7">
        <v>51</v>
      </c>
      <c r="H29" s="95">
        <v>0.022030237580993522</v>
      </c>
      <c r="I29" s="7">
        <v>54</v>
      </c>
      <c r="J29" s="95">
        <v>0.025604551920341393</v>
      </c>
      <c r="K29" s="7">
        <v>44</v>
      </c>
      <c r="L29" s="95">
        <v>0.02753441802252816</v>
      </c>
      <c r="M29" s="7">
        <v>84</v>
      </c>
      <c r="N29" s="95">
        <v>0.034725093013642</v>
      </c>
      <c r="O29" s="7">
        <v>22</v>
      </c>
      <c r="P29" s="95">
        <v>0.028833551769331587</v>
      </c>
      <c r="Q29" s="7">
        <v>6</v>
      </c>
      <c r="R29" s="95">
        <v>0.017341040462427744</v>
      </c>
      <c r="S29" s="7">
        <v>598</v>
      </c>
      <c r="T29" s="95">
        <v>0.02894482090997096</v>
      </c>
      <c r="U29" s="146"/>
    </row>
    <row r="30" spans="1:21" ht="15">
      <c r="A30" s="111" t="s">
        <v>162</v>
      </c>
      <c r="B30" s="94" t="s">
        <v>163</v>
      </c>
      <c r="C30" s="7">
        <v>185</v>
      </c>
      <c r="D30" s="95">
        <v>0.02223290469895445</v>
      </c>
      <c r="E30" s="7">
        <v>29</v>
      </c>
      <c r="F30" s="95">
        <v>0.010397992111868053</v>
      </c>
      <c r="G30" s="7">
        <v>36</v>
      </c>
      <c r="H30" s="95">
        <v>0.01555075593952484</v>
      </c>
      <c r="I30" s="7">
        <v>32</v>
      </c>
      <c r="J30" s="95">
        <v>0.015173067804646752</v>
      </c>
      <c r="K30" s="7">
        <v>35</v>
      </c>
      <c r="L30" s="95">
        <v>0.021902377972465584</v>
      </c>
      <c r="M30" s="7">
        <v>84</v>
      </c>
      <c r="N30" s="95">
        <v>0.034725093013642</v>
      </c>
      <c r="O30" s="7">
        <v>15</v>
      </c>
      <c r="P30" s="95">
        <v>0.01965923984272608</v>
      </c>
      <c r="Q30" s="7">
        <v>3</v>
      </c>
      <c r="R30" s="95">
        <v>0.008670520231213872</v>
      </c>
      <c r="S30" s="7">
        <v>419</v>
      </c>
      <c r="T30" s="95">
        <v>0.02028073572120039</v>
      </c>
      <c r="U30" s="146"/>
    </row>
    <row r="31" spans="1:21" ht="15">
      <c r="A31" s="125">
        <v>55</v>
      </c>
      <c r="B31" s="94" t="s">
        <v>164</v>
      </c>
      <c r="C31" s="7">
        <v>298</v>
      </c>
      <c r="D31" s="95">
        <v>0.035813003244802306</v>
      </c>
      <c r="E31" s="7">
        <v>78</v>
      </c>
      <c r="F31" s="95">
        <v>0.027967013266403728</v>
      </c>
      <c r="G31" s="7">
        <v>75</v>
      </c>
      <c r="H31" s="95">
        <v>0.032397408207343416</v>
      </c>
      <c r="I31" s="7">
        <v>67</v>
      </c>
      <c r="J31" s="95">
        <v>0.03176861071597914</v>
      </c>
      <c r="K31" s="7">
        <v>68</v>
      </c>
      <c r="L31" s="95">
        <v>0.0425531914893617</v>
      </c>
      <c r="M31" s="7">
        <v>198</v>
      </c>
      <c r="N31" s="95">
        <v>0.08185200496072759</v>
      </c>
      <c r="O31" s="7">
        <v>42</v>
      </c>
      <c r="P31" s="95">
        <v>0.05504587155963304</v>
      </c>
      <c r="Q31" s="7">
        <v>23</v>
      </c>
      <c r="R31" s="95">
        <v>0.06647398843930635</v>
      </c>
      <c r="S31" s="7">
        <v>849</v>
      </c>
      <c r="T31" s="95">
        <v>0.041093901258470476</v>
      </c>
      <c r="U31" s="146"/>
    </row>
    <row r="32" spans="1:21" ht="28.5">
      <c r="A32" s="111" t="s">
        <v>165</v>
      </c>
      <c r="B32" s="94" t="s">
        <v>166</v>
      </c>
      <c r="C32" s="7">
        <v>128</v>
      </c>
      <c r="D32" s="95">
        <v>0.015382766494411733</v>
      </c>
      <c r="E32" s="7">
        <v>33</v>
      </c>
      <c r="F32" s="95">
        <v>0.011832197920401577</v>
      </c>
      <c r="G32" s="7">
        <v>45</v>
      </c>
      <c r="H32" s="95">
        <v>0.019438444924406047</v>
      </c>
      <c r="I32" s="7">
        <v>25</v>
      </c>
      <c r="J32" s="95">
        <v>0.011853959222380275</v>
      </c>
      <c r="K32" s="7">
        <v>21</v>
      </c>
      <c r="L32" s="95">
        <v>0.013141426783479349</v>
      </c>
      <c r="M32" s="7">
        <v>39</v>
      </c>
      <c r="N32" s="95">
        <v>0.016122364613476645</v>
      </c>
      <c r="O32" s="7">
        <v>5</v>
      </c>
      <c r="P32" s="95">
        <v>0.00655307994757536</v>
      </c>
      <c r="Q32" s="7">
        <v>5</v>
      </c>
      <c r="R32" s="95">
        <v>0.014450867052023121</v>
      </c>
      <c r="S32" s="7">
        <v>301</v>
      </c>
      <c r="T32" s="95">
        <v>0.01456921587608906</v>
      </c>
      <c r="U32" s="146"/>
    </row>
    <row r="33" spans="1:21" ht="15">
      <c r="A33" s="111" t="s">
        <v>167</v>
      </c>
      <c r="B33" s="94" t="s">
        <v>168</v>
      </c>
      <c r="C33" s="7">
        <v>10</v>
      </c>
      <c r="D33" s="95">
        <v>0.0012017786323759165</v>
      </c>
      <c r="E33" s="7">
        <v>3</v>
      </c>
      <c r="F33" s="95">
        <v>0.0010756543564001434</v>
      </c>
      <c r="G33" s="7">
        <v>0</v>
      </c>
      <c r="H33" s="95">
        <v>0</v>
      </c>
      <c r="I33" s="7">
        <v>4</v>
      </c>
      <c r="J33" s="95">
        <v>0.001896633475580844</v>
      </c>
      <c r="K33" s="7">
        <v>1</v>
      </c>
      <c r="L33" s="95">
        <v>0.0006257822277847309</v>
      </c>
      <c r="M33" s="7">
        <v>4</v>
      </c>
      <c r="N33" s="95">
        <v>0.0016535758577924762</v>
      </c>
      <c r="O33" s="7">
        <v>2</v>
      </c>
      <c r="P33" s="95">
        <v>0.002621231979030144</v>
      </c>
      <c r="Q33" s="7">
        <v>2</v>
      </c>
      <c r="R33" s="95">
        <v>0.005780346820809248</v>
      </c>
      <c r="S33" s="7">
        <v>26</v>
      </c>
      <c r="T33" s="95">
        <v>0.0012584704743465634</v>
      </c>
      <c r="U33" s="146"/>
    </row>
    <row r="34" spans="1:21" ht="28.5">
      <c r="A34" s="111" t="s">
        <v>169</v>
      </c>
      <c r="B34" s="94" t="s">
        <v>170</v>
      </c>
      <c r="C34" s="7">
        <v>76</v>
      </c>
      <c r="D34" s="95">
        <v>0.009133517606056966</v>
      </c>
      <c r="E34" s="7">
        <v>22</v>
      </c>
      <c r="F34" s="95">
        <v>0.007888131946934385</v>
      </c>
      <c r="G34" s="7">
        <v>17</v>
      </c>
      <c r="H34" s="95">
        <v>0.007343412526997839</v>
      </c>
      <c r="I34" s="7">
        <v>18</v>
      </c>
      <c r="J34" s="95">
        <v>0.008534850640113799</v>
      </c>
      <c r="K34" s="7">
        <v>13</v>
      </c>
      <c r="L34" s="95">
        <v>0.008135168961201502</v>
      </c>
      <c r="M34" s="7">
        <v>11</v>
      </c>
      <c r="N34" s="95">
        <v>0.0045473336089293095</v>
      </c>
      <c r="O34" s="7">
        <v>10</v>
      </c>
      <c r="P34" s="95">
        <v>0.01310615989515072</v>
      </c>
      <c r="Q34" s="7">
        <v>3</v>
      </c>
      <c r="R34" s="95">
        <v>0.008670520231213872</v>
      </c>
      <c r="S34" s="7">
        <v>170</v>
      </c>
      <c r="T34" s="95">
        <v>0.008228460793804453</v>
      </c>
      <c r="U34" s="146"/>
    </row>
    <row r="35" spans="1:21" ht="15">
      <c r="A35" s="111" t="s">
        <v>171</v>
      </c>
      <c r="B35" s="94" t="s">
        <v>172</v>
      </c>
      <c r="C35" s="7">
        <v>125</v>
      </c>
      <c r="D35" s="95">
        <v>0.015022232904698956</v>
      </c>
      <c r="E35" s="7">
        <v>59</v>
      </c>
      <c r="F35" s="95">
        <v>0.021154535675869487</v>
      </c>
      <c r="G35" s="7">
        <v>40</v>
      </c>
      <c r="H35" s="95">
        <v>0.017278617710583154</v>
      </c>
      <c r="I35" s="7">
        <v>30</v>
      </c>
      <c r="J35" s="95">
        <v>0.014224751066856327</v>
      </c>
      <c r="K35" s="7">
        <v>14</v>
      </c>
      <c r="L35" s="95">
        <v>0.008760951188986232</v>
      </c>
      <c r="M35" s="7">
        <v>32</v>
      </c>
      <c r="N35" s="95">
        <v>0.01322860686233981</v>
      </c>
      <c r="O35" s="7">
        <v>14</v>
      </c>
      <c r="P35" s="95">
        <v>0.01834862385321101</v>
      </c>
      <c r="Q35" s="7">
        <v>3</v>
      </c>
      <c r="R35" s="95">
        <v>0.008670520231213872</v>
      </c>
      <c r="S35" s="7">
        <v>317</v>
      </c>
      <c r="T35" s="95">
        <v>0.015343659244917717</v>
      </c>
      <c r="U35" s="146"/>
    </row>
    <row r="36" spans="1:21" ht="15">
      <c r="A36" s="111" t="s">
        <v>173</v>
      </c>
      <c r="B36" s="94" t="s">
        <v>174</v>
      </c>
      <c r="C36" s="7">
        <v>1079</v>
      </c>
      <c r="D36" s="95">
        <v>0.12967191443336137</v>
      </c>
      <c r="E36" s="7">
        <v>331</v>
      </c>
      <c r="F36" s="95">
        <v>0.11868053065614916</v>
      </c>
      <c r="G36" s="7">
        <v>322</v>
      </c>
      <c r="H36" s="95">
        <v>0.1390928725701944</v>
      </c>
      <c r="I36" s="7">
        <v>213</v>
      </c>
      <c r="J36" s="95">
        <v>0.10099573257467995</v>
      </c>
      <c r="K36" s="7">
        <v>149</v>
      </c>
      <c r="L36" s="95">
        <v>0.09324155193992491</v>
      </c>
      <c r="M36" s="7">
        <v>241</v>
      </c>
      <c r="N36" s="95">
        <v>0.09962794543199668</v>
      </c>
      <c r="O36" s="7">
        <v>100</v>
      </c>
      <c r="P36" s="95">
        <v>0.1310615989515072</v>
      </c>
      <c r="Q36" s="7">
        <v>47</v>
      </c>
      <c r="R36" s="95">
        <v>0.13583815028901733</v>
      </c>
      <c r="S36" s="7">
        <v>2482</v>
      </c>
      <c r="T36" s="95">
        <v>0.12013552758954502</v>
      </c>
      <c r="U36" s="146"/>
    </row>
    <row r="37" spans="1:21" ht="15">
      <c r="A37" s="111" t="s">
        <v>175</v>
      </c>
      <c r="B37" s="94" t="s">
        <v>176</v>
      </c>
      <c r="C37" s="7">
        <v>400</v>
      </c>
      <c r="D37" s="95">
        <v>0.048071145295036664</v>
      </c>
      <c r="E37" s="7">
        <v>97</v>
      </c>
      <c r="F37" s="95">
        <v>0.03477949085693797</v>
      </c>
      <c r="G37" s="7">
        <v>130</v>
      </c>
      <c r="H37" s="95">
        <v>0.05615550755939526</v>
      </c>
      <c r="I37" s="7">
        <v>139</v>
      </c>
      <c r="J37" s="95">
        <v>0.06590801327643432</v>
      </c>
      <c r="K37" s="7">
        <v>117</v>
      </c>
      <c r="L37" s="95">
        <v>0.07321652065081354</v>
      </c>
      <c r="M37" s="7">
        <v>177</v>
      </c>
      <c r="N37" s="95">
        <v>0.07317073170731707</v>
      </c>
      <c r="O37" s="7">
        <v>61</v>
      </c>
      <c r="P37" s="95">
        <v>0.0799475753604194</v>
      </c>
      <c r="Q37" s="7">
        <v>19</v>
      </c>
      <c r="R37" s="95">
        <v>0.05491329479768785</v>
      </c>
      <c r="S37" s="7">
        <v>1140</v>
      </c>
      <c r="T37" s="95">
        <v>0.05517909002904162</v>
      </c>
      <c r="U37" s="146"/>
    </row>
    <row r="38" spans="1:21" ht="15">
      <c r="A38" s="111" t="s">
        <v>177</v>
      </c>
      <c r="B38" s="94" t="s">
        <v>178</v>
      </c>
      <c r="C38" s="7">
        <v>194</v>
      </c>
      <c r="D38" s="95">
        <v>0.023314505468092776</v>
      </c>
      <c r="E38" s="7">
        <v>64</v>
      </c>
      <c r="F38" s="95">
        <v>0.022947292936536395</v>
      </c>
      <c r="G38" s="7">
        <v>57</v>
      </c>
      <c r="H38" s="95">
        <v>0.024622030237580993</v>
      </c>
      <c r="I38" s="7">
        <v>92</v>
      </c>
      <c r="J38" s="95">
        <v>0.04362256993835941</v>
      </c>
      <c r="K38" s="7">
        <v>48</v>
      </c>
      <c r="L38" s="95">
        <v>0.030037546933667083</v>
      </c>
      <c r="M38" s="7">
        <v>109</v>
      </c>
      <c r="N38" s="95">
        <v>0.04505994212484498</v>
      </c>
      <c r="O38" s="7">
        <v>27</v>
      </c>
      <c r="P38" s="95">
        <v>0.035386631716906945</v>
      </c>
      <c r="Q38" s="7">
        <v>12</v>
      </c>
      <c r="R38" s="95">
        <v>0.03468208092485549</v>
      </c>
      <c r="S38" s="7">
        <v>603</v>
      </c>
      <c r="T38" s="95">
        <v>0.02918683446272991</v>
      </c>
      <c r="U38" s="146"/>
    </row>
    <row r="39" spans="1:21" ht="15">
      <c r="A39" s="111" t="s">
        <v>179</v>
      </c>
      <c r="B39" s="94" t="s">
        <v>180</v>
      </c>
      <c r="C39" s="7">
        <v>18</v>
      </c>
      <c r="D39" s="95">
        <v>0.00216320153827665</v>
      </c>
      <c r="E39" s="7">
        <v>7</v>
      </c>
      <c r="F39" s="95">
        <v>0.002509860164933668</v>
      </c>
      <c r="G39" s="7">
        <v>6</v>
      </c>
      <c r="H39" s="95">
        <v>0.002591792656587473</v>
      </c>
      <c r="I39" s="7">
        <v>3</v>
      </c>
      <c r="J39" s="95">
        <v>0.001422475106685633</v>
      </c>
      <c r="K39" s="7">
        <v>8</v>
      </c>
      <c r="L39" s="95">
        <v>0.0050062578222778474</v>
      </c>
      <c r="M39" s="7">
        <v>8</v>
      </c>
      <c r="N39" s="95">
        <v>0.0033071517155849523</v>
      </c>
      <c r="O39" s="7">
        <v>0</v>
      </c>
      <c r="P39" s="95">
        <v>0</v>
      </c>
      <c r="Q39" s="7">
        <v>1</v>
      </c>
      <c r="R39" s="95">
        <v>0.002890173410404624</v>
      </c>
      <c r="S39" s="7">
        <v>51</v>
      </c>
      <c r="T39" s="95">
        <v>0.0024685382381413354</v>
      </c>
      <c r="U39" s="146"/>
    </row>
    <row r="40" spans="1:21" ht="28.5">
      <c r="A40" s="111" t="s">
        <v>181</v>
      </c>
      <c r="B40" s="94" t="s">
        <v>182</v>
      </c>
      <c r="C40" s="7">
        <v>99</v>
      </c>
      <c r="D40" s="95">
        <v>0.011897608460521574</v>
      </c>
      <c r="E40" s="7">
        <v>37</v>
      </c>
      <c r="F40" s="95">
        <v>0.013266403728935103</v>
      </c>
      <c r="G40" s="7">
        <v>19</v>
      </c>
      <c r="H40" s="95">
        <v>0.008207343412526998</v>
      </c>
      <c r="I40" s="7">
        <v>21</v>
      </c>
      <c r="J40" s="95">
        <v>0.009957325746799429</v>
      </c>
      <c r="K40" s="7">
        <v>13</v>
      </c>
      <c r="L40" s="95">
        <v>0.008135168961201502</v>
      </c>
      <c r="M40" s="7">
        <v>21</v>
      </c>
      <c r="N40" s="95">
        <v>0.0086812732534105</v>
      </c>
      <c r="O40" s="7">
        <v>5</v>
      </c>
      <c r="P40" s="95">
        <v>0.00655307994757536</v>
      </c>
      <c r="Q40" s="7">
        <v>6</v>
      </c>
      <c r="R40" s="95">
        <v>0.017341040462427744</v>
      </c>
      <c r="S40" s="7">
        <v>221</v>
      </c>
      <c r="T40" s="95">
        <v>0.010696999031945788</v>
      </c>
      <c r="U40" s="146"/>
    </row>
    <row r="41" spans="1:21" ht="15">
      <c r="A41" s="111" t="s">
        <v>183</v>
      </c>
      <c r="B41" s="94" t="s">
        <v>184</v>
      </c>
      <c r="C41" s="7">
        <v>31</v>
      </c>
      <c r="D41" s="95">
        <v>0.003725513760365341</v>
      </c>
      <c r="E41" s="7">
        <v>11</v>
      </c>
      <c r="F41" s="95">
        <v>0.003944065973467192</v>
      </c>
      <c r="G41" s="7">
        <v>4</v>
      </c>
      <c r="H41" s="95">
        <v>0.0017278617710583153</v>
      </c>
      <c r="I41" s="7">
        <v>6</v>
      </c>
      <c r="J41" s="95">
        <v>0.002844950213371266</v>
      </c>
      <c r="K41" s="7">
        <v>9</v>
      </c>
      <c r="L41" s="95">
        <v>0.005632040050062578</v>
      </c>
      <c r="M41" s="7">
        <v>12</v>
      </c>
      <c r="N41" s="95">
        <v>0.004960727573377429</v>
      </c>
      <c r="O41" s="7">
        <v>3</v>
      </c>
      <c r="P41" s="95">
        <v>0.003931847968545215</v>
      </c>
      <c r="Q41" s="7">
        <v>1</v>
      </c>
      <c r="R41" s="95">
        <v>0.002890173410404624</v>
      </c>
      <c r="S41" s="7">
        <v>77</v>
      </c>
      <c r="T41" s="95">
        <v>0.0037270087124878994</v>
      </c>
      <c r="U41" s="146"/>
    </row>
    <row r="42" spans="1:21" ht="28.5">
      <c r="A42" s="111" t="s">
        <v>185</v>
      </c>
      <c r="B42" s="94" t="s">
        <v>186</v>
      </c>
      <c r="C42" s="7">
        <v>137</v>
      </c>
      <c r="D42" s="95">
        <v>0.016464367263550054</v>
      </c>
      <c r="E42" s="7">
        <v>55</v>
      </c>
      <c r="F42" s="95">
        <v>0.01972032986733596</v>
      </c>
      <c r="G42" s="7">
        <v>47</v>
      </c>
      <c r="H42" s="95">
        <v>0.020302375809935203</v>
      </c>
      <c r="I42" s="7">
        <v>33</v>
      </c>
      <c r="J42" s="95">
        <v>0.015647226173541962</v>
      </c>
      <c r="K42" s="7">
        <v>38</v>
      </c>
      <c r="L42" s="95">
        <v>0.023779724655819776</v>
      </c>
      <c r="M42" s="7">
        <v>31</v>
      </c>
      <c r="N42" s="95">
        <v>0.012815212897891691</v>
      </c>
      <c r="O42" s="7">
        <v>11</v>
      </c>
      <c r="P42" s="95">
        <v>0.014416775884665793</v>
      </c>
      <c r="Q42" s="7">
        <v>5</v>
      </c>
      <c r="R42" s="95">
        <v>0.014450867052023121</v>
      </c>
      <c r="S42" s="7">
        <v>357</v>
      </c>
      <c r="T42" s="95">
        <v>0.01727976766698935</v>
      </c>
      <c r="U42" s="146"/>
    </row>
    <row r="43" spans="1:21" ht="15">
      <c r="A43" s="111" t="s">
        <v>187</v>
      </c>
      <c r="B43" s="94" t="s">
        <v>188</v>
      </c>
      <c r="C43" s="7">
        <v>46</v>
      </c>
      <c r="D43" s="95">
        <v>0.005528181708929215</v>
      </c>
      <c r="E43" s="7">
        <v>22</v>
      </c>
      <c r="F43" s="95">
        <v>0.007888131946934385</v>
      </c>
      <c r="G43" s="7">
        <v>11</v>
      </c>
      <c r="H43" s="95">
        <v>0.004751619870410367</v>
      </c>
      <c r="I43" s="7">
        <v>8</v>
      </c>
      <c r="J43" s="95">
        <v>0.003793266951161688</v>
      </c>
      <c r="K43" s="7">
        <v>13</v>
      </c>
      <c r="L43" s="95">
        <v>0.008135168961201502</v>
      </c>
      <c r="M43" s="7">
        <v>13</v>
      </c>
      <c r="N43" s="95">
        <v>0.005374121537825548</v>
      </c>
      <c r="O43" s="7">
        <v>3</v>
      </c>
      <c r="P43" s="95">
        <v>0.003931847968545215</v>
      </c>
      <c r="Q43" s="7">
        <v>1</v>
      </c>
      <c r="R43" s="95">
        <v>0.002890173410404624</v>
      </c>
      <c r="S43" s="7">
        <v>117</v>
      </c>
      <c r="T43" s="95">
        <v>0.005663117134559536</v>
      </c>
      <c r="U43" s="146"/>
    </row>
    <row r="44" spans="1:21" ht="15">
      <c r="A44" s="111" t="s">
        <v>189</v>
      </c>
      <c r="B44" s="94" t="s">
        <v>190</v>
      </c>
      <c r="C44" s="7">
        <v>1674</v>
      </c>
      <c r="D44" s="95">
        <v>0.2011777430597284</v>
      </c>
      <c r="E44" s="7">
        <v>569</v>
      </c>
      <c r="F44" s="95">
        <v>0.20401577626389386</v>
      </c>
      <c r="G44" s="7">
        <v>477</v>
      </c>
      <c r="H44" s="95">
        <v>0.2060475161987041</v>
      </c>
      <c r="I44" s="7">
        <v>421</v>
      </c>
      <c r="J44" s="95">
        <v>0.19962067330488384</v>
      </c>
      <c r="K44" s="7">
        <v>301</v>
      </c>
      <c r="L44" s="95">
        <v>0.18836045056320402</v>
      </c>
      <c r="M44" s="7">
        <v>362</v>
      </c>
      <c r="N44" s="95">
        <v>0.1496486151302191</v>
      </c>
      <c r="O44" s="7">
        <v>109</v>
      </c>
      <c r="P44" s="95">
        <v>0.14285714285714285</v>
      </c>
      <c r="Q44" s="7">
        <v>58</v>
      </c>
      <c r="R44" s="95">
        <v>0.1676300578034682</v>
      </c>
      <c r="S44" s="7">
        <v>3971</v>
      </c>
      <c r="T44" s="95">
        <v>0.19220716360116166</v>
      </c>
      <c r="U44" s="146"/>
    </row>
    <row r="45" spans="1:21" ht="15.75" thickBot="1">
      <c r="A45" s="113" t="s">
        <v>191</v>
      </c>
      <c r="B45" s="99" t="s">
        <v>192</v>
      </c>
      <c r="C45" s="10">
        <v>288</v>
      </c>
      <c r="D45" s="100">
        <v>0.0346112246124264</v>
      </c>
      <c r="E45" s="10">
        <v>74</v>
      </c>
      <c r="F45" s="100">
        <v>0.026532807457870206</v>
      </c>
      <c r="G45" s="10">
        <v>66</v>
      </c>
      <c r="H45" s="100">
        <v>0.0285097192224622</v>
      </c>
      <c r="I45" s="10">
        <v>47</v>
      </c>
      <c r="J45" s="100">
        <v>0.022285443338074917</v>
      </c>
      <c r="K45" s="10">
        <v>36</v>
      </c>
      <c r="L45" s="100">
        <v>0.02252816020025031</v>
      </c>
      <c r="M45" s="10">
        <v>61</v>
      </c>
      <c r="N45" s="100">
        <v>0.025217031831335262</v>
      </c>
      <c r="O45" s="10">
        <v>25</v>
      </c>
      <c r="P45" s="100">
        <v>0.0327653997378768</v>
      </c>
      <c r="Q45" s="10">
        <v>12</v>
      </c>
      <c r="R45" s="100">
        <v>0.03468208092485549</v>
      </c>
      <c r="S45" s="10">
        <v>609</v>
      </c>
      <c r="T45" s="100">
        <v>0.02947725072604066</v>
      </c>
      <c r="U45" s="146"/>
    </row>
    <row r="46" spans="1:21" ht="15.75" thickBot="1">
      <c r="A46" s="229" t="s">
        <v>77</v>
      </c>
      <c r="B46" s="222"/>
      <c r="C46" s="33">
        <v>8321</v>
      </c>
      <c r="D46" s="34">
        <v>1</v>
      </c>
      <c r="E46" s="33">
        <v>2789</v>
      </c>
      <c r="F46" s="34">
        <v>1</v>
      </c>
      <c r="G46" s="33">
        <v>2315</v>
      </c>
      <c r="H46" s="34">
        <v>1</v>
      </c>
      <c r="I46" s="33">
        <v>2109</v>
      </c>
      <c r="J46" s="34">
        <v>1</v>
      </c>
      <c r="K46" s="33">
        <v>1598</v>
      </c>
      <c r="L46" s="34">
        <v>1</v>
      </c>
      <c r="M46" s="33">
        <v>2419</v>
      </c>
      <c r="N46" s="34">
        <v>1</v>
      </c>
      <c r="O46" s="33">
        <v>763</v>
      </c>
      <c r="P46" s="34">
        <v>1</v>
      </c>
      <c r="Q46" s="33">
        <v>346</v>
      </c>
      <c r="R46" s="34">
        <v>1</v>
      </c>
      <c r="S46" s="33">
        <v>20660</v>
      </c>
      <c r="T46" s="34">
        <v>1</v>
      </c>
      <c r="U46" s="147"/>
    </row>
    <row r="47" spans="1:20" ht="15">
      <c r="A47" s="43"/>
      <c r="B47" s="42"/>
      <c r="C47" s="66"/>
      <c r="D47" s="66"/>
      <c r="E47" s="66"/>
      <c r="F47" s="66"/>
      <c r="G47" s="66"/>
      <c r="H47" s="66"/>
      <c r="I47" s="66"/>
      <c r="J47" s="66"/>
      <c r="K47" s="66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5">
      <c r="A48" s="43"/>
      <c r="B48" s="42"/>
      <c r="C48" s="66"/>
      <c r="D48" s="66"/>
      <c r="E48" s="66"/>
      <c r="F48" s="66"/>
      <c r="G48" s="66"/>
      <c r="H48" s="66"/>
      <c r="I48" s="66"/>
      <c r="J48" s="66"/>
      <c r="K48" s="66"/>
      <c r="L48" s="42"/>
      <c r="M48" s="42"/>
      <c r="N48" s="42"/>
      <c r="O48" s="42"/>
      <c r="P48" s="42"/>
      <c r="Q48" s="42"/>
      <c r="R48" s="42"/>
      <c r="S48" s="67"/>
      <c r="T48" s="42"/>
    </row>
    <row r="49" spans="1:20" ht="15">
      <c r="A49" s="43"/>
      <c r="B49" s="42"/>
      <c r="C49" s="66"/>
      <c r="D49" s="66"/>
      <c r="E49" s="66"/>
      <c r="F49" s="66"/>
      <c r="G49" s="66"/>
      <c r="H49" s="66"/>
      <c r="I49" s="66"/>
      <c r="J49" s="66"/>
      <c r="K49" s="66"/>
      <c r="L49" s="42"/>
      <c r="M49" s="42"/>
      <c r="N49" s="42"/>
      <c r="O49" s="42"/>
      <c r="P49" s="42"/>
      <c r="Q49" s="42"/>
      <c r="R49" s="42"/>
      <c r="S49" s="67"/>
      <c r="T49" s="42"/>
    </row>
  </sheetData>
  <sheetProtection/>
  <mergeCells count="14">
    <mergeCell ref="K3:L3"/>
    <mergeCell ref="M3:N3"/>
    <mergeCell ref="O3:P3"/>
    <mergeCell ref="Q3:R3"/>
    <mergeCell ref="S3:T3"/>
    <mergeCell ref="A46:B46"/>
    <mergeCell ref="A1:T1"/>
    <mergeCell ref="A2:A4"/>
    <mergeCell ref="B2:B4"/>
    <mergeCell ref="C2:T2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8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22" width="12.57421875" style="55" customWidth="1"/>
    <col min="23" max="16384" width="11.421875" style="55" customWidth="1"/>
  </cols>
  <sheetData>
    <row r="1" spans="1:22" ht="24.75" customHeight="1" thickBot="1" thickTop="1">
      <c r="A1" s="169" t="s">
        <v>240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9"/>
    </row>
    <row r="2" spans="1:22" ht="19.5" customHeight="1" thickBot="1" thickTop="1">
      <c r="A2" s="163" t="s">
        <v>24</v>
      </c>
      <c r="B2" s="184" t="s">
        <v>13</v>
      </c>
      <c r="C2" s="233" t="s">
        <v>107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5"/>
    </row>
    <row r="3" spans="1:22" ht="19.5" customHeight="1">
      <c r="A3" s="187"/>
      <c r="B3" s="231"/>
      <c r="C3" s="227">
        <v>0</v>
      </c>
      <c r="D3" s="228"/>
      <c r="E3" s="227" t="s">
        <v>108</v>
      </c>
      <c r="F3" s="228"/>
      <c r="G3" s="227" t="s">
        <v>109</v>
      </c>
      <c r="H3" s="228"/>
      <c r="I3" s="227" t="s">
        <v>110</v>
      </c>
      <c r="J3" s="228"/>
      <c r="K3" s="227" t="s">
        <v>111</v>
      </c>
      <c r="L3" s="228"/>
      <c r="M3" s="227" t="s">
        <v>112</v>
      </c>
      <c r="N3" s="228"/>
      <c r="O3" s="227" t="s">
        <v>113</v>
      </c>
      <c r="P3" s="228"/>
      <c r="Q3" s="227" t="s">
        <v>114</v>
      </c>
      <c r="R3" s="228"/>
      <c r="S3" s="227" t="s">
        <v>84</v>
      </c>
      <c r="T3" s="228"/>
      <c r="U3" s="217" t="s">
        <v>90</v>
      </c>
      <c r="V3" s="219"/>
    </row>
    <row r="4" spans="1:22" ht="19.5" customHeight="1" thickBot="1">
      <c r="A4" s="230"/>
      <c r="B4" s="232"/>
      <c r="C4" s="46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35" t="s">
        <v>27</v>
      </c>
      <c r="K4" s="46" t="s">
        <v>26</v>
      </c>
      <c r="L4" s="35" t="s">
        <v>27</v>
      </c>
      <c r="M4" s="46" t="s">
        <v>26</v>
      </c>
      <c r="N4" s="35" t="s">
        <v>27</v>
      </c>
      <c r="O4" s="46" t="s">
        <v>26</v>
      </c>
      <c r="P4" s="35" t="s">
        <v>27</v>
      </c>
      <c r="Q4" s="46" t="s">
        <v>26</v>
      </c>
      <c r="R4" s="35" t="s">
        <v>27</v>
      </c>
      <c r="S4" s="46" t="s">
        <v>26</v>
      </c>
      <c r="T4" s="35" t="s">
        <v>27</v>
      </c>
      <c r="U4" s="46" t="s">
        <v>26</v>
      </c>
      <c r="V4" s="35" t="s">
        <v>27</v>
      </c>
    </row>
    <row r="5" spans="1:23" ht="28.5">
      <c r="A5" s="111" t="s">
        <v>87</v>
      </c>
      <c r="B5" s="94" t="s">
        <v>115</v>
      </c>
      <c r="C5" s="126">
        <v>503</v>
      </c>
      <c r="D5" s="127">
        <v>0.028275900837596266</v>
      </c>
      <c r="E5" s="126">
        <v>22</v>
      </c>
      <c r="F5" s="127">
        <v>0.018257261410788383</v>
      </c>
      <c r="G5" s="126">
        <v>28</v>
      </c>
      <c r="H5" s="127">
        <v>0.024822695035460994</v>
      </c>
      <c r="I5" s="126">
        <v>17</v>
      </c>
      <c r="J5" s="127">
        <v>0.04358974358974359</v>
      </c>
      <c r="K5" s="126">
        <v>1</v>
      </c>
      <c r="L5" s="127">
        <v>0.04166666666666666</v>
      </c>
      <c r="M5" s="126">
        <v>7</v>
      </c>
      <c r="N5" s="127">
        <v>0.12727272727272726</v>
      </c>
      <c r="O5" s="126">
        <v>1</v>
      </c>
      <c r="P5" s="127">
        <v>0.09090909090909091</v>
      </c>
      <c r="Q5" s="126">
        <v>1</v>
      </c>
      <c r="R5" s="127">
        <v>0.09090909090909091</v>
      </c>
      <c r="S5" s="126">
        <v>7</v>
      </c>
      <c r="T5" s="127">
        <v>0.14893617021276595</v>
      </c>
      <c r="U5" s="126">
        <v>587</v>
      </c>
      <c r="V5" s="127">
        <v>0.028412391093901253</v>
      </c>
      <c r="W5" s="146"/>
    </row>
    <row r="6" spans="1:23" ht="15">
      <c r="A6" s="111" t="s">
        <v>116</v>
      </c>
      <c r="B6" s="94" t="s">
        <v>117</v>
      </c>
      <c r="C6" s="7">
        <v>454</v>
      </c>
      <c r="D6" s="95">
        <v>0.025521389622800608</v>
      </c>
      <c r="E6" s="7">
        <v>13</v>
      </c>
      <c r="F6" s="95">
        <v>0.010788381742738589</v>
      </c>
      <c r="G6" s="7">
        <v>10</v>
      </c>
      <c r="H6" s="95">
        <v>0.008865248226950355</v>
      </c>
      <c r="I6" s="7">
        <v>3</v>
      </c>
      <c r="J6" s="95">
        <v>0.007692307692307694</v>
      </c>
      <c r="K6" s="7">
        <v>1</v>
      </c>
      <c r="L6" s="95">
        <v>0.04166666666666666</v>
      </c>
      <c r="M6" s="7">
        <v>3</v>
      </c>
      <c r="N6" s="95">
        <v>0.05454545454545454</v>
      </c>
      <c r="O6" s="7">
        <v>1</v>
      </c>
      <c r="P6" s="95">
        <v>0.09090909090909091</v>
      </c>
      <c r="Q6" s="7">
        <v>0</v>
      </c>
      <c r="R6" s="95">
        <v>0</v>
      </c>
      <c r="S6" s="7">
        <v>0</v>
      </c>
      <c r="T6" s="95">
        <v>0</v>
      </c>
      <c r="U6" s="7">
        <v>485</v>
      </c>
      <c r="V6" s="95">
        <v>0.023475314617618585</v>
      </c>
      <c r="W6" s="146"/>
    </row>
    <row r="7" spans="1:23" ht="28.5">
      <c r="A7" s="111" t="s">
        <v>118</v>
      </c>
      <c r="B7" s="94" t="s">
        <v>119</v>
      </c>
      <c r="C7" s="7">
        <v>276</v>
      </c>
      <c r="D7" s="95">
        <v>0.015515206026195962</v>
      </c>
      <c r="E7" s="7">
        <v>16</v>
      </c>
      <c r="F7" s="95">
        <v>0.013278008298755185</v>
      </c>
      <c r="G7" s="7">
        <v>16</v>
      </c>
      <c r="H7" s="95">
        <v>0.014184397163120567</v>
      </c>
      <c r="I7" s="7">
        <v>3</v>
      </c>
      <c r="J7" s="95">
        <v>0.007692307692307694</v>
      </c>
      <c r="K7" s="7">
        <v>0</v>
      </c>
      <c r="L7" s="95">
        <v>0</v>
      </c>
      <c r="M7" s="7">
        <v>0</v>
      </c>
      <c r="N7" s="95">
        <v>0</v>
      </c>
      <c r="O7" s="7">
        <v>2</v>
      </c>
      <c r="P7" s="95">
        <v>0.18181818181818182</v>
      </c>
      <c r="Q7" s="7">
        <v>1</v>
      </c>
      <c r="R7" s="95">
        <v>0.09090909090909091</v>
      </c>
      <c r="S7" s="7">
        <v>7</v>
      </c>
      <c r="T7" s="95">
        <v>0.14893617021276595</v>
      </c>
      <c r="U7" s="7">
        <v>321</v>
      </c>
      <c r="V7" s="95">
        <v>0.015537270087124879</v>
      </c>
      <c r="W7" s="146"/>
    </row>
    <row r="8" spans="1:23" ht="15">
      <c r="A8" s="111" t="s">
        <v>120</v>
      </c>
      <c r="B8" s="94" t="s">
        <v>121</v>
      </c>
      <c r="C8" s="7">
        <v>359</v>
      </c>
      <c r="D8" s="95">
        <v>0.020181010736972288</v>
      </c>
      <c r="E8" s="7">
        <v>14</v>
      </c>
      <c r="F8" s="95">
        <v>0.011618257261410789</v>
      </c>
      <c r="G8" s="7">
        <v>13</v>
      </c>
      <c r="H8" s="95">
        <v>0.011524822695035459</v>
      </c>
      <c r="I8" s="7">
        <v>4</v>
      </c>
      <c r="J8" s="95">
        <v>0.010256410256410255</v>
      </c>
      <c r="K8" s="7">
        <v>0</v>
      </c>
      <c r="L8" s="95">
        <v>0</v>
      </c>
      <c r="M8" s="7">
        <v>1</v>
      </c>
      <c r="N8" s="95">
        <v>0.01818181818181818</v>
      </c>
      <c r="O8" s="7">
        <v>0</v>
      </c>
      <c r="P8" s="95">
        <v>0</v>
      </c>
      <c r="Q8" s="7">
        <v>0</v>
      </c>
      <c r="R8" s="95">
        <v>0</v>
      </c>
      <c r="S8" s="7">
        <v>0</v>
      </c>
      <c r="T8" s="95">
        <v>0</v>
      </c>
      <c r="U8" s="7">
        <v>391</v>
      </c>
      <c r="V8" s="95">
        <v>0.01892545982575024</v>
      </c>
      <c r="W8" s="146"/>
    </row>
    <row r="9" spans="1:23" s="112" customFormat="1" ht="15">
      <c r="A9" s="111" t="s">
        <v>122</v>
      </c>
      <c r="B9" s="94" t="s">
        <v>123</v>
      </c>
      <c r="C9" s="7">
        <v>75</v>
      </c>
      <c r="D9" s="95">
        <v>0.004216088594074991</v>
      </c>
      <c r="E9" s="7">
        <v>1</v>
      </c>
      <c r="F9" s="95">
        <v>0.000829875518672199</v>
      </c>
      <c r="G9" s="7">
        <v>1</v>
      </c>
      <c r="H9" s="95">
        <v>0.0008865248226950354</v>
      </c>
      <c r="I9" s="7">
        <v>0</v>
      </c>
      <c r="J9" s="95">
        <v>0</v>
      </c>
      <c r="K9" s="7">
        <v>0</v>
      </c>
      <c r="L9" s="95">
        <v>0</v>
      </c>
      <c r="M9" s="7">
        <v>0</v>
      </c>
      <c r="N9" s="95">
        <v>0</v>
      </c>
      <c r="O9" s="7">
        <v>0</v>
      </c>
      <c r="P9" s="95">
        <v>0</v>
      </c>
      <c r="Q9" s="7">
        <v>0</v>
      </c>
      <c r="R9" s="95">
        <v>0</v>
      </c>
      <c r="S9" s="7">
        <v>0</v>
      </c>
      <c r="T9" s="95">
        <v>0</v>
      </c>
      <c r="U9" s="7">
        <v>77</v>
      </c>
      <c r="V9" s="95">
        <v>0.0037270087124878994</v>
      </c>
      <c r="W9" s="146"/>
    </row>
    <row r="10" spans="1:23" s="112" customFormat="1" ht="15">
      <c r="A10" s="111" t="s">
        <v>124</v>
      </c>
      <c r="B10" s="94" t="s">
        <v>125</v>
      </c>
      <c r="C10" s="7">
        <v>7</v>
      </c>
      <c r="D10" s="95">
        <v>0.00039350160211366577</v>
      </c>
      <c r="E10" s="7">
        <v>1</v>
      </c>
      <c r="F10" s="95">
        <v>0.000829875518672199</v>
      </c>
      <c r="G10" s="7">
        <v>0</v>
      </c>
      <c r="H10" s="95">
        <v>0</v>
      </c>
      <c r="I10" s="7">
        <v>0</v>
      </c>
      <c r="J10" s="95">
        <v>0</v>
      </c>
      <c r="K10" s="7">
        <v>0</v>
      </c>
      <c r="L10" s="95">
        <v>0</v>
      </c>
      <c r="M10" s="7">
        <v>0</v>
      </c>
      <c r="N10" s="95">
        <v>0</v>
      </c>
      <c r="O10" s="7">
        <v>0</v>
      </c>
      <c r="P10" s="95">
        <v>0</v>
      </c>
      <c r="Q10" s="7">
        <v>0</v>
      </c>
      <c r="R10" s="95">
        <v>0</v>
      </c>
      <c r="S10" s="7">
        <v>0</v>
      </c>
      <c r="T10" s="95">
        <v>0</v>
      </c>
      <c r="U10" s="7">
        <v>8</v>
      </c>
      <c r="V10" s="95">
        <v>0.0003872216844143272</v>
      </c>
      <c r="W10" s="146"/>
    </row>
    <row r="11" spans="1:23" s="112" customFormat="1" ht="15">
      <c r="A11" s="111" t="s">
        <v>126</v>
      </c>
      <c r="B11" s="94" t="s">
        <v>127</v>
      </c>
      <c r="C11" s="7">
        <v>43</v>
      </c>
      <c r="D11" s="95">
        <v>0.002417224127269661</v>
      </c>
      <c r="E11" s="7">
        <v>3</v>
      </c>
      <c r="F11" s="95">
        <v>0.0024896265560165973</v>
      </c>
      <c r="G11" s="7">
        <v>2</v>
      </c>
      <c r="H11" s="95">
        <v>0.0017730496453900709</v>
      </c>
      <c r="I11" s="7">
        <v>0</v>
      </c>
      <c r="J11" s="95">
        <v>0</v>
      </c>
      <c r="K11" s="7">
        <v>0</v>
      </c>
      <c r="L11" s="95">
        <v>0</v>
      </c>
      <c r="M11" s="7">
        <v>0</v>
      </c>
      <c r="N11" s="95">
        <v>0</v>
      </c>
      <c r="O11" s="7">
        <v>0</v>
      </c>
      <c r="P11" s="95">
        <v>0</v>
      </c>
      <c r="Q11" s="7">
        <v>0</v>
      </c>
      <c r="R11" s="95">
        <v>0</v>
      </c>
      <c r="S11" s="7">
        <v>0</v>
      </c>
      <c r="T11" s="95">
        <v>0</v>
      </c>
      <c r="U11" s="7">
        <v>48</v>
      </c>
      <c r="V11" s="95">
        <v>0.0023233301064859626</v>
      </c>
      <c r="W11" s="146"/>
    </row>
    <row r="12" spans="1:23" s="112" customFormat="1" ht="15">
      <c r="A12" s="111" t="s">
        <v>128</v>
      </c>
      <c r="B12" s="94" t="s">
        <v>129</v>
      </c>
      <c r="C12" s="7">
        <v>120</v>
      </c>
      <c r="D12" s="95">
        <v>0.006745741750519984</v>
      </c>
      <c r="E12" s="7">
        <v>5</v>
      </c>
      <c r="F12" s="95">
        <v>0.004149377593360996</v>
      </c>
      <c r="G12" s="7">
        <v>3</v>
      </c>
      <c r="H12" s="95">
        <v>0.0026595744680851063</v>
      </c>
      <c r="I12" s="7">
        <v>3</v>
      </c>
      <c r="J12" s="95">
        <v>0.007692307692307694</v>
      </c>
      <c r="K12" s="7">
        <v>0</v>
      </c>
      <c r="L12" s="95">
        <v>0</v>
      </c>
      <c r="M12" s="7">
        <v>0</v>
      </c>
      <c r="N12" s="95">
        <v>0</v>
      </c>
      <c r="O12" s="7">
        <v>0</v>
      </c>
      <c r="P12" s="95">
        <v>0</v>
      </c>
      <c r="Q12" s="7">
        <v>0</v>
      </c>
      <c r="R12" s="95">
        <v>0</v>
      </c>
      <c r="S12" s="7">
        <v>1</v>
      </c>
      <c r="T12" s="95">
        <v>0.02127659574468085</v>
      </c>
      <c r="U12" s="7">
        <v>132</v>
      </c>
      <c r="V12" s="95">
        <v>0.0063891577928363984</v>
      </c>
      <c r="W12" s="146"/>
    </row>
    <row r="13" spans="1:23" ht="15">
      <c r="A13" s="111" t="s">
        <v>130</v>
      </c>
      <c r="B13" s="94" t="s">
        <v>131</v>
      </c>
      <c r="C13" s="7">
        <v>52</v>
      </c>
      <c r="D13" s="95">
        <v>0.0029231547585586598</v>
      </c>
      <c r="E13" s="7">
        <v>4</v>
      </c>
      <c r="F13" s="95">
        <v>0.003319502074688796</v>
      </c>
      <c r="G13" s="7">
        <v>1</v>
      </c>
      <c r="H13" s="95">
        <v>0.0008865248226950354</v>
      </c>
      <c r="I13" s="7">
        <v>2</v>
      </c>
      <c r="J13" s="95">
        <v>0.005128205128205127</v>
      </c>
      <c r="K13" s="7">
        <v>0</v>
      </c>
      <c r="L13" s="95">
        <v>0</v>
      </c>
      <c r="M13" s="7">
        <v>1</v>
      </c>
      <c r="N13" s="95">
        <v>0.01818181818181818</v>
      </c>
      <c r="O13" s="7">
        <v>0</v>
      </c>
      <c r="P13" s="95">
        <v>0</v>
      </c>
      <c r="Q13" s="7">
        <v>0</v>
      </c>
      <c r="R13" s="95">
        <v>0</v>
      </c>
      <c r="S13" s="7">
        <v>0</v>
      </c>
      <c r="T13" s="95">
        <v>0</v>
      </c>
      <c r="U13" s="7">
        <v>60</v>
      </c>
      <c r="V13" s="95">
        <v>0.0029041626331074545</v>
      </c>
      <c r="W13" s="146"/>
    </row>
    <row r="14" spans="1:23" ht="28.5">
      <c r="A14" s="111" t="s">
        <v>132</v>
      </c>
      <c r="B14" s="94" t="s">
        <v>133</v>
      </c>
      <c r="C14" s="7">
        <v>858</v>
      </c>
      <c r="D14" s="95">
        <v>0.048232053516217885</v>
      </c>
      <c r="E14" s="7">
        <v>41</v>
      </c>
      <c r="F14" s="95">
        <v>0.03402489626556016</v>
      </c>
      <c r="G14" s="7">
        <v>14</v>
      </c>
      <c r="H14" s="95">
        <v>0.012411347517730497</v>
      </c>
      <c r="I14" s="7">
        <v>3</v>
      </c>
      <c r="J14" s="95">
        <v>0.007692307692307694</v>
      </c>
      <c r="K14" s="7">
        <v>0</v>
      </c>
      <c r="L14" s="95">
        <v>0</v>
      </c>
      <c r="M14" s="7">
        <v>0</v>
      </c>
      <c r="N14" s="95">
        <v>0</v>
      </c>
      <c r="O14" s="7">
        <v>0</v>
      </c>
      <c r="P14" s="95">
        <v>0</v>
      </c>
      <c r="Q14" s="7">
        <v>1</v>
      </c>
      <c r="R14" s="95">
        <v>0.09090909090909091</v>
      </c>
      <c r="S14" s="7">
        <v>0</v>
      </c>
      <c r="T14" s="95">
        <v>0</v>
      </c>
      <c r="U14" s="7">
        <v>917</v>
      </c>
      <c r="V14" s="95">
        <v>0.044385285575992264</v>
      </c>
      <c r="W14" s="146"/>
    </row>
    <row r="15" spans="1:23" ht="28.5">
      <c r="A15" s="111" t="s">
        <v>134</v>
      </c>
      <c r="B15" s="94" t="s">
        <v>133</v>
      </c>
      <c r="C15" s="7">
        <v>516</v>
      </c>
      <c r="D15" s="95">
        <v>0.029006689527235934</v>
      </c>
      <c r="E15" s="7">
        <v>21</v>
      </c>
      <c r="F15" s="95">
        <v>0.017427385892116183</v>
      </c>
      <c r="G15" s="7">
        <v>13</v>
      </c>
      <c r="H15" s="95">
        <v>0.011524822695035459</v>
      </c>
      <c r="I15" s="7">
        <v>3</v>
      </c>
      <c r="J15" s="95">
        <v>0.007692307692307694</v>
      </c>
      <c r="K15" s="7">
        <v>1</v>
      </c>
      <c r="L15" s="95">
        <v>0.04166666666666666</v>
      </c>
      <c r="M15" s="7">
        <v>1</v>
      </c>
      <c r="N15" s="95">
        <v>0.01818181818181818</v>
      </c>
      <c r="O15" s="7">
        <v>0</v>
      </c>
      <c r="P15" s="95">
        <v>0</v>
      </c>
      <c r="Q15" s="7">
        <v>1</v>
      </c>
      <c r="R15" s="95">
        <v>0.09090909090909091</v>
      </c>
      <c r="S15" s="7">
        <v>0</v>
      </c>
      <c r="T15" s="95">
        <v>0</v>
      </c>
      <c r="U15" s="7">
        <v>556</v>
      </c>
      <c r="V15" s="95">
        <v>0.02691190706679574</v>
      </c>
      <c r="W15" s="146"/>
    </row>
    <row r="16" spans="1:23" ht="15">
      <c r="A16" s="111" t="s">
        <v>135</v>
      </c>
      <c r="B16" s="94" t="s">
        <v>136</v>
      </c>
      <c r="C16" s="7">
        <v>189</v>
      </c>
      <c r="D16" s="95">
        <v>0.010624543257068974</v>
      </c>
      <c r="E16" s="7">
        <v>12</v>
      </c>
      <c r="F16" s="95">
        <v>0.00995850622406639</v>
      </c>
      <c r="G16" s="7">
        <v>6</v>
      </c>
      <c r="H16" s="95">
        <v>0.005319148936170213</v>
      </c>
      <c r="I16" s="7">
        <v>1</v>
      </c>
      <c r="J16" s="95">
        <v>0.0025641025641025637</v>
      </c>
      <c r="K16" s="7">
        <v>0</v>
      </c>
      <c r="L16" s="95">
        <v>0</v>
      </c>
      <c r="M16" s="7">
        <v>0</v>
      </c>
      <c r="N16" s="95">
        <v>0</v>
      </c>
      <c r="O16" s="7">
        <v>0</v>
      </c>
      <c r="P16" s="95">
        <v>0</v>
      </c>
      <c r="Q16" s="7">
        <v>0</v>
      </c>
      <c r="R16" s="95">
        <v>0</v>
      </c>
      <c r="S16" s="7">
        <v>0</v>
      </c>
      <c r="T16" s="95">
        <v>0</v>
      </c>
      <c r="U16" s="7">
        <v>208</v>
      </c>
      <c r="V16" s="95">
        <v>0.010067763794772507</v>
      </c>
      <c r="W16" s="146"/>
    </row>
    <row r="17" spans="1:23" ht="28.5">
      <c r="A17" s="111" t="s">
        <v>137</v>
      </c>
      <c r="B17" s="94" t="s">
        <v>138</v>
      </c>
      <c r="C17" s="7">
        <v>472</v>
      </c>
      <c r="D17" s="95">
        <v>0.0265332508853786</v>
      </c>
      <c r="E17" s="7">
        <v>17</v>
      </c>
      <c r="F17" s="95">
        <v>0.014107883817427386</v>
      </c>
      <c r="G17" s="7">
        <v>22</v>
      </c>
      <c r="H17" s="95">
        <v>0.01950354609929078</v>
      </c>
      <c r="I17" s="7">
        <v>13</v>
      </c>
      <c r="J17" s="95">
        <v>0.03333333333333334</v>
      </c>
      <c r="K17" s="7">
        <v>1</v>
      </c>
      <c r="L17" s="95">
        <v>0.04166666666666666</v>
      </c>
      <c r="M17" s="7">
        <v>3</v>
      </c>
      <c r="N17" s="95">
        <v>0.05454545454545454</v>
      </c>
      <c r="O17" s="7">
        <v>0</v>
      </c>
      <c r="P17" s="95">
        <v>0</v>
      </c>
      <c r="Q17" s="7">
        <v>1</v>
      </c>
      <c r="R17" s="95">
        <v>0.09090909090909091</v>
      </c>
      <c r="S17" s="7">
        <v>0</v>
      </c>
      <c r="T17" s="95">
        <v>0</v>
      </c>
      <c r="U17" s="7">
        <v>529</v>
      </c>
      <c r="V17" s="95">
        <v>0.025605033881897388</v>
      </c>
      <c r="W17" s="146"/>
    </row>
    <row r="18" spans="1:23" ht="28.5">
      <c r="A18" s="111" t="s">
        <v>139</v>
      </c>
      <c r="B18" s="94" t="s">
        <v>138</v>
      </c>
      <c r="C18" s="7">
        <v>403</v>
      </c>
      <c r="D18" s="95">
        <v>0.022654449378829614</v>
      </c>
      <c r="E18" s="7">
        <v>32</v>
      </c>
      <c r="F18" s="95">
        <v>0.02655601659751037</v>
      </c>
      <c r="G18" s="7">
        <v>20</v>
      </c>
      <c r="H18" s="95">
        <v>0.01773049645390071</v>
      </c>
      <c r="I18" s="7">
        <v>13</v>
      </c>
      <c r="J18" s="95">
        <v>0.03333333333333334</v>
      </c>
      <c r="K18" s="7">
        <v>1</v>
      </c>
      <c r="L18" s="95">
        <v>0.04166666666666666</v>
      </c>
      <c r="M18" s="7">
        <v>0</v>
      </c>
      <c r="N18" s="95">
        <v>0</v>
      </c>
      <c r="O18" s="7">
        <v>0</v>
      </c>
      <c r="P18" s="95">
        <v>0</v>
      </c>
      <c r="Q18" s="7">
        <v>0</v>
      </c>
      <c r="R18" s="95">
        <v>0</v>
      </c>
      <c r="S18" s="7">
        <v>0</v>
      </c>
      <c r="T18" s="95">
        <v>0</v>
      </c>
      <c r="U18" s="7">
        <v>469</v>
      </c>
      <c r="V18" s="95">
        <v>0.02270087124878993</v>
      </c>
      <c r="W18" s="146"/>
    </row>
    <row r="19" spans="1:23" ht="15">
      <c r="A19" s="111" t="s">
        <v>140</v>
      </c>
      <c r="B19" s="94" t="s">
        <v>141</v>
      </c>
      <c r="C19" s="7">
        <v>191</v>
      </c>
      <c r="D19" s="95">
        <v>0.010736972286244309</v>
      </c>
      <c r="E19" s="7">
        <v>3</v>
      </c>
      <c r="F19" s="95">
        <v>0.0024896265560165973</v>
      </c>
      <c r="G19" s="7">
        <v>6</v>
      </c>
      <c r="H19" s="95">
        <v>0.005319148936170213</v>
      </c>
      <c r="I19" s="7">
        <v>3</v>
      </c>
      <c r="J19" s="95">
        <v>0.007692307692307694</v>
      </c>
      <c r="K19" s="7">
        <v>0</v>
      </c>
      <c r="L19" s="95">
        <v>0</v>
      </c>
      <c r="M19" s="7">
        <v>0</v>
      </c>
      <c r="N19" s="95">
        <v>0</v>
      </c>
      <c r="O19" s="7">
        <v>0</v>
      </c>
      <c r="P19" s="95">
        <v>0</v>
      </c>
      <c r="Q19" s="7">
        <v>0</v>
      </c>
      <c r="R19" s="95">
        <v>0</v>
      </c>
      <c r="S19" s="7">
        <v>0</v>
      </c>
      <c r="T19" s="95">
        <v>0</v>
      </c>
      <c r="U19" s="7">
        <v>203</v>
      </c>
      <c r="V19" s="95">
        <v>0.009825750242013553</v>
      </c>
      <c r="W19" s="146"/>
    </row>
    <row r="20" spans="1:23" ht="28.5">
      <c r="A20" s="111" t="s">
        <v>142</v>
      </c>
      <c r="B20" s="94" t="s">
        <v>143</v>
      </c>
      <c r="C20" s="7">
        <v>34</v>
      </c>
      <c r="D20" s="95">
        <v>0.0019112934959806625</v>
      </c>
      <c r="E20" s="7">
        <v>2</v>
      </c>
      <c r="F20" s="95">
        <v>0.001659751037344398</v>
      </c>
      <c r="G20" s="7">
        <v>1</v>
      </c>
      <c r="H20" s="95">
        <v>0.0008865248226950354</v>
      </c>
      <c r="I20" s="7">
        <v>0</v>
      </c>
      <c r="J20" s="95">
        <v>0</v>
      </c>
      <c r="K20" s="7">
        <v>0</v>
      </c>
      <c r="L20" s="95">
        <v>0</v>
      </c>
      <c r="M20" s="7">
        <v>0</v>
      </c>
      <c r="N20" s="95">
        <v>0</v>
      </c>
      <c r="O20" s="7">
        <v>0</v>
      </c>
      <c r="P20" s="95">
        <v>0</v>
      </c>
      <c r="Q20" s="7">
        <v>0</v>
      </c>
      <c r="R20" s="95">
        <v>0</v>
      </c>
      <c r="S20" s="7">
        <v>0</v>
      </c>
      <c r="T20" s="95">
        <v>0</v>
      </c>
      <c r="U20" s="7">
        <v>37</v>
      </c>
      <c r="V20" s="95">
        <v>0.0017909002904162633</v>
      </c>
      <c r="W20" s="146"/>
    </row>
    <row r="21" spans="1:23" ht="28.5">
      <c r="A21" s="111" t="s">
        <v>144</v>
      </c>
      <c r="B21" s="94" t="s">
        <v>145</v>
      </c>
      <c r="C21" s="7">
        <v>644</v>
      </c>
      <c r="D21" s="95">
        <v>0.03620214739445725</v>
      </c>
      <c r="E21" s="7">
        <v>52</v>
      </c>
      <c r="F21" s="95">
        <v>0.043153526970954356</v>
      </c>
      <c r="G21" s="7">
        <v>19</v>
      </c>
      <c r="H21" s="95">
        <v>0.016843971631205674</v>
      </c>
      <c r="I21" s="7">
        <v>6</v>
      </c>
      <c r="J21" s="95">
        <v>0.015384615384615387</v>
      </c>
      <c r="K21" s="7">
        <v>0</v>
      </c>
      <c r="L21" s="95">
        <v>0</v>
      </c>
      <c r="M21" s="7">
        <v>1</v>
      </c>
      <c r="N21" s="95">
        <v>0.01818181818181818</v>
      </c>
      <c r="O21" s="7">
        <v>0</v>
      </c>
      <c r="P21" s="95">
        <v>0</v>
      </c>
      <c r="Q21" s="7">
        <v>0</v>
      </c>
      <c r="R21" s="95">
        <v>0</v>
      </c>
      <c r="S21" s="7">
        <v>1</v>
      </c>
      <c r="T21" s="95">
        <v>0.02127659574468085</v>
      </c>
      <c r="U21" s="7">
        <v>723</v>
      </c>
      <c r="V21" s="95">
        <v>0.03499515972894482</v>
      </c>
      <c r="W21" s="146"/>
    </row>
    <row r="22" spans="1:23" ht="15">
      <c r="A22" s="111" t="s">
        <v>146</v>
      </c>
      <c r="B22" s="94" t="s">
        <v>147</v>
      </c>
      <c r="C22" s="7">
        <v>14</v>
      </c>
      <c r="D22" s="95">
        <v>0.0007870032042273315</v>
      </c>
      <c r="E22" s="7">
        <v>1</v>
      </c>
      <c r="F22" s="95">
        <v>0.000829875518672199</v>
      </c>
      <c r="G22" s="7">
        <v>2</v>
      </c>
      <c r="H22" s="95">
        <v>0.0017730496453900709</v>
      </c>
      <c r="I22" s="7">
        <v>1</v>
      </c>
      <c r="J22" s="95">
        <v>0.0025641025641025637</v>
      </c>
      <c r="K22" s="7">
        <v>0</v>
      </c>
      <c r="L22" s="95">
        <v>0</v>
      </c>
      <c r="M22" s="7">
        <v>0</v>
      </c>
      <c r="N22" s="95">
        <v>0</v>
      </c>
      <c r="O22" s="7">
        <v>0</v>
      </c>
      <c r="P22" s="95">
        <v>0</v>
      </c>
      <c r="Q22" s="7">
        <v>0</v>
      </c>
      <c r="R22" s="95">
        <v>0</v>
      </c>
      <c r="S22" s="7">
        <v>1</v>
      </c>
      <c r="T22" s="95">
        <v>0.02127659574468085</v>
      </c>
      <c r="U22" s="7">
        <v>19</v>
      </c>
      <c r="V22" s="95">
        <v>0.0009196515004840271</v>
      </c>
      <c r="W22" s="146"/>
    </row>
    <row r="23" spans="1:23" ht="15">
      <c r="A23" s="111" t="s">
        <v>148</v>
      </c>
      <c r="B23" s="124" t="s">
        <v>149</v>
      </c>
      <c r="C23" s="7">
        <v>61</v>
      </c>
      <c r="D23" s="95">
        <v>0.0034290853898476586</v>
      </c>
      <c r="E23" s="7">
        <v>2</v>
      </c>
      <c r="F23" s="95">
        <v>0.001659751037344398</v>
      </c>
      <c r="G23" s="7">
        <v>6</v>
      </c>
      <c r="H23" s="95">
        <v>0.005319148936170213</v>
      </c>
      <c r="I23" s="7">
        <v>1</v>
      </c>
      <c r="J23" s="95">
        <v>0.0025641025641025637</v>
      </c>
      <c r="K23" s="7">
        <v>0</v>
      </c>
      <c r="L23" s="95">
        <v>0</v>
      </c>
      <c r="M23" s="7">
        <v>1</v>
      </c>
      <c r="N23" s="95">
        <v>0.01818181818181818</v>
      </c>
      <c r="O23" s="7">
        <v>1</v>
      </c>
      <c r="P23" s="95">
        <v>0.09090909090909091</v>
      </c>
      <c r="Q23" s="7">
        <v>0</v>
      </c>
      <c r="R23" s="95">
        <v>0</v>
      </c>
      <c r="S23" s="7">
        <v>0</v>
      </c>
      <c r="T23" s="95">
        <v>0</v>
      </c>
      <c r="U23" s="7">
        <v>72</v>
      </c>
      <c r="V23" s="95">
        <v>0.0034849951597289448</v>
      </c>
      <c r="W23" s="146"/>
    </row>
    <row r="24" spans="1:23" ht="15">
      <c r="A24" s="111" t="s">
        <v>150</v>
      </c>
      <c r="B24" s="94" t="s">
        <v>151</v>
      </c>
      <c r="C24" s="7">
        <v>75</v>
      </c>
      <c r="D24" s="95">
        <v>0.004216088594074991</v>
      </c>
      <c r="E24" s="7">
        <v>6</v>
      </c>
      <c r="F24" s="95">
        <v>0.004979253112033195</v>
      </c>
      <c r="G24" s="7">
        <v>0</v>
      </c>
      <c r="H24" s="95">
        <v>0</v>
      </c>
      <c r="I24" s="7">
        <v>1</v>
      </c>
      <c r="J24" s="95">
        <v>0.0025641025641025637</v>
      </c>
      <c r="K24" s="7">
        <v>0</v>
      </c>
      <c r="L24" s="95">
        <v>0</v>
      </c>
      <c r="M24" s="7">
        <v>0</v>
      </c>
      <c r="N24" s="95">
        <v>0</v>
      </c>
      <c r="O24" s="7">
        <v>0</v>
      </c>
      <c r="P24" s="95">
        <v>0</v>
      </c>
      <c r="Q24" s="7">
        <v>0</v>
      </c>
      <c r="R24" s="95">
        <v>0</v>
      </c>
      <c r="S24" s="7">
        <v>0</v>
      </c>
      <c r="T24" s="95">
        <v>0</v>
      </c>
      <c r="U24" s="7">
        <v>82</v>
      </c>
      <c r="V24" s="95">
        <v>0.003969022265246853</v>
      </c>
      <c r="W24" s="146"/>
    </row>
    <row r="25" spans="1:23" ht="15">
      <c r="A25" s="111" t="s">
        <v>152</v>
      </c>
      <c r="B25" s="94" t="s">
        <v>153</v>
      </c>
      <c r="C25" s="7">
        <v>27</v>
      </c>
      <c r="D25" s="95">
        <v>0.0015177918938669962</v>
      </c>
      <c r="E25" s="7">
        <v>4</v>
      </c>
      <c r="F25" s="95">
        <v>0.003319502074688796</v>
      </c>
      <c r="G25" s="7">
        <v>2</v>
      </c>
      <c r="H25" s="95">
        <v>0.0017730496453900709</v>
      </c>
      <c r="I25" s="7">
        <v>2</v>
      </c>
      <c r="J25" s="95">
        <v>0.005128205128205127</v>
      </c>
      <c r="K25" s="7">
        <v>0</v>
      </c>
      <c r="L25" s="95">
        <v>0</v>
      </c>
      <c r="M25" s="7">
        <v>0</v>
      </c>
      <c r="N25" s="95">
        <v>0</v>
      </c>
      <c r="O25" s="7">
        <v>0</v>
      </c>
      <c r="P25" s="95">
        <v>0</v>
      </c>
      <c r="Q25" s="7">
        <v>0</v>
      </c>
      <c r="R25" s="95">
        <v>0</v>
      </c>
      <c r="S25" s="7">
        <v>0</v>
      </c>
      <c r="T25" s="95">
        <v>0</v>
      </c>
      <c r="U25" s="7">
        <v>35</v>
      </c>
      <c r="V25" s="95">
        <v>0.0016940948693126815</v>
      </c>
      <c r="W25" s="146"/>
    </row>
    <row r="26" spans="1:23" ht="28.5">
      <c r="A26" s="111" t="s">
        <v>154</v>
      </c>
      <c r="B26" s="94" t="s">
        <v>155</v>
      </c>
      <c r="C26" s="7">
        <v>108</v>
      </c>
      <c r="D26" s="95">
        <v>0.006071167575467985</v>
      </c>
      <c r="E26" s="7">
        <v>7</v>
      </c>
      <c r="F26" s="95">
        <v>0.005809128630705394</v>
      </c>
      <c r="G26" s="7">
        <v>7</v>
      </c>
      <c r="H26" s="95">
        <v>0.0062056737588652485</v>
      </c>
      <c r="I26" s="7">
        <v>2</v>
      </c>
      <c r="J26" s="95">
        <v>0.005128205128205127</v>
      </c>
      <c r="K26" s="7">
        <v>0</v>
      </c>
      <c r="L26" s="95">
        <v>0</v>
      </c>
      <c r="M26" s="7">
        <v>0</v>
      </c>
      <c r="N26" s="95">
        <v>0</v>
      </c>
      <c r="O26" s="7">
        <v>0</v>
      </c>
      <c r="P26" s="95">
        <v>0</v>
      </c>
      <c r="Q26" s="7">
        <v>0</v>
      </c>
      <c r="R26" s="95">
        <v>0</v>
      </c>
      <c r="S26" s="7">
        <v>0</v>
      </c>
      <c r="T26" s="95">
        <v>0</v>
      </c>
      <c r="U26" s="7">
        <v>124</v>
      </c>
      <c r="V26" s="95">
        <v>0.006001936108422073</v>
      </c>
      <c r="W26" s="146"/>
    </row>
    <row r="27" spans="1:23" ht="15">
      <c r="A27" s="111" t="s">
        <v>156</v>
      </c>
      <c r="B27" s="94" t="s">
        <v>157</v>
      </c>
      <c r="C27" s="7">
        <v>926</v>
      </c>
      <c r="D27" s="95">
        <v>0.05205464050817921</v>
      </c>
      <c r="E27" s="7">
        <v>123</v>
      </c>
      <c r="F27" s="95">
        <v>0.1020746887966805</v>
      </c>
      <c r="G27" s="7">
        <v>128</v>
      </c>
      <c r="H27" s="95">
        <v>0.11347517730496454</v>
      </c>
      <c r="I27" s="7">
        <v>48</v>
      </c>
      <c r="J27" s="95">
        <v>0.1230769230769231</v>
      </c>
      <c r="K27" s="7">
        <v>0</v>
      </c>
      <c r="L27" s="95">
        <v>0</v>
      </c>
      <c r="M27" s="7">
        <v>4</v>
      </c>
      <c r="N27" s="95">
        <v>0.07272727272727272</v>
      </c>
      <c r="O27" s="7">
        <v>0</v>
      </c>
      <c r="P27" s="95">
        <v>0</v>
      </c>
      <c r="Q27" s="7">
        <v>0</v>
      </c>
      <c r="R27" s="95">
        <v>0</v>
      </c>
      <c r="S27" s="7">
        <v>0</v>
      </c>
      <c r="T27" s="95">
        <v>0</v>
      </c>
      <c r="U27" s="7">
        <v>1229</v>
      </c>
      <c r="V27" s="95">
        <v>0.05948693126815101</v>
      </c>
      <c r="W27" s="146"/>
    </row>
    <row r="28" spans="1:23" ht="15">
      <c r="A28" s="111" t="s">
        <v>158</v>
      </c>
      <c r="B28" s="94" t="s">
        <v>159</v>
      </c>
      <c r="C28" s="7">
        <v>801</v>
      </c>
      <c r="D28" s="95">
        <v>0.04502782618472089</v>
      </c>
      <c r="E28" s="7">
        <v>92</v>
      </c>
      <c r="F28" s="95">
        <v>0.07634854771784233</v>
      </c>
      <c r="G28" s="7">
        <v>109</v>
      </c>
      <c r="H28" s="95">
        <v>0.09663120567375887</v>
      </c>
      <c r="I28" s="7">
        <v>32</v>
      </c>
      <c r="J28" s="95">
        <v>0.08205128205128204</v>
      </c>
      <c r="K28" s="7">
        <v>4</v>
      </c>
      <c r="L28" s="95">
        <v>0.16666666666666663</v>
      </c>
      <c r="M28" s="7">
        <v>2</v>
      </c>
      <c r="N28" s="95">
        <v>0.03636363636363636</v>
      </c>
      <c r="O28" s="7">
        <v>0</v>
      </c>
      <c r="P28" s="95">
        <v>0</v>
      </c>
      <c r="Q28" s="7">
        <v>0</v>
      </c>
      <c r="R28" s="95">
        <v>0</v>
      </c>
      <c r="S28" s="7">
        <v>0</v>
      </c>
      <c r="T28" s="95">
        <v>0</v>
      </c>
      <c r="U28" s="7">
        <v>1040</v>
      </c>
      <c r="V28" s="95">
        <v>0.05033881897386254</v>
      </c>
      <c r="W28" s="146"/>
    </row>
    <row r="29" spans="1:23" ht="15">
      <c r="A29" s="111" t="s">
        <v>160</v>
      </c>
      <c r="B29" s="94" t="s">
        <v>161</v>
      </c>
      <c r="C29" s="7">
        <v>514</v>
      </c>
      <c r="D29" s="95">
        <v>0.0288942604980606</v>
      </c>
      <c r="E29" s="7">
        <v>44</v>
      </c>
      <c r="F29" s="95">
        <v>0.036514522821576766</v>
      </c>
      <c r="G29" s="7">
        <v>33</v>
      </c>
      <c r="H29" s="95">
        <v>0.02925531914893617</v>
      </c>
      <c r="I29" s="7">
        <v>5</v>
      </c>
      <c r="J29" s="95">
        <v>0.01282051282051282</v>
      </c>
      <c r="K29" s="7">
        <v>1</v>
      </c>
      <c r="L29" s="95">
        <v>0.04166666666666666</v>
      </c>
      <c r="M29" s="7">
        <v>1</v>
      </c>
      <c r="N29" s="95">
        <v>0.01818181818181818</v>
      </c>
      <c r="O29" s="7">
        <v>0</v>
      </c>
      <c r="P29" s="95">
        <v>0</v>
      </c>
      <c r="Q29" s="7">
        <v>0</v>
      </c>
      <c r="R29" s="95">
        <v>0</v>
      </c>
      <c r="S29" s="7">
        <v>0</v>
      </c>
      <c r="T29" s="95">
        <v>0</v>
      </c>
      <c r="U29" s="7">
        <v>598</v>
      </c>
      <c r="V29" s="95">
        <v>0.02894482090997096</v>
      </c>
      <c r="W29" s="146"/>
    </row>
    <row r="30" spans="1:23" ht="15">
      <c r="A30" s="111" t="s">
        <v>162</v>
      </c>
      <c r="B30" s="94" t="s">
        <v>163</v>
      </c>
      <c r="C30" s="7">
        <v>340</v>
      </c>
      <c r="D30" s="95">
        <v>0.01911293495980662</v>
      </c>
      <c r="E30" s="7">
        <v>52</v>
      </c>
      <c r="F30" s="95">
        <v>0.043153526970954356</v>
      </c>
      <c r="G30" s="7">
        <v>24</v>
      </c>
      <c r="H30" s="95">
        <v>0.02127659574468085</v>
      </c>
      <c r="I30" s="7">
        <v>3</v>
      </c>
      <c r="J30" s="95">
        <v>0.007692307692307694</v>
      </c>
      <c r="K30" s="7">
        <v>0</v>
      </c>
      <c r="L30" s="95">
        <v>0</v>
      </c>
      <c r="M30" s="7">
        <v>0</v>
      </c>
      <c r="N30" s="95">
        <v>0</v>
      </c>
      <c r="O30" s="7">
        <v>0</v>
      </c>
      <c r="P30" s="95">
        <v>0</v>
      </c>
      <c r="Q30" s="7">
        <v>0</v>
      </c>
      <c r="R30" s="95">
        <v>0</v>
      </c>
      <c r="S30" s="7">
        <v>0</v>
      </c>
      <c r="T30" s="95">
        <v>0</v>
      </c>
      <c r="U30" s="7">
        <v>419</v>
      </c>
      <c r="V30" s="95">
        <v>0.02028073572120039</v>
      </c>
      <c r="W30" s="146"/>
    </row>
    <row r="31" spans="1:23" ht="15">
      <c r="A31" s="125">
        <v>55</v>
      </c>
      <c r="B31" s="94" t="s">
        <v>164</v>
      </c>
      <c r="C31" s="7">
        <v>624</v>
      </c>
      <c r="D31" s="95">
        <v>0.03507785710270392</v>
      </c>
      <c r="E31" s="7">
        <v>84</v>
      </c>
      <c r="F31" s="95">
        <v>0.06970954356846473</v>
      </c>
      <c r="G31" s="7">
        <v>117</v>
      </c>
      <c r="H31" s="95">
        <v>0.10372340425531915</v>
      </c>
      <c r="I31" s="7">
        <v>21</v>
      </c>
      <c r="J31" s="95">
        <v>0.05384615384615384</v>
      </c>
      <c r="K31" s="7">
        <v>1</v>
      </c>
      <c r="L31" s="95">
        <v>0.04166666666666666</v>
      </c>
      <c r="M31" s="7">
        <v>1</v>
      </c>
      <c r="N31" s="95">
        <v>0.01818181818181818</v>
      </c>
      <c r="O31" s="7">
        <v>1</v>
      </c>
      <c r="P31" s="95">
        <v>0.09090909090909091</v>
      </c>
      <c r="Q31" s="7">
        <v>0</v>
      </c>
      <c r="R31" s="95">
        <v>0</v>
      </c>
      <c r="S31" s="7">
        <v>0</v>
      </c>
      <c r="T31" s="95">
        <v>0</v>
      </c>
      <c r="U31" s="7">
        <v>849</v>
      </c>
      <c r="V31" s="95">
        <v>0.041093901258470476</v>
      </c>
      <c r="W31" s="146"/>
    </row>
    <row r="32" spans="1:23" ht="28.5">
      <c r="A32" s="111" t="s">
        <v>165</v>
      </c>
      <c r="B32" s="94" t="s">
        <v>166</v>
      </c>
      <c r="C32" s="7">
        <v>260</v>
      </c>
      <c r="D32" s="95">
        <v>0.0146157737927933</v>
      </c>
      <c r="E32" s="7">
        <v>25</v>
      </c>
      <c r="F32" s="95">
        <v>0.020746887966804975</v>
      </c>
      <c r="G32" s="7">
        <v>12</v>
      </c>
      <c r="H32" s="95">
        <v>0.010638297872340425</v>
      </c>
      <c r="I32" s="7">
        <v>4</v>
      </c>
      <c r="J32" s="95">
        <v>0.010256410256410255</v>
      </c>
      <c r="K32" s="7">
        <v>0</v>
      </c>
      <c r="L32" s="95">
        <v>0</v>
      </c>
      <c r="M32" s="7">
        <v>0</v>
      </c>
      <c r="N32" s="95">
        <v>0</v>
      </c>
      <c r="O32" s="7">
        <v>0</v>
      </c>
      <c r="P32" s="95">
        <v>0</v>
      </c>
      <c r="Q32" s="7">
        <v>0</v>
      </c>
      <c r="R32" s="95">
        <v>0</v>
      </c>
      <c r="S32" s="7">
        <v>0</v>
      </c>
      <c r="T32" s="95">
        <v>0</v>
      </c>
      <c r="U32" s="7">
        <v>301</v>
      </c>
      <c r="V32" s="95">
        <v>0.01456921587608906</v>
      </c>
      <c r="W32" s="146"/>
    </row>
    <row r="33" spans="1:23" ht="15">
      <c r="A33" s="111" t="s">
        <v>167</v>
      </c>
      <c r="B33" s="94" t="s">
        <v>168</v>
      </c>
      <c r="C33" s="7">
        <v>21</v>
      </c>
      <c r="D33" s="95">
        <v>0.0011805048063409972</v>
      </c>
      <c r="E33" s="7">
        <v>1</v>
      </c>
      <c r="F33" s="95">
        <v>0.000829875518672199</v>
      </c>
      <c r="G33" s="7">
        <v>2</v>
      </c>
      <c r="H33" s="95">
        <v>0.0017730496453900709</v>
      </c>
      <c r="I33" s="7">
        <v>1</v>
      </c>
      <c r="J33" s="95">
        <v>0.0025641025641025637</v>
      </c>
      <c r="K33" s="7">
        <v>0</v>
      </c>
      <c r="L33" s="95">
        <v>0</v>
      </c>
      <c r="M33" s="7">
        <v>1</v>
      </c>
      <c r="N33" s="95">
        <v>0.01818181818181818</v>
      </c>
      <c r="O33" s="7">
        <v>0</v>
      </c>
      <c r="P33" s="95">
        <v>0</v>
      </c>
      <c r="Q33" s="7">
        <v>0</v>
      </c>
      <c r="R33" s="95">
        <v>0</v>
      </c>
      <c r="S33" s="7">
        <v>0</v>
      </c>
      <c r="T33" s="95">
        <v>0</v>
      </c>
      <c r="U33" s="7">
        <v>26</v>
      </c>
      <c r="V33" s="95">
        <v>0.0012584704743465634</v>
      </c>
      <c r="W33" s="146"/>
    </row>
    <row r="34" spans="1:23" ht="28.5">
      <c r="A34" s="111" t="s">
        <v>169</v>
      </c>
      <c r="B34" s="94" t="s">
        <v>170</v>
      </c>
      <c r="C34" s="7">
        <v>150</v>
      </c>
      <c r="D34" s="95">
        <v>0.008432177188149982</v>
      </c>
      <c r="E34" s="7">
        <v>7</v>
      </c>
      <c r="F34" s="95">
        <v>0.005809128630705394</v>
      </c>
      <c r="G34" s="7">
        <v>9</v>
      </c>
      <c r="H34" s="95">
        <v>0.007978723404255319</v>
      </c>
      <c r="I34" s="7">
        <v>4</v>
      </c>
      <c r="J34" s="95">
        <v>0.010256410256410255</v>
      </c>
      <c r="K34" s="7">
        <v>0</v>
      </c>
      <c r="L34" s="95">
        <v>0</v>
      </c>
      <c r="M34" s="7">
        <v>0</v>
      </c>
      <c r="N34" s="95">
        <v>0</v>
      </c>
      <c r="O34" s="7">
        <v>0</v>
      </c>
      <c r="P34" s="95">
        <v>0</v>
      </c>
      <c r="Q34" s="7">
        <v>0</v>
      </c>
      <c r="R34" s="95">
        <v>0</v>
      </c>
      <c r="S34" s="7">
        <v>0</v>
      </c>
      <c r="T34" s="95">
        <v>0</v>
      </c>
      <c r="U34" s="7">
        <v>170</v>
      </c>
      <c r="V34" s="95">
        <v>0.008228460793804453</v>
      </c>
      <c r="W34" s="146"/>
    </row>
    <row r="35" spans="1:23" ht="15">
      <c r="A35" s="111" t="s">
        <v>171</v>
      </c>
      <c r="B35" s="94" t="s">
        <v>172</v>
      </c>
      <c r="C35" s="7">
        <v>269</v>
      </c>
      <c r="D35" s="95">
        <v>0.015121704424082298</v>
      </c>
      <c r="E35" s="7">
        <v>13</v>
      </c>
      <c r="F35" s="95">
        <v>0.010788381742738589</v>
      </c>
      <c r="G35" s="7">
        <v>20</v>
      </c>
      <c r="H35" s="95">
        <v>0.01773049645390071</v>
      </c>
      <c r="I35" s="7">
        <v>13</v>
      </c>
      <c r="J35" s="95">
        <v>0.03333333333333334</v>
      </c>
      <c r="K35" s="7">
        <v>1</v>
      </c>
      <c r="L35" s="95">
        <v>0.04166666666666666</v>
      </c>
      <c r="M35" s="7">
        <v>1</v>
      </c>
      <c r="N35" s="95">
        <v>0.01818181818181818</v>
      </c>
      <c r="O35" s="7">
        <v>0</v>
      </c>
      <c r="P35" s="95">
        <v>0</v>
      </c>
      <c r="Q35" s="7">
        <v>0</v>
      </c>
      <c r="R35" s="95">
        <v>0</v>
      </c>
      <c r="S35" s="7">
        <v>0</v>
      </c>
      <c r="T35" s="95">
        <v>0</v>
      </c>
      <c r="U35" s="7">
        <v>317</v>
      </c>
      <c r="V35" s="95">
        <v>0.015343659244917717</v>
      </c>
      <c r="W35" s="146"/>
    </row>
    <row r="36" spans="1:23" ht="15">
      <c r="A36" s="111" t="s">
        <v>173</v>
      </c>
      <c r="B36" s="94" t="s">
        <v>174</v>
      </c>
      <c r="C36" s="7">
        <v>2169</v>
      </c>
      <c r="D36" s="95">
        <v>0.12192928214064871</v>
      </c>
      <c r="E36" s="7">
        <v>106</v>
      </c>
      <c r="F36" s="95">
        <v>0.08796680497925312</v>
      </c>
      <c r="G36" s="7">
        <v>143</v>
      </c>
      <c r="H36" s="95">
        <v>0.12677304964539007</v>
      </c>
      <c r="I36" s="7">
        <v>55</v>
      </c>
      <c r="J36" s="95">
        <v>0.14102564102564102</v>
      </c>
      <c r="K36" s="7">
        <v>2</v>
      </c>
      <c r="L36" s="95">
        <v>0.08333333333333331</v>
      </c>
      <c r="M36" s="7">
        <v>7</v>
      </c>
      <c r="N36" s="95">
        <v>0.12727272727272726</v>
      </c>
      <c r="O36" s="7">
        <v>0</v>
      </c>
      <c r="P36" s="95">
        <v>0</v>
      </c>
      <c r="Q36" s="7">
        <v>0</v>
      </c>
      <c r="R36" s="95">
        <v>0</v>
      </c>
      <c r="S36" s="7">
        <v>0</v>
      </c>
      <c r="T36" s="95">
        <v>0</v>
      </c>
      <c r="U36" s="7">
        <v>2482</v>
      </c>
      <c r="V36" s="95">
        <v>0.12013552758954502</v>
      </c>
      <c r="W36" s="146"/>
    </row>
    <row r="37" spans="1:23" ht="15">
      <c r="A37" s="111" t="s">
        <v>175</v>
      </c>
      <c r="B37" s="94" t="s">
        <v>176</v>
      </c>
      <c r="C37" s="7">
        <v>959</v>
      </c>
      <c r="D37" s="95">
        <v>0.05390971948957221</v>
      </c>
      <c r="E37" s="7">
        <v>77</v>
      </c>
      <c r="F37" s="95">
        <v>0.06390041493775933</v>
      </c>
      <c r="G37" s="7">
        <v>79</v>
      </c>
      <c r="H37" s="95">
        <v>0.0700354609929078</v>
      </c>
      <c r="I37" s="7">
        <v>21</v>
      </c>
      <c r="J37" s="95">
        <v>0.05384615384615384</v>
      </c>
      <c r="K37" s="7">
        <v>1</v>
      </c>
      <c r="L37" s="95">
        <v>0.04166666666666666</v>
      </c>
      <c r="M37" s="7">
        <v>2</v>
      </c>
      <c r="N37" s="95">
        <v>0.03636363636363636</v>
      </c>
      <c r="O37" s="7">
        <v>0</v>
      </c>
      <c r="P37" s="95">
        <v>0</v>
      </c>
      <c r="Q37" s="7">
        <v>0</v>
      </c>
      <c r="R37" s="95">
        <v>0</v>
      </c>
      <c r="S37" s="7">
        <v>1</v>
      </c>
      <c r="T37" s="95">
        <v>0.02127659574468085</v>
      </c>
      <c r="U37" s="7">
        <v>1140</v>
      </c>
      <c r="V37" s="95">
        <v>0.05517909002904162</v>
      </c>
      <c r="W37" s="146"/>
    </row>
    <row r="38" spans="1:23" ht="15">
      <c r="A38" s="111" t="s">
        <v>177</v>
      </c>
      <c r="B38" s="94" t="s">
        <v>178</v>
      </c>
      <c r="C38" s="7">
        <v>489</v>
      </c>
      <c r="D38" s="95">
        <v>0.027488897633368935</v>
      </c>
      <c r="E38" s="7">
        <v>55</v>
      </c>
      <c r="F38" s="95">
        <v>0.04564315352697095</v>
      </c>
      <c r="G38" s="7">
        <v>47</v>
      </c>
      <c r="H38" s="95">
        <v>0.04166666666666666</v>
      </c>
      <c r="I38" s="7">
        <v>11</v>
      </c>
      <c r="J38" s="95">
        <v>0.028205128205128202</v>
      </c>
      <c r="K38" s="7">
        <v>1</v>
      </c>
      <c r="L38" s="95">
        <v>0.04166666666666666</v>
      </c>
      <c r="M38" s="7">
        <v>0</v>
      </c>
      <c r="N38" s="95">
        <v>0</v>
      </c>
      <c r="O38" s="7">
        <v>0</v>
      </c>
      <c r="P38" s="95">
        <v>0</v>
      </c>
      <c r="Q38" s="7">
        <v>0</v>
      </c>
      <c r="R38" s="95">
        <v>0</v>
      </c>
      <c r="S38" s="7">
        <v>0</v>
      </c>
      <c r="T38" s="95">
        <v>0</v>
      </c>
      <c r="U38" s="7">
        <v>603</v>
      </c>
      <c r="V38" s="95">
        <v>0.02918683446272991</v>
      </c>
      <c r="W38" s="146"/>
    </row>
    <row r="39" spans="1:23" ht="15">
      <c r="A39" s="111" t="s">
        <v>179</v>
      </c>
      <c r="B39" s="94" t="s">
        <v>180</v>
      </c>
      <c r="C39" s="7">
        <v>45</v>
      </c>
      <c r="D39" s="95">
        <v>0.0025296531564449943</v>
      </c>
      <c r="E39" s="7">
        <v>4</v>
      </c>
      <c r="F39" s="95">
        <v>0.003319502074688796</v>
      </c>
      <c r="G39" s="7">
        <v>2</v>
      </c>
      <c r="H39" s="95">
        <v>0.0017730496453900709</v>
      </c>
      <c r="I39" s="7">
        <v>0</v>
      </c>
      <c r="J39" s="95">
        <v>0</v>
      </c>
      <c r="K39" s="7">
        <v>0</v>
      </c>
      <c r="L39" s="95">
        <v>0</v>
      </c>
      <c r="M39" s="7">
        <v>0</v>
      </c>
      <c r="N39" s="95">
        <v>0</v>
      </c>
      <c r="O39" s="7">
        <v>0</v>
      </c>
      <c r="P39" s="95">
        <v>0</v>
      </c>
      <c r="Q39" s="7">
        <v>0</v>
      </c>
      <c r="R39" s="95">
        <v>0</v>
      </c>
      <c r="S39" s="7">
        <v>0</v>
      </c>
      <c r="T39" s="95">
        <v>0</v>
      </c>
      <c r="U39" s="7">
        <v>51</v>
      </c>
      <c r="V39" s="95">
        <v>0.0024685382381413354</v>
      </c>
      <c r="W39" s="146"/>
    </row>
    <row r="40" spans="1:23" ht="28.5">
      <c r="A40" s="111" t="s">
        <v>181</v>
      </c>
      <c r="B40" s="94" t="s">
        <v>182</v>
      </c>
      <c r="C40" s="7">
        <v>196</v>
      </c>
      <c r="D40" s="95">
        <v>0.011018044859182641</v>
      </c>
      <c r="E40" s="7">
        <v>13</v>
      </c>
      <c r="F40" s="95">
        <v>0.010788381742738589</v>
      </c>
      <c r="G40" s="7">
        <v>7</v>
      </c>
      <c r="H40" s="95">
        <v>0.0062056737588652485</v>
      </c>
      <c r="I40" s="7">
        <v>3</v>
      </c>
      <c r="J40" s="95">
        <v>0.007692307692307694</v>
      </c>
      <c r="K40" s="7">
        <v>1</v>
      </c>
      <c r="L40" s="95">
        <v>0.04166666666666666</v>
      </c>
      <c r="M40" s="7">
        <v>1</v>
      </c>
      <c r="N40" s="95">
        <v>0.01818181818181818</v>
      </c>
      <c r="O40" s="7">
        <v>0</v>
      </c>
      <c r="P40" s="95">
        <v>0</v>
      </c>
      <c r="Q40" s="7">
        <v>0</v>
      </c>
      <c r="R40" s="95">
        <v>0</v>
      </c>
      <c r="S40" s="7">
        <v>0</v>
      </c>
      <c r="T40" s="95">
        <v>0</v>
      </c>
      <c r="U40" s="7">
        <v>221</v>
      </c>
      <c r="V40" s="95">
        <v>0.010696999031945788</v>
      </c>
      <c r="W40" s="146"/>
    </row>
    <row r="41" spans="1:23" ht="15">
      <c r="A41" s="111" t="s">
        <v>183</v>
      </c>
      <c r="B41" s="94" t="s">
        <v>184</v>
      </c>
      <c r="C41" s="7">
        <v>65</v>
      </c>
      <c r="D41" s="95">
        <v>0.003653943448198325</v>
      </c>
      <c r="E41" s="7">
        <v>4</v>
      </c>
      <c r="F41" s="95">
        <v>0.003319502074688796</v>
      </c>
      <c r="G41" s="7">
        <v>4</v>
      </c>
      <c r="H41" s="95">
        <v>0.0035460992907801418</v>
      </c>
      <c r="I41" s="7">
        <v>3</v>
      </c>
      <c r="J41" s="95">
        <v>0.007692307692307694</v>
      </c>
      <c r="K41" s="7">
        <v>0</v>
      </c>
      <c r="L41" s="95">
        <v>0</v>
      </c>
      <c r="M41" s="7">
        <v>1</v>
      </c>
      <c r="N41" s="95">
        <v>0.01818181818181818</v>
      </c>
      <c r="O41" s="7">
        <v>0</v>
      </c>
      <c r="P41" s="95">
        <v>0</v>
      </c>
      <c r="Q41" s="7">
        <v>0</v>
      </c>
      <c r="R41" s="95">
        <v>0</v>
      </c>
      <c r="S41" s="7">
        <v>0</v>
      </c>
      <c r="T41" s="95">
        <v>0</v>
      </c>
      <c r="U41" s="7">
        <v>77</v>
      </c>
      <c r="V41" s="95">
        <v>0.0037270087124878994</v>
      </c>
      <c r="W41" s="146"/>
    </row>
    <row r="42" spans="1:23" ht="28.5">
      <c r="A42" s="111" t="s">
        <v>185</v>
      </c>
      <c r="B42" s="94" t="s">
        <v>186</v>
      </c>
      <c r="C42" s="7">
        <v>319</v>
      </c>
      <c r="D42" s="95">
        <v>0.017932430153465625</v>
      </c>
      <c r="E42" s="7">
        <v>17</v>
      </c>
      <c r="F42" s="95">
        <v>0.014107883817427386</v>
      </c>
      <c r="G42" s="7">
        <v>11</v>
      </c>
      <c r="H42" s="95">
        <v>0.00975177304964539</v>
      </c>
      <c r="I42" s="7">
        <v>4</v>
      </c>
      <c r="J42" s="95">
        <v>0.010256410256410255</v>
      </c>
      <c r="K42" s="7">
        <v>0</v>
      </c>
      <c r="L42" s="95">
        <v>0</v>
      </c>
      <c r="M42" s="7">
        <v>1</v>
      </c>
      <c r="N42" s="95">
        <v>0.01818181818181818</v>
      </c>
      <c r="O42" s="7">
        <v>1</v>
      </c>
      <c r="P42" s="95">
        <v>0.09090909090909091</v>
      </c>
      <c r="Q42" s="7">
        <v>0</v>
      </c>
      <c r="R42" s="95">
        <v>0</v>
      </c>
      <c r="S42" s="7">
        <v>4</v>
      </c>
      <c r="T42" s="95">
        <v>0.0851063829787234</v>
      </c>
      <c r="U42" s="7">
        <v>357</v>
      </c>
      <c r="V42" s="95">
        <v>0.01727976766698935</v>
      </c>
      <c r="W42" s="146"/>
    </row>
    <row r="43" spans="1:23" ht="15">
      <c r="A43" s="111" t="s">
        <v>187</v>
      </c>
      <c r="B43" s="94" t="s">
        <v>188</v>
      </c>
      <c r="C43" s="7">
        <v>100</v>
      </c>
      <c r="D43" s="95">
        <v>0.005621451458766653</v>
      </c>
      <c r="E43" s="7">
        <v>9</v>
      </c>
      <c r="F43" s="95">
        <v>0.007468879668049793</v>
      </c>
      <c r="G43" s="7">
        <v>1</v>
      </c>
      <c r="H43" s="95">
        <v>0.0008865248226950354</v>
      </c>
      <c r="I43" s="7">
        <v>1</v>
      </c>
      <c r="J43" s="95">
        <v>0.0025641025641025637</v>
      </c>
      <c r="K43" s="7">
        <v>1</v>
      </c>
      <c r="L43" s="95">
        <v>0.04166666666666666</v>
      </c>
      <c r="M43" s="7">
        <v>0</v>
      </c>
      <c r="N43" s="95">
        <v>0</v>
      </c>
      <c r="O43" s="7">
        <v>0</v>
      </c>
      <c r="P43" s="95">
        <v>0</v>
      </c>
      <c r="Q43" s="7">
        <v>0</v>
      </c>
      <c r="R43" s="95">
        <v>0</v>
      </c>
      <c r="S43" s="7">
        <v>5</v>
      </c>
      <c r="T43" s="95">
        <v>0.10638297872340424</v>
      </c>
      <c r="U43" s="7">
        <v>117</v>
      </c>
      <c r="V43" s="95">
        <v>0.005663117134559536</v>
      </c>
      <c r="W43" s="146"/>
    </row>
    <row r="44" spans="1:23" ht="15">
      <c r="A44" s="111" t="s">
        <v>189</v>
      </c>
      <c r="B44" s="94" t="s">
        <v>190</v>
      </c>
      <c r="C44" s="7">
        <v>3545</v>
      </c>
      <c r="D44" s="95">
        <v>0.1992804542132779</v>
      </c>
      <c r="E44" s="7">
        <v>167</v>
      </c>
      <c r="F44" s="95">
        <v>0.13858921161825727</v>
      </c>
      <c r="G44" s="7">
        <v>161</v>
      </c>
      <c r="H44" s="95">
        <v>0.14273049645390068</v>
      </c>
      <c r="I44" s="7">
        <v>71</v>
      </c>
      <c r="J44" s="95">
        <v>0.18205128205128204</v>
      </c>
      <c r="K44" s="7">
        <v>4</v>
      </c>
      <c r="L44" s="95">
        <v>0.16666666666666663</v>
      </c>
      <c r="M44" s="7">
        <v>8</v>
      </c>
      <c r="N44" s="95">
        <v>0.14545454545454545</v>
      </c>
      <c r="O44" s="7">
        <v>4</v>
      </c>
      <c r="P44" s="95">
        <v>0.36363636363636365</v>
      </c>
      <c r="Q44" s="7">
        <v>4</v>
      </c>
      <c r="R44" s="95">
        <v>0.36363636363636365</v>
      </c>
      <c r="S44" s="7">
        <v>7</v>
      </c>
      <c r="T44" s="95">
        <v>0.14893617021276595</v>
      </c>
      <c r="U44" s="7">
        <v>3971</v>
      </c>
      <c r="V44" s="95">
        <v>0.19220716360116166</v>
      </c>
      <c r="W44" s="146"/>
    </row>
    <row r="45" spans="1:23" ht="15.75" thickBot="1">
      <c r="A45" s="113" t="s">
        <v>191</v>
      </c>
      <c r="B45" s="99" t="s">
        <v>192</v>
      </c>
      <c r="C45" s="10">
        <v>516</v>
      </c>
      <c r="D45" s="100">
        <v>0.029006689527235934</v>
      </c>
      <c r="E45" s="10">
        <v>33</v>
      </c>
      <c r="F45" s="100">
        <v>0.027385892116182572</v>
      </c>
      <c r="G45" s="10">
        <v>27</v>
      </c>
      <c r="H45" s="100">
        <v>0.02393617021276596</v>
      </c>
      <c r="I45" s="10">
        <v>9</v>
      </c>
      <c r="J45" s="100">
        <v>0.023076923076923078</v>
      </c>
      <c r="K45" s="10">
        <v>2</v>
      </c>
      <c r="L45" s="100">
        <v>0.08333333333333331</v>
      </c>
      <c r="M45" s="10">
        <v>7</v>
      </c>
      <c r="N45" s="100">
        <v>0.12727272727272726</v>
      </c>
      <c r="O45" s="10">
        <v>0</v>
      </c>
      <c r="P45" s="100">
        <v>0</v>
      </c>
      <c r="Q45" s="10">
        <v>2</v>
      </c>
      <c r="R45" s="100">
        <v>0.18181818181818182</v>
      </c>
      <c r="S45" s="10">
        <v>13</v>
      </c>
      <c r="T45" s="100">
        <v>0.2765957446808511</v>
      </c>
      <c r="U45" s="10">
        <v>609</v>
      </c>
      <c r="V45" s="100">
        <v>0.02947725072604066</v>
      </c>
      <c r="W45" s="146"/>
    </row>
    <row r="46" spans="1:23" ht="15.75" thickBot="1">
      <c r="A46" s="229" t="s">
        <v>77</v>
      </c>
      <c r="B46" s="222"/>
      <c r="C46" s="33">
        <v>17789</v>
      </c>
      <c r="D46" s="34">
        <v>1</v>
      </c>
      <c r="E46" s="33">
        <v>1205</v>
      </c>
      <c r="F46" s="34">
        <v>1</v>
      </c>
      <c r="G46" s="33">
        <v>1128</v>
      </c>
      <c r="H46" s="34">
        <v>1</v>
      </c>
      <c r="I46" s="33">
        <v>390</v>
      </c>
      <c r="J46" s="34">
        <v>1</v>
      </c>
      <c r="K46" s="33">
        <v>24</v>
      </c>
      <c r="L46" s="34">
        <v>1</v>
      </c>
      <c r="M46" s="33">
        <v>55</v>
      </c>
      <c r="N46" s="34">
        <v>1</v>
      </c>
      <c r="O46" s="33">
        <v>11</v>
      </c>
      <c r="P46" s="34">
        <v>1</v>
      </c>
      <c r="Q46" s="33">
        <v>11</v>
      </c>
      <c r="R46" s="34">
        <v>1</v>
      </c>
      <c r="S46" s="33">
        <v>47</v>
      </c>
      <c r="T46" s="34">
        <v>1</v>
      </c>
      <c r="U46" s="33">
        <v>20660</v>
      </c>
      <c r="V46" s="34">
        <v>1</v>
      </c>
      <c r="W46" s="147"/>
    </row>
    <row r="47" spans="1:22" ht="15">
      <c r="A47" s="43"/>
      <c r="B47" s="42"/>
      <c r="C47" s="66"/>
      <c r="D47" s="66"/>
      <c r="E47" s="66"/>
      <c r="F47" s="66"/>
      <c r="G47" s="66"/>
      <c r="H47" s="66"/>
      <c r="I47" s="66"/>
      <c r="J47" s="66"/>
      <c r="K47" s="66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ht="15">
      <c r="U48" s="148"/>
    </row>
  </sheetData>
  <sheetProtection/>
  <mergeCells count="15">
    <mergeCell ref="M3:N3"/>
    <mergeCell ref="U3:V3"/>
    <mergeCell ref="O3:P3"/>
    <mergeCell ref="Q3:R3"/>
    <mergeCell ref="S3:T3"/>
    <mergeCell ref="A46:B46"/>
    <mergeCell ref="A1:V1"/>
    <mergeCell ref="A2:A4"/>
    <mergeCell ref="B2:B4"/>
    <mergeCell ref="C3:D3"/>
    <mergeCell ref="C2:V2"/>
    <mergeCell ref="E3:F3"/>
    <mergeCell ref="G3:H3"/>
    <mergeCell ref="I3:J3"/>
    <mergeCell ref="K3:L3"/>
  </mergeCells>
  <hyperlinks>
    <hyperlink ref="A3:IV3" location="'26.1.1'!A1" display="26.1.1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9"/>
  <sheetViews>
    <sheetView zoomScale="80" zoomScaleNormal="8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bestFit="1" customWidth="1"/>
    <col min="3" max="12" width="9.421875" style="55" customWidth="1"/>
    <col min="13" max="16384" width="11.421875" style="55" customWidth="1"/>
  </cols>
  <sheetData>
    <row r="1" spans="1:12" ht="24.75" customHeight="1" thickBot="1" thickTop="1">
      <c r="A1" s="169" t="s">
        <v>222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Top="1">
      <c r="A2" s="174" t="s">
        <v>24</v>
      </c>
      <c r="B2" s="182" t="s">
        <v>25</v>
      </c>
      <c r="C2" s="163" t="s">
        <v>80</v>
      </c>
      <c r="D2" s="184"/>
      <c r="E2" s="184"/>
      <c r="F2" s="184"/>
      <c r="G2" s="184"/>
      <c r="H2" s="184"/>
      <c r="I2" s="184"/>
      <c r="J2" s="164"/>
      <c r="K2" s="172" t="s">
        <v>77</v>
      </c>
      <c r="L2" s="164"/>
    </row>
    <row r="3" spans="1:12" ht="19.5" customHeight="1">
      <c r="A3" s="174"/>
      <c r="B3" s="182"/>
      <c r="C3" s="187" t="s">
        <v>81</v>
      </c>
      <c r="D3" s="188"/>
      <c r="E3" s="188" t="s">
        <v>82</v>
      </c>
      <c r="F3" s="188"/>
      <c r="G3" s="188" t="s">
        <v>83</v>
      </c>
      <c r="H3" s="188"/>
      <c r="I3" s="188" t="s">
        <v>84</v>
      </c>
      <c r="J3" s="186"/>
      <c r="K3" s="185"/>
      <c r="L3" s="186"/>
    </row>
    <row r="4" spans="1:12" ht="19.5" customHeight="1" thickBot="1">
      <c r="A4" s="175"/>
      <c r="B4" s="183"/>
      <c r="C4" s="46" t="s">
        <v>26</v>
      </c>
      <c r="D4" s="83" t="s">
        <v>27</v>
      </c>
      <c r="E4" s="73" t="s">
        <v>26</v>
      </c>
      <c r="F4" s="83" t="s">
        <v>27</v>
      </c>
      <c r="G4" s="73" t="s">
        <v>26</v>
      </c>
      <c r="H4" s="83" t="s">
        <v>27</v>
      </c>
      <c r="I4" s="73" t="s">
        <v>26</v>
      </c>
      <c r="J4" s="84" t="s">
        <v>27</v>
      </c>
      <c r="K4" s="37" t="s">
        <v>26</v>
      </c>
      <c r="L4" s="85" t="s">
        <v>27</v>
      </c>
    </row>
    <row r="5" spans="1:13" ht="28.5">
      <c r="A5" s="88">
        <v>0</v>
      </c>
      <c r="B5" s="89" t="s">
        <v>28</v>
      </c>
      <c r="C5" s="58">
        <v>467</v>
      </c>
      <c r="D5" s="72">
        <v>0.059558729753857925</v>
      </c>
      <c r="E5" s="74">
        <v>412</v>
      </c>
      <c r="F5" s="70">
        <v>0.004141535987133092</v>
      </c>
      <c r="G5" s="74">
        <v>143</v>
      </c>
      <c r="H5" s="70">
        <v>0.05063739376770538</v>
      </c>
      <c r="I5" s="74">
        <v>8</v>
      </c>
      <c r="J5" s="91">
        <v>0.1702127659574468</v>
      </c>
      <c r="K5" s="58">
        <v>1030</v>
      </c>
      <c r="L5" s="90">
        <v>0.04985479186834462</v>
      </c>
      <c r="M5" s="129"/>
    </row>
    <row r="6" spans="1:13" ht="15">
      <c r="A6" s="93">
        <v>10</v>
      </c>
      <c r="B6" s="94" t="s">
        <v>29</v>
      </c>
      <c r="C6" s="7">
        <v>552</v>
      </c>
      <c r="D6" s="27">
        <v>0.0703991837775794</v>
      </c>
      <c r="E6" s="8">
        <v>601</v>
      </c>
      <c r="F6" s="25">
        <v>0.006041415359871332</v>
      </c>
      <c r="G6" s="8">
        <v>61</v>
      </c>
      <c r="H6" s="25">
        <v>0.021600566572237957</v>
      </c>
      <c r="I6" s="8">
        <v>0</v>
      </c>
      <c r="J6" s="96">
        <v>0</v>
      </c>
      <c r="K6" s="7">
        <v>1214</v>
      </c>
      <c r="L6" s="95">
        <v>0.05876089060987415</v>
      </c>
      <c r="M6" s="129"/>
    </row>
    <row r="7" spans="1:13" ht="15">
      <c r="A7" s="93">
        <v>11</v>
      </c>
      <c r="B7" s="94" t="s">
        <v>30</v>
      </c>
      <c r="C7" s="7">
        <v>2997</v>
      </c>
      <c r="D7" s="27">
        <v>0.38222165540109676</v>
      </c>
      <c r="E7" s="8">
        <v>3634</v>
      </c>
      <c r="F7" s="25">
        <v>0.03652995577000402</v>
      </c>
      <c r="G7" s="8">
        <v>437</v>
      </c>
      <c r="H7" s="25">
        <v>0.15474504249291784</v>
      </c>
      <c r="I7" s="8">
        <v>1</v>
      </c>
      <c r="J7" s="96">
        <v>0.02127659574468085</v>
      </c>
      <c r="K7" s="7">
        <v>7069</v>
      </c>
      <c r="L7" s="95">
        <v>0.3421587608906098</v>
      </c>
      <c r="M7" s="129"/>
    </row>
    <row r="8" spans="1:13" ht="15">
      <c r="A8" s="93">
        <v>12</v>
      </c>
      <c r="B8" s="94" t="s">
        <v>31</v>
      </c>
      <c r="C8" s="7">
        <v>224</v>
      </c>
      <c r="D8" s="27">
        <v>0.028567784721336566</v>
      </c>
      <c r="E8" s="8">
        <v>216</v>
      </c>
      <c r="F8" s="25">
        <v>0.0021712907117008443</v>
      </c>
      <c r="G8" s="8">
        <v>36</v>
      </c>
      <c r="H8" s="25">
        <v>0.012747875354107647</v>
      </c>
      <c r="I8" s="8">
        <v>2</v>
      </c>
      <c r="J8" s="96">
        <v>0.0425531914893617</v>
      </c>
      <c r="K8" s="7">
        <v>478</v>
      </c>
      <c r="L8" s="95">
        <v>0.023136495643756052</v>
      </c>
      <c r="M8" s="129"/>
    </row>
    <row r="9" spans="1:13" ht="15">
      <c r="A9" s="93">
        <v>13</v>
      </c>
      <c r="B9" s="94" t="s">
        <v>32</v>
      </c>
      <c r="C9" s="7">
        <v>6</v>
      </c>
      <c r="D9" s="27">
        <v>0.0007652085193215151</v>
      </c>
      <c r="E9" s="8">
        <v>8</v>
      </c>
      <c r="F9" s="25">
        <v>8.041817450743868E-05</v>
      </c>
      <c r="G9" s="8">
        <v>1</v>
      </c>
      <c r="H9" s="25">
        <v>0.0003541076487252125</v>
      </c>
      <c r="I9" s="8">
        <v>0</v>
      </c>
      <c r="J9" s="96">
        <v>0</v>
      </c>
      <c r="K9" s="7">
        <v>15</v>
      </c>
      <c r="L9" s="95">
        <v>0.0007260406582768636</v>
      </c>
      <c r="M9" s="129"/>
    </row>
    <row r="10" spans="1:13" ht="28.5">
      <c r="A10" s="93">
        <v>19</v>
      </c>
      <c r="B10" s="94" t="s">
        <v>33</v>
      </c>
      <c r="C10" s="7">
        <v>80</v>
      </c>
      <c r="D10" s="27">
        <v>0.010202780257620201</v>
      </c>
      <c r="E10" s="8">
        <v>106</v>
      </c>
      <c r="F10" s="25">
        <v>0.0010655408122235625</v>
      </c>
      <c r="G10" s="8">
        <v>12</v>
      </c>
      <c r="H10" s="25">
        <v>0.00424929178470255</v>
      </c>
      <c r="I10" s="8">
        <v>0</v>
      </c>
      <c r="J10" s="96">
        <v>0</v>
      </c>
      <c r="K10" s="7">
        <v>198</v>
      </c>
      <c r="L10" s="95">
        <v>0.009583736689254599</v>
      </c>
      <c r="M10" s="129"/>
    </row>
    <row r="11" spans="1:13" ht="15">
      <c r="A11" s="93">
        <v>20</v>
      </c>
      <c r="B11" s="94" t="s">
        <v>34</v>
      </c>
      <c r="C11" s="7">
        <v>236</v>
      </c>
      <c r="D11" s="27">
        <v>0.03009820175997959</v>
      </c>
      <c r="E11" s="8">
        <v>318</v>
      </c>
      <c r="F11" s="25">
        <v>0.0031966224366706875</v>
      </c>
      <c r="G11" s="8">
        <v>531</v>
      </c>
      <c r="H11" s="25">
        <v>0.18803116147308782</v>
      </c>
      <c r="I11" s="8">
        <v>0</v>
      </c>
      <c r="J11" s="96">
        <v>0</v>
      </c>
      <c r="K11" s="7">
        <v>1085</v>
      </c>
      <c r="L11" s="95">
        <v>0.05251694094869313</v>
      </c>
      <c r="M11" s="129"/>
    </row>
    <row r="12" spans="1:13" ht="15">
      <c r="A12" s="93">
        <v>21</v>
      </c>
      <c r="B12" s="94" t="s">
        <v>35</v>
      </c>
      <c r="C12" s="7">
        <v>290</v>
      </c>
      <c r="D12" s="27">
        <v>0.03698507843387324</v>
      </c>
      <c r="E12" s="8">
        <v>430</v>
      </c>
      <c r="F12" s="25">
        <v>0.004322476879774829</v>
      </c>
      <c r="G12" s="8">
        <v>683</v>
      </c>
      <c r="H12" s="25">
        <v>0.24185552407932007</v>
      </c>
      <c r="I12" s="8">
        <v>1</v>
      </c>
      <c r="J12" s="96">
        <v>0.02127659574468085</v>
      </c>
      <c r="K12" s="7">
        <v>1404</v>
      </c>
      <c r="L12" s="95">
        <v>0.06795740561471444</v>
      </c>
      <c r="M12" s="129"/>
    </row>
    <row r="13" spans="1:13" ht="15">
      <c r="A13" s="93">
        <v>22</v>
      </c>
      <c r="B13" s="94" t="s">
        <v>36</v>
      </c>
      <c r="C13" s="7">
        <v>5</v>
      </c>
      <c r="D13" s="27">
        <v>0.0006376737661012626</v>
      </c>
      <c r="E13" s="8">
        <v>5</v>
      </c>
      <c r="F13" s="25">
        <v>5.0261359067149175E-05</v>
      </c>
      <c r="G13" s="8">
        <v>28</v>
      </c>
      <c r="H13" s="25">
        <v>0.009915014164305949</v>
      </c>
      <c r="I13" s="8">
        <v>0</v>
      </c>
      <c r="J13" s="96">
        <v>0</v>
      </c>
      <c r="K13" s="7">
        <v>38</v>
      </c>
      <c r="L13" s="95">
        <v>0.0018393030009680542</v>
      </c>
      <c r="M13" s="129"/>
    </row>
    <row r="14" spans="1:13" ht="15">
      <c r="A14" s="93">
        <v>29</v>
      </c>
      <c r="B14" s="94" t="s">
        <v>37</v>
      </c>
      <c r="C14" s="7">
        <v>26</v>
      </c>
      <c r="D14" s="27">
        <v>0.0033159035837265656</v>
      </c>
      <c r="E14" s="8">
        <v>33</v>
      </c>
      <c r="F14" s="25">
        <v>0.00033172496984318453</v>
      </c>
      <c r="G14" s="8">
        <v>30</v>
      </c>
      <c r="H14" s="25">
        <v>0.010623229461756374</v>
      </c>
      <c r="I14" s="8">
        <v>0</v>
      </c>
      <c r="J14" s="96">
        <v>0</v>
      </c>
      <c r="K14" s="7">
        <v>89</v>
      </c>
      <c r="L14" s="95">
        <v>0.00430784123910939</v>
      </c>
      <c r="M14" s="129"/>
    </row>
    <row r="15" spans="1:13" ht="15">
      <c r="A15" s="93">
        <v>30</v>
      </c>
      <c r="B15" s="94" t="s">
        <v>38</v>
      </c>
      <c r="C15" s="7">
        <v>667</v>
      </c>
      <c r="D15" s="27">
        <v>0.08506568039790845</v>
      </c>
      <c r="E15" s="8">
        <v>958</v>
      </c>
      <c r="F15" s="25">
        <v>0.009630076397265782</v>
      </c>
      <c r="G15" s="8">
        <v>177</v>
      </c>
      <c r="H15" s="25">
        <v>0.0626770538243626</v>
      </c>
      <c r="I15" s="8">
        <v>0</v>
      </c>
      <c r="J15" s="96">
        <v>0</v>
      </c>
      <c r="K15" s="7">
        <v>1802</v>
      </c>
      <c r="L15" s="95">
        <v>0.08722168441432722</v>
      </c>
      <c r="M15" s="129"/>
    </row>
    <row r="16" spans="1:13" ht="15">
      <c r="A16" s="93">
        <v>31</v>
      </c>
      <c r="B16" s="94" t="s">
        <v>39</v>
      </c>
      <c r="C16" s="7">
        <v>79</v>
      </c>
      <c r="D16" s="27">
        <v>0.01007524550439995</v>
      </c>
      <c r="E16" s="8">
        <v>97</v>
      </c>
      <c r="F16" s="25">
        <v>0.0009750703659026941</v>
      </c>
      <c r="G16" s="8">
        <v>55</v>
      </c>
      <c r="H16" s="25">
        <v>0.019475920679886686</v>
      </c>
      <c r="I16" s="8">
        <v>0</v>
      </c>
      <c r="J16" s="96">
        <v>0</v>
      </c>
      <c r="K16" s="7">
        <v>231</v>
      </c>
      <c r="L16" s="95">
        <v>0.011181026137463699</v>
      </c>
      <c r="M16" s="129"/>
    </row>
    <row r="17" spans="1:13" ht="15">
      <c r="A17" s="93">
        <v>32</v>
      </c>
      <c r="B17" s="94" t="s">
        <v>40</v>
      </c>
      <c r="C17" s="7">
        <v>868</v>
      </c>
      <c r="D17" s="27">
        <v>0.11070016579517919</v>
      </c>
      <c r="E17" s="8">
        <v>1247</v>
      </c>
      <c r="F17" s="25">
        <v>0.012535182951347004</v>
      </c>
      <c r="G17" s="8">
        <v>226</v>
      </c>
      <c r="H17" s="25">
        <v>0.08002832861189801</v>
      </c>
      <c r="I17" s="8">
        <v>0</v>
      </c>
      <c r="J17" s="96">
        <v>0</v>
      </c>
      <c r="K17" s="7">
        <v>2341</v>
      </c>
      <c r="L17" s="95">
        <v>0.11331074540174249</v>
      </c>
      <c r="M17" s="129"/>
    </row>
    <row r="18" spans="1:13" ht="28.5">
      <c r="A18" s="93">
        <v>39</v>
      </c>
      <c r="B18" s="94" t="s">
        <v>41</v>
      </c>
      <c r="C18" s="7">
        <v>259</v>
      </c>
      <c r="D18" s="27">
        <v>0.0330315010840454</v>
      </c>
      <c r="E18" s="8">
        <v>378</v>
      </c>
      <c r="F18" s="25">
        <v>0.0037997587454764773</v>
      </c>
      <c r="G18" s="8">
        <v>65</v>
      </c>
      <c r="H18" s="25">
        <v>0.023016997167138807</v>
      </c>
      <c r="I18" s="8">
        <v>0</v>
      </c>
      <c r="J18" s="96">
        <v>0</v>
      </c>
      <c r="K18" s="7">
        <v>702</v>
      </c>
      <c r="L18" s="95">
        <v>0.03397870280735722</v>
      </c>
      <c r="M18" s="129"/>
    </row>
    <row r="19" spans="1:13" ht="15">
      <c r="A19" s="93">
        <v>40</v>
      </c>
      <c r="B19" s="94" t="s">
        <v>42</v>
      </c>
      <c r="C19" s="7">
        <v>1</v>
      </c>
      <c r="D19" s="27">
        <v>0.00012753475322025253</v>
      </c>
      <c r="E19" s="8">
        <v>1</v>
      </c>
      <c r="F19" s="25">
        <v>1.0052271813429835E-05</v>
      </c>
      <c r="G19" s="8">
        <v>1</v>
      </c>
      <c r="H19" s="25">
        <v>0.0003541076487252125</v>
      </c>
      <c r="I19" s="8">
        <v>0</v>
      </c>
      <c r="J19" s="96">
        <v>0</v>
      </c>
      <c r="K19" s="7">
        <v>3</v>
      </c>
      <c r="L19" s="95">
        <v>0.00014520813165537266</v>
      </c>
      <c r="M19" s="129"/>
    </row>
    <row r="20" spans="1:13" ht="15">
      <c r="A20" s="93">
        <v>41</v>
      </c>
      <c r="B20" s="94" t="s">
        <v>43</v>
      </c>
      <c r="C20" s="7">
        <v>1</v>
      </c>
      <c r="D20" s="27">
        <v>0.00012753475322025253</v>
      </c>
      <c r="E20" s="8">
        <v>2</v>
      </c>
      <c r="F20" s="25">
        <v>2.010454362685967E-05</v>
      </c>
      <c r="G20" s="8">
        <v>1</v>
      </c>
      <c r="H20" s="25">
        <v>0.0003541076487252125</v>
      </c>
      <c r="I20" s="8">
        <v>0</v>
      </c>
      <c r="J20" s="96">
        <v>0</v>
      </c>
      <c r="K20" s="7">
        <v>4</v>
      </c>
      <c r="L20" s="95">
        <v>0.0001936108422071636</v>
      </c>
      <c r="M20" s="129"/>
    </row>
    <row r="21" spans="1:13" ht="15">
      <c r="A21" s="93">
        <v>50</v>
      </c>
      <c r="B21" s="94" t="s">
        <v>44</v>
      </c>
      <c r="C21" s="7">
        <v>235</v>
      </c>
      <c r="D21" s="27">
        <v>0.029970667006759343</v>
      </c>
      <c r="E21" s="8">
        <v>356</v>
      </c>
      <c r="F21" s="25">
        <v>0.0035786087655810214</v>
      </c>
      <c r="G21" s="8">
        <v>71</v>
      </c>
      <c r="H21" s="25">
        <v>0.025141643059490085</v>
      </c>
      <c r="I21" s="8">
        <v>1</v>
      </c>
      <c r="J21" s="96">
        <v>0.02127659574468085</v>
      </c>
      <c r="K21" s="7">
        <v>663</v>
      </c>
      <c r="L21" s="95">
        <v>0.03209099709583737</v>
      </c>
      <c r="M21" s="129"/>
    </row>
    <row r="22" spans="1:13" ht="15">
      <c r="A22" s="93">
        <v>51</v>
      </c>
      <c r="B22" s="94" t="s">
        <v>44</v>
      </c>
      <c r="C22" s="7">
        <v>131</v>
      </c>
      <c r="D22" s="27">
        <v>0.01670705267185308</v>
      </c>
      <c r="E22" s="8">
        <v>218</v>
      </c>
      <c r="F22" s="25">
        <v>0.002191395255327704</v>
      </c>
      <c r="G22" s="8">
        <v>22</v>
      </c>
      <c r="H22" s="25">
        <v>0.007790368271954674</v>
      </c>
      <c r="I22" s="8">
        <v>0</v>
      </c>
      <c r="J22" s="96">
        <v>0</v>
      </c>
      <c r="K22" s="7">
        <v>371</v>
      </c>
      <c r="L22" s="95">
        <v>0.017957405614714424</v>
      </c>
      <c r="M22" s="129"/>
    </row>
    <row r="23" spans="1:13" ht="15">
      <c r="A23" s="93">
        <v>52</v>
      </c>
      <c r="B23" s="94" t="s">
        <v>45</v>
      </c>
      <c r="C23" s="7">
        <v>101</v>
      </c>
      <c r="D23" s="27">
        <v>0.012881010075245504</v>
      </c>
      <c r="E23" s="8">
        <v>134</v>
      </c>
      <c r="F23" s="25">
        <v>0.0013470044229995978</v>
      </c>
      <c r="G23" s="8">
        <v>25</v>
      </c>
      <c r="H23" s="25">
        <v>0.008852691218130312</v>
      </c>
      <c r="I23" s="8">
        <v>5</v>
      </c>
      <c r="J23" s="96">
        <v>0.10638297872340424</v>
      </c>
      <c r="K23" s="7">
        <v>265</v>
      </c>
      <c r="L23" s="95">
        <v>0.01282671829622459</v>
      </c>
      <c r="M23" s="129"/>
    </row>
    <row r="24" spans="1:13" ht="42.75">
      <c r="A24" s="93">
        <v>53</v>
      </c>
      <c r="B24" s="94" t="s">
        <v>46</v>
      </c>
      <c r="C24" s="7">
        <v>6</v>
      </c>
      <c r="D24" s="27">
        <v>0.0007652085193215151</v>
      </c>
      <c r="E24" s="8">
        <v>3</v>
      </c>
      <c r="F24" s="25">
        <v>3.01568154402895E-05</v>
      </c>
      <c r="G24" s="8">
        <v>5</v>
      </c>
      <c r="H24" s="25">
        <v>0.0017705382436260626</v>
      </c>
      <c r="I24" s="8">
        <v>3</v>
      </c>
      <c r="J24" s="96">
        <v>0.06382978723404255</v>
      </c>
      <c r="K24" s="7">
        <v>17</v>
      </c>
      <c r="L24" s="95">
        <v>0.0008228460793804454</v>
      </c>
      <c r="M24" s="129"/>
    </row>
    <row r="25" spans="1:13" ht="15">
      <c r="A25" s="93">
        <v>54</v>
      </c>
      <c r="B25" s="94" t="s">
        <v>47</v>
      </c>
      <c r="C25" s="7">
        <v>0</v>
      </c>
      <c r="D25" s="27">
        <v>0</v>
      </c>
      <c r="E25" s="8">
        <v>0</v>
      </c>
      <c r="F25" s="25">
        <v>0</v>
      </c>
      <c r="G25" s="9">
        <v>0</v>
      </c>
      <c r="H25" s="25">
        <v>0</v>
      </c>
      <c r="I25" s="8">
        <v>0</v>
      </c>
      <c r="J25" s="96">
        <v>0</v>
      </c>
      <c r="K25" s="7">
        <v>0</v>
      </c>
      <c r="L25" s="95">
        <v>0</v>
      </c>
      <c r="M25" s="129"/>
    </row>
    <row r="26" spans="1:13" ht="28.5">
      <c r="A26" s="93">
        <v>59</v>
      </c>
      <c r="B26" s="94" t="s">
        <v>48</v>
      </c>
      <c r="C26" s="7">
        <v>35</v>
      </c>
      <c r="D26" s="27">
        <v>0.004463716362708838</v>
      </c>
      <c r="E26" s="8">
        <v>39</v>
      </c>
      <c r="F26" s="25">
        <v>0.0003920386007237636</v>
      </c>
      <c r="G26" s="8">
        <v>9</v>
      </c>
      <c r="H26" s="25">
        <v>0.0031869688385269116</v>
      </c>
      <c r="I26" s="8">
        <v>0</v>
      </c>
      <c r="J26" s="96">
        <v>0</v>
      </c>
      <c r="K26" s="7">
        <v>83</v>
      </c>
      <c r="L26" s="95">
        <v>0.0040174249757986445</v>
      </c>
      <c r="M26" s="129"/>
    </row>
    <row r="27" spans="1:13" ht="28.5">
      <c r="A27" s="93">
        <v>60</v>
      </c>
      <c r="B27" s="94" t="s">
        <v>49</v>
      </c>
      <c r="C27" s="7">
        <v>3</v>
      </c>
      <c r="D27" s="27">
        <v>0.00038260425966075756</v>
      </c>
      <c r="E27" s="8">
        <v>1</v>
      </c>
      <c r="F27" s="25">
        <v>1.0052271813429835E-05</v>
      </c>
      <c r="G27" s="8">
        <v>0</v>
      </c>
      <c r="H27" s="25">
        <v>0</v>
      </c>
      <c r="I27" s="8">
        <v>0</v>
      </c>
      <c r="J27" s="96">
        <v>0</v>
      </c>
      <c r="K27" s="7">
        <v>4</v>
      </c>
      <c r="L27" s="95">
        <v>0.0001936108422071636</v>
      </c>
      <c r="M27" s="129"/>
    </row>
    <row r="28" spans="1:13" ht="28.5">
      <c r="A28" s="93">
        <v>61</v>
      </c>
      <c r="B28" s="94" t="s">
        <v>50</v>
      </c>
      <c r="C28" s="7">
        <v>5</v>
      </c>
      <c r="D28" s="27">
        <v>0.0006376737661012626</v>
      </c>
      <c r="E28" s="8">
        <v>6</v>
      </c>
      <c r="F28" s="25">
        <v>6.0313630880579E-05</v>
      </c>
      <c r="G28" s="8">
        <v>0</v>
      </c>
      <c r="H28" s="25">
        <v>0</v>
      </c>
      <c r="I28" s="8">
        <v>0</v>
      </c>
      <c r="J28" s="96">
        <v>0</v>
      </c>
      <c r="K28" s="7">
        <v>11</v>
      </c>
      <c r="L28" s="95">
        <v>0.0005324298160696999</v>
      </c>
      <c r="M28" s="129"/>
    </row>
    <row r="29" spans="1:13" ht="15">
      <c r="A29" s="93">
        <v>62</v>
      </c>
      <c r="B29" s="94" t="s">
        <v>51</v>
      </c>
      <c r="C29" s="7">
        <v>3</v>
      </c>
      <c r="D29" s="27">
        <v>0.00038260425966075756</v>
      </c>
      <c r="E29" s="8">
        <v>0</v>
      </c>
      <c r="F29" s="25">
        <v>0</v>
      </c>
      <c r="G29" s="8">
        <v>0</v>
      </c>
      <c r="H29" s="25">
        <v>0</v>
      </c>
      <c r="I29" s="8">
        <v>0</v>
      </c>
      <c r="J29" s="96">
        <v>0</v>
      </c>
      <c r="K29" s="7">
        <v>3</v>
      </c>
      <c r="L29" s="95">
        <v>0.00014520813165537266</v>
      </c>
      <c r="M29" s="129"/>
    </row>
    <row r="30" spans="1:13" ht="15">
      <c r="A30" s="93">
        <v>63</v>
      </c>
      <c r="B30" s="94" t="s">
        <v>52</v>
      </c>
      <c r="C30" s="7">
        <v>0</v>
      </c>
      <c r="D30" s="27">
        <v>0</v>
      </c>
      <c r="E30" s="8">
        <v>1</v>
      </c>
      <c r="F30" s="25">
        <v>1.0052271813429835E-05</v>
      </c>
      <c r="G30" s="9">
        <v>0</v>
      </c>
      <c r="H30" s="25">
        <v>0</v>
      </c>
      <c r="I30" s="8">
        <v>0</v>
      </c>
      <c r="J30" s="96">
        <v>0</v>
      </c>
      <c r="K30" s="7">
        <v>1</v>
      </c>
      <c r="L30" s="95">
        <v>4.84027105517909E-05</v>
      </c>
      <c r="M30" s="129"/>
    </row>
    <row r="31" spans="1:13" ht="42.75">
      <c r="A31" s="93">
        <v>69</v>
      </c>
      <c r="B31" s="94" t="s">
        <v>53</v>
      </c>
      <c r="C31" s="7">
        <v>2</v>
      </c>
      <c r="D31" s="27">
        <v>0.00025506950644050506</v>
      </c>
      <c r="E31" s="8">
        <v>5</v>
      </c>
      <c r="F31" s="25">
        <v>5.0261359067149175E-05</v>
      </c>
      <c r="G31" s="8">
        <v>0</v>
      </c>
      <c r="H31" s="25">
        <v>0</v>
      </c>
      <c r="I31" s="8">
        <v>0</v>
      </c>
      <c r="J31" s="96">
        <v>0</v>
      </c>
      <c r="K31" s="7">
        <v>7</v>
      </c>
      <c r="L31" s="95">
        <v>0.00033881897386253625</v>
      </c>
      <c r="M31" s="129"/>
    </row>
    <row r="32" spans="1:13" ht="15">
      <c r="A32" s="93">
        <v>70</v>
      </c>
      <c r="B32" s="94" t="s">
        <v>54</v>
      </c>
      <c r="C32" s="7">
        <v>0</v>
      </c>
      <c r="D32" s="27">
        <v>0</v>
      </c>
      <c r="E32" s="8">
        <v>0</v>
      </c>
      <c r="F32" s="25">
        <v>0</v>
      </c>
      <c r="G32" s="9">
        <v>0</v>
      </c>
      <c r="H32" s="25">
        <v>0</v>
      </c>
      <c r="I32" s="8">
        <v>0</v>
      </c>
      <c r="J32" s="96">
        <v>0</v>
      </c>
      <c r="K32" s="7">
        <v>0</v>
      </c>
      <c r="L32" s="95">
        <v>0</v>
      </c>
      <c r="M32" s="129"/>
    </row>
    <row r="33" spans="1:13" ht="15">
      <c r="A33" s="93">
        <v>71</v>
      </c>
      <c r="B33" s="94" t="s">
        <v>55</v>
      </c>
      <c r="C33" s="7">
        <v>1</v>
      </c>
      <c r="D33" s="27">
        <v>0.00012753475322025253</v>
      </c>
      <c r="E33" s="8">
        <v>1</v>
      </c>
      <c r="F33" s="25">
        <v>1.0052271813429835E-05</v>
      </c>
      <c r="G33" s="8">
        <v>0</v>
      </c>
      <c r="H33" s="25">
        <v>0</v>
      </c>
      <c r="I33" s="8">
        <v>0</v>
      </c>
      <c r="J33" s="96">
        <v>0</v>
      </c>
      <c r="K33" s="7">
        <v>2</v>
      </c>
      <c r="L33" s="95">
        <v>9.68054211035818E-05</v>
      </c>
      <c r="M33" s="129"/>
    </row>
    <row r="34" spans="1:13" ht="15">
      <c r="A34" s="93">
        <v>72</v>
      </c>
      <c r="B34" s="94" t="s">
        <v>56</v>
      </c>
      <c r="C34" s="7">
        <v>4</v>
      </c>
      <c r="D34" s="27">
        <v>0.0005101390128810101</v>
      </c>
      <c r="E34" s="8">
        <v>0</v>
      </c>
      <c r="F34" s="25">
        <v>0</v>
      </c>
      <c r="G34" s="8">
        <v>0</v>
      </c>
      <c r="H34" s="25">
        <v>0</v>
      </c>
      <c r="I34" s="8">
        <v>0</v>
      </c>
      <c r="J34" s="96">
        <v>0</v>
      </c>
      <c r="K34" s="7">
        <v>4</v>
      </c>
      <c r="L34" s="95">
        <v>0.0001936108422071636</v>
      </c>
      <c r="M34" s="129"/>
    </row>
    <row r="35" spans="1:13" ht="28.5">
      <c r="A35" s="93">
        <v>79</v>
      </c>
      <c r="B35" s="94" t="s">
        <v>57</v>
      </c>
      <c r="C35" s="7">
        <v>0</v>
      </c>
      <c r="D35" s="27">
        <v>0</v>
      </c>
      <c r="E35" s="8">
        <v>0</v>
      </c>
      <c r="F35" s="25">
        <v>0</v>
      </c>
      <c r="G35" s="9">
        <v>0</v>
      </c>
      <c r="H35" s="25">
        <v>0</v>
      </c>
      <c r="I35" s="8">
        <v>0</v>
      </c>
      <c r="J35" s="96">
        <v>0</v>
      </c>
      <c r="K35" s="7">
        <v>0</v>
      </c>
      <c r="L35" s="95">
        <v>0</v>
      </c>
      <c r="M35" s="129"/>
    </row>
    <row r="36" spans="1:13" ht="15">
      <c r="A36" s="93">
        <v>80</v>
      </c>
      <c r="B36" s="94" t="s">
        <v>58</v>
      </c>
      <c r="C36" s="7">
        <v>0</v>
      </c>
      <c r="D36" s="27">
        <v>0</v>
      </c>
      <c r="E36" s="8">
        <v>0</v>
      </c>
      <c r="F36" s="25">
        <v>0</v>
      </c>
      <c r="G36" s="9">
        <v>0</v>
      </c>
      <c r="H36" s="25">
        <v>0</v>
      </c>
      <c r="I36" s="8">
        <v>0</v>
      </c>
      <c r="J36" s="96">
        <v>0</v>
      </c>
      <c r="K36" s="7">
        <v>0</v>
      </c>
      <c r="L36" s="95">
        <v>0</v>
      </c>
      <c r="M36" s="129"/>
    </row>
    <row r="37" spans="1:13" ht="15">
      <c r="A37" s="93">
        <v>81</v>
      </c>
      <c r="B37" s="94" t="s">
        <v>59</v>
      </c>
      <c r="C37" s="7">
        <v>0</v>
      </c>
      <c r="D37" s="27">
        <v>0</v>
      </c>
      <c r="E37" s="8">
        <v>0</v>
      </c>
      <c r="F37" s="25">
        <v>0</v>
      </c>
      <c r="G37" s="9">
        <v>0</v>
      </c>
      <c r="H37" s="25">
        <v>0</v>
      </c>
      <c r="I37" s="9">
        <v>0</v>
      </c>
      <c r="J37" s="96">
        <v>0</v>
      </c>
      <c r="K37" s="14">
        <v>0</v>
      </c>
      <c r="L37" s="95">
        <v>0</v>
      </c>
      <c r="M37" s="129"/>
    </row>
    <row r="38" spans="1:13" ht="15">
      <c r="A38" s="93">
        <v>82</v>
      </c>
      <c r="B38" s="94" t="s">
        <v>60</v>
      </c>
      <c r="C38" s="7">
        <v>0</v>
      </c>
      <c r="D38" s="27">
        <v>0</v>
      </c>
      <c r="E38" s="8">
        <v>0</v>
      </c>
      <c r="F38" s="25">
        <v>0</v>
      </c>
      <c r="G38" s="9">
        <v>0</v>
      </c>
      <c r="H38" s="25">
        <v>0</v>
      </c>
      <c r="I38" s="8">
        <v>0</v>
      </c>
      <c r="J38" s="96">
        <v>0</v>
      </c>
      <c r="K38" s="7">
        <v>0</v>
      </c>
      <c r="L38" s="95">
        <v>0</v>
      </c>
      <c r="M38" s="129"/>
    </row>
    <row r="39" spans="1:13" ht="15">
      <c r="A39" s="93">
        <v>89</v>
      </c>
      <c r="B39" s="94" t="s">
        <v>61</v>
      </c>
      <c r="C39" s="7">
        <v>0</v>
      </c>
      <c r="D39" s="27">
        <v>0</v>
      </c>
      <c r="E39" s="8">
        <v>0</v>
      </c>
      <c r="F39" s="25">
        <v>0</v>
      </c>
      <c r="G39" s="9">
        <v>0</v>
      </c>
      <c r="H39" s="25">
        <v>0</v>
      </c>
      <c r="I39" s="8">
        <v>0</v>
      </c>
      <c r="J39" s="96">
        <v>0</v>
      </c>
      <c r="K39" s="7">
        <v>0</v>
      </c>
      <c r="L39" s="95">
        <v>0</v>
      </c>
      <c r="M39" s="129"/>
    </row>
    <row r="40" spans="1:13" ht="28.5">
      <c r="A40" s="93">
        <v>90</v>
      </c>
      <c r="B40" s="94" t="s">
        <v>62</v>
      </c>
      <c r="C40" s="7">
        <v>1</v>
      </c>
      <c r="D40" s="27">
        <v>0.00012753475322025253</v>
      </c>
      <c r="E40" s="8">
        <v>1</v>
      </c>
      <c r="F40" s="25">
        <v>1.0052271813429835E-05</v>
      </c>
      <c r="G40" s="8">
        <v>0</v>
      </c>
      <c r="H40" s="25">
        <v>0</v>
      </c>
      <c r="I40" s="8">
        <v>0</v>
      </c>
      <c r="J40" s="96">
        <v>0</v>
      </c>
      <c r="K40" s="7">
        <v>2</v>
      </c>
      <c r="L40" s="95">
        <v>9.68054211035818E-05</v>
      </c>
      <c r="M40" s="129"/>
    </row>
    <row r="41" spans="1:13" ht="15">
      <c r="A41" s="93">
        <v>91</v>
      </c>
      <c r="B41" s="94" t="s">
        <v>63</v>
      </c>
      <c r="C41" s="7">
        <v>1</v>
      </c>
      <c r="D41" s="27">
        <v>0.00012753475322025253</v>
      </c>
      <c r="E41" s="8">
        <v>0</v>
      </c>
      <c r="F41" s="25">
        <v>0</v>
      </c>
      <c r="G41" s="8">
        <v>0</v>
      </c>
      <c r="H41" s="25">
        <v>0</v>
      </c>
      <c r="I41" s="8">
        <v>0</v>
      </c>
      <c r="J41" s="96">
        <v>0</v>
      </c>
      <c r="K41" s="7">
        <v>1</v>
      </c>
      <c r="L41" s="95">
        <v>4.84027105517909E-05</v>
      </c>
      <c r="M41" s="129"/>
    </row>
    <row r="42" spans="1:13" ht="15">
      <c r="A42" s="93">
        <v>92</v>
      </c>
      <c r="B42" s="94" t="s">
        <v>64</v>
      </c>
      <c r="C42" s="7">
        <v>1</v>
      </c>
      <c r="D42" s="27">
        <v>0.00012753475322025253</v>
      </c>
      <c r="E42" s="8">
        <v>1</v>
      </c>
      <c r="F42" s="25">
        <v>1.0052271813429835E-05</v>
      </c>
      <c r="G42" s="8">
        <v>0</v>
      </c>
      <c r="H42" s="25">
        <v>0</v>
      </c>
      <c r="I42" s="8">
        <v>0</v>
      </c>
      <c r="J42" s="96">
        <v>0</v>
      </c>
      <c r="K42" s="7">
        <v>2</v>
      </c>
      <c r="L42" s="95">
        <v>9.68054211035818E-05</v>
      </c>
      <c r="M42" s="129"/>
    </row>
    <row r="43" spans="1:13" ht="28.5">
      <c r="A43" s="93">
        <v>99</v>
      </c>
      <c r="B43" s="94" t="s">
        <v>65</v>
      </c>
      <c r="C43" s="7">
        <v>2</v>
      </c>
      <c r="D43" s="27">
        <v>0.00025506950644050506</v>
      </c>
      <c r="E43" s="8">
        <v>2</v>
      </c>
      <c r="F43" s="25">
        <v>2.010454362685967E-05</v>
      </c>
      <c r="G43" s="8">
        <v>2</v>
      </c>
      <c r="H43" s="25">
        <v>0.000708215297450425</v>
      </c>
      <c r="I43" s="8">
        <v>0</v>
      </c>
      <c r="J43" s="96">
        <v>0</v>
      </c>
      <c r="K43" s="7">
        <v>6</v>
      </c>
      <c r="L43" s="95">
        <v>0.0002904162633107453</v>
      </c>
      <c r="M43" s="129"/>
    </row>
    <row r="44" spans="1:13" ht="28.5">
      <c r="A44" s="93">
        <v>100</v>
      </c>
      <c r="B44" s="94" t="s">
        <v>66</v>
      </c>
      <c r="C44" s="7">
        <v>0</v>
      </c>
      <c r="D44" s="27">
        <v>0</v>
      </c>
      <c r="E44" s="8">
        <v>0</v>
      </c>
      <c r="F44" s="25">
        <v>0</v>
      </c>
      <c r="G44" s="8">
        <v>0</v>
      </c>
      <c r="H44" s="25">
        <v>0</v>
      </c>
      <c r="I44" s="8">
        <v>0</v>
      </c>
      <c r="J44" s="96">
        <v>0</v>
      </c>
      <c r="K44" s="7">
        <v>0</v>
      </c>
      <c r="L44" s="95">
        <v>0</v>
      </c>
      <c r="M44" s="129"/>
    </row>
    <row r="45" spans="1:13" ht="15">
      <c r="A45" s="93">
        <v>101</v>
      </c>
      <c r="B45" s="94" t="s">
        <v>67</v>
      </c>
      <c r="C45" s="7">
        <v>0</v>
      </c>
      <c r="D45" s="27">
        <v>0</v>
      </c>
      <c r="E45" s="8">
        <v>0</v>
      </c>
      <c r="F45" s="25">
        <v>0</v>
      </c>
      <c r="G45" s="9">
        <v>0</v>
      </c>
      <c r="H45" s="25">
        <v>0</v>
      </c>
      <c r="I45" s="9">
        <v>0</v>
      </c>
      <c r="J45" s="96">
        <v>0</v>
      </c>
      <c r="K45" s="14">
        <v>0</v>
      </c>
      <c r="L45" s="95">
        <v>0</v>
      </c>
      <c r="M45" s="129"/>
    </row>
    <row r="46" spans="1:13" ht="15">
      <c r="A46" s="93">
        <v>102</v>
      </c>
      <c r="B46" s="94" t="s">
        <v>68</v>
      </c>
      <c r="C46" s="7">
        <v>0</v>
      </c>
      <c r="D46" s="27">
        <v>0</v>
      </c>
      <c r="E46" s="8">
        <v>0</v>
      </c>
      <c r="F46" s="25">
        <v>0</v>
      </c>
      <c r="G46" s="9">
        <v>0</v>
      </c>
      <c r="H46" s="25">
        <v>0</v>
      </c>
      <c r="I46" s="8">
        <v>0</v>
      </c>
      <c r="J46" s="96">
        <v>0</v>
      </c>
      <c r="K46" s="7">
        <v>0</v>
      </c>
      <c r="L46" s="95">
        <v>0</v>
      </c>
      <c r="M46" s="129"/>
    </row>
    <row r="47" spans="1:13" ht="15">
      <c r="A47" s="93">
        <v>103</v>
      </c>
      <c r="B47" s="94" t="s">
        <v>69</v>
      </c>
      <c r="C47" s="7">
        <v>0</v>
      </c>
      <c r="D47" s="27">
        <v>0</v>
      </c>
      <c r="E47" s="8">
        <v>0</v>
      </c>
      <c r="F47" s="25">
        <v>0</v>
      </c>
      <c r="G47" s="8">
        <v>0</v>
      </c>
      <c r="H47" s="25">
        <v>0</v>
      </c>
      <c r="I47" s="8">
        <v>0</v>
      </c>
      <c r="J47" s="96">
        <v>0</v>
      </c>
      <c r="K47" s="7">
        <v>0</v>
      </c>
      <c r="L47" s="95">
        <v>0</v>
      </c>
      <c r="M47" s="129"/>
    </row>
    <row r="48" spans="1:13" ht="42.75">
      <c r="A48" s="93">
        <v>109</v>
      </c>
      <c r="B48" s="94" t="s">
        <v>70</v>
      </c>
      <c r="C48" s="7">
        <v>0</v>
      </c>
      <c r="D48" s="27">
        <v>0</v>
      </c>
      <c r="E48" s="8">
        <v>0</v>
      </c>
      <c r="F48" s="25">
        <v>0</v>
      </c>
      <c r="G48" s="9">
        <v>0</v>
      </c>
      <c r="H48" s="25">
        <v>0</v>
      </c>
      <c r="I48" s="8">
        <v>0</v>
      </c>
      <c r="J48" s="96">
        <v>0</v>
      </c>
      <c r="K48" s="7">
        <v>0</v>
      </c>
      <c r="L48" s="95">
        <v>0</v>
      </c>
      <c r="M48" s="129"/>
    </row>
    <row r="49" spans="1:13" ht="15">
      <c r="A49" s="93">
        <v>110</v>
      </c>
      <c r="B49" s="94" t="s">
        <v>71</v>
      </c>
      <c r="C49" s="7">
        <v>46</v>
      </c>
      <c r="D49" s="27">
        <v>0.005866598648131616</v>
      </c>
      <c r="E49" s="8">
        <v>68</v>
      </c>
      <c r="F49" s="25">
        <v>0.0006835544833132288</v>
      </c>
      <c r="G49" s="8">
        <v>5</v>
      </c>
      <c r="H49" s="25">
        <v>0.0017705382436260626</v>
      </c>
      <c r="I49" s="8">
        <v>1</v>
      </c>
      <c r="J49" s="96">
        <v>0.02127659574468085</v>
      </c>
      <c r="K49" s="7">
        <v>120</v>
      </c>
      <c r="L49" s="95">
        <v>0.005808325266214909</v>
      </c>
      <c r="M49" s="129"/>
    </row>
    <row r="50" spans="1:13" ht="28.5">
      <c r="A50" s="93">
        <v>111</v>
      </c>
      <c r="B50" s="94" t="s">
        <v>72</v>
      </c>
      <c r="C50" s="7">
        <v>9</v>
      </c>
      <c r="D50" s="27">
        <v>0.0011478127789822726</v>
      </c>
      <c r="E50" s="8">
        <v>14</v>
      </c>
      <c r="F50" s="25">
        <v>0.00014073180538801768</v>
      </c>
      <c r="G50" s="8">
        <v>0</v>
      </c>
      <c r="H50" s="25">
        <v>0</v>
      </c>
      <c r="I50" s="8">
        <v>0</v>
      </c>
      <c r="J50" s="96">
        <v>0</v>
      </c>
      <c r="K50" s="7">
        <v>23</v>
      </c>
      <c r="L50" s="95">
        <v>0.0011132623426911908</v>
      </c>
      <c r="M50" s="129"/>
    </row>
    <row r="51" spans="1:13" ht="15">
      <c r="A51" s="93">
        <v>112</v>
      </c>
      <c r="B51" s="94" t="s">
        <v>73</v>
      </c>
      <c r="C51" s="7">
        <v>13</v>
      </c>
      <c r="D51" s="27">
        <v>0.0016579517918632828</v>
      </c>
      <c r="E51" s="8">
        <v>39</v>
      </c>
      <c r="F51" s="25">
        <v>0.0003920386007237636</v>
      </c>
      <c r="G51" s="8">
        <v>7</v>
      </c>
      <c r="H51" s="25">
        <v>0.002478753541076487</v>
      </c>
      <c r="I51" s="8">
        <v>0</v>
      </c>
      <c r="J51" s="96">
        <v>0</v>
      </c>
      <c r="K51" s="7">
        <v>59</v>
      </c>
      <c r="L51" s="95">
        <v>0.0028557599225556628</v>
      </c>
      <c r="M51" s="129"/>
    </row>
    <row r="52" spans="1:13" ht="15">
      <c r="A52" s="93">
        <v>119</v>
      </c>
      <c r="B52" s="94" t="s">
        <v>74</v>
      </c>
      <c r="C52" s="7">
        <v>21</v>
      </c>
      <c r="D52" s="27">
        <v>0.002678229817625303</v>
      </c>
      <c r="E52" s="8">
        <v>30</v>
      </c>
      <c r="F52" s="25">
        <v>0.00030156815440289503</v>
      </c>
      <c r="G52" s="8">
        <v>15</v>
      </c>
      <c r="H52" s="25">
        <v>0.005311614730878187</v>
      </c>
      <c r="I52" s="8">
        <v>0</v>
      </c>
      <c r="J52" s="96">
        <v>0</v>
      </c>
      <c r="K52" s="7">
        <v>66</v>
      </c>
      <c r="L52" s="95">
        <v>0.0031945788964181992</v>
      </c>
      <c r="M52" s="129"/>
    </row>
    <row r="53" spans="1:13" ht="15">
      <c r="A53" s="93">
        <v>120</v>
      </c>
      <c r="B53" s="94" t="s">
        <v>75</v>
      </c>
      <c r="C53" s="7">
        <v>282</v>
      </c>
      <c r="D53" s="27">
        <v>0.03596480040811121</v>
      </c>
      <c r="E53" s="8">
        <v>409</v>
      </c>
      <c r="F53" s="25">
        <v>0.004111379171692802</v>
      </c>
      <c r="G53" s="8">
        <v>128</v>
      </c>
      <c r="H53" s="25">
        <v>0.0453257790368272</v>
      </c>
      <c r="I53" s="8">
        <v>8</v>
      </c>
      <c r="J53" s="96">
        <v>0.1702127659574468</v>
      </c>
      <c r="K53" s="7">
        <v>827</v>
      </c>
      <c r="L53" s="95">
        <v>0.04002904162633107</v>
      </c>
      <c r="M53" s="129"/>
    </row>
    <row r="54" spans="1:13" ht="29.25" thickBot="1">
      <c r="A54" s="98">
        <v>999</v>
      </c>
      <c r="B54" s="99" t="s">
        <v>76</v>
      </c>
      <c r="C54" s="10">
        <v>181</v>
      </c>
      <c r="D54" s="30">
        <v>0.023083790332865707</v>
      </c>
      <c r="E54" s="12">
        <v>174</v>
      </c>
      <c r="F54" s="28">
        <v>0.0017490952955367914</v>
      </c>
      <c r="G54" s="12">
        <v>48</v>
      </c>
      <c r="H54" s="28">
        <v>0.0169971671388102</v>
      </c>
      <c r="I54" s="12">
        <v>17</v>
      </c>
      <c r="J54" s="100">
        <v>0.3617021276595745</v>
      </c>
      <c r="K54" s="20">
        <v>420</v>
      </c>
      <c r="L54" s="100">
        <v>0.02032913843175218</v>
      </c>
      <c r="M54" s="129"/>
    </row>
    <row r="55" spans="1:13" ht="15.75" thickBot="1">
      <c r="A55" s="166" t="s">
        <v>77</v>
      </c>
      <c r="B55" s="167"/>
      <c r="C55" s="81">
        <v>7841</v>
      </c>
      <c r="D55" s="31">
        <v>1</v>
      </c>
      <c r="E55" s="86">
        <v>9948</v>
      </c>
      <c r="F55" s="31">
        <v>0.1</v>
      </c>
      <c r="G55" s="86">
        <v>2824</v>
      </c>
      <c r="H55" s="31">
        <v>1</v>
      </c>
      <c r="I55" s="86">
        <v>47</v>
      </c>
      <c r="J55" s="13">
        <v>1</v>
      </c>
      <c r="K55" s="77">
        <v>20660</v>
      </c>
      <c r="L55" s="13">
        <v>1</v>
      </c>
      <c r="M55" s="130"/>
    </row>
    <row r="56" spans="1:12" ht="15">
      <c r="A56" s="103"/>
      <c r="B56" s="104"/>
      <c r="C56" s="105"/>
      <c r="D56" s="106"/>
      <c r="E56" s="105"/>
      <c r="F56" s="106"/>
      <c r="G56" s="105"/>
      <c r="H56" s="106"/>
      <c r="I56" s="105"/>
      <c r="J56" s="106"/>
      <c r="K56" s="105"/>
      <c r="L56" s="106"/>
    </row>
    <row r="57" spans="1:12" ht="15">
      <c r="A57" s="64" t="s">
        <v>78</v>
      </c>
      <c r="B57" s="51"/>
      <c r="C57" s="42"/>
      <c r="D57" s="87"/>
      <c r="E57" s="42"/>
      <c r="F57" s="87"/>
      <c r="G57" s="42"/>
      <c r="H57" s="87"/>
      <c r="I57" s="42"/>
      <c r="J57" s="87"/>
      <c r="K57" s="67"/>
      <c r="L57" s="87"/>
    </row>
    <row r="58" spans="1:12" ht="15">
      <c r="A58" s="51" t="s">
        <v>85</v>
      </c>
      <c r="B58" s="51"/>
      <c r="C58" s="42"/>
      <c r="D58" s="87"/>
      <c r="E58" s="42"/>
      <c r="F58" s="87"/>
      <c r="G58" s="42"/>
      <c r="H58" s="87"/>
      <c r="I58" s="42"/>
      <c r="J58" s="87"/>
      <c r="K58" s="67"/>
      <c r="L58" s="87"/>
    </row>
    <row r="59" spans="1:12" ht="15">
      <c r="A59" s="66"/>
      <c r="B59" s="42"/>
      <c r="C59" s="42"/>
      <c r="D59" s="87"/>
      <c r="E59" s="42"/>
      <c r="F59" s="87"/>
      <c r="G59" s="42"/>
      <c r="H59" s="87"/>
      <c r="I59" s="42"/>
      <c r="J59" s="87"/>
      <c r="K59" s="42"/>
      <c r="L59" s="87"/>
    </row>
    <row r="60" spans="1:12" ht="15">
      <c r="A60" s="66"/>
      <c r="B60" s="42"/>
      <c r="C60" s="42"/>
      <c r="D60" s="87"/>
      <c r="E60" s="42"/>
      <c r="F60" s="87"/>
      <c r="G60" s="42"/>
      <c r="H60" s="87"/>
      <c r="I60" s="42"/>
      <c r="J60" s="87"/>
      <c r="K60" s="42"/>
      <c r="L60" s="87"/>
    </row>
    <row r="61" spans="1:12" ht="15">
      <c r="A61" s="66"/>
      <c r="B61" s="42"/>
      <c r="C61" s="42"/>
      <c r="D61" s="87"/>
      <c r="E61" s="42"/>
      <c r="F61" s="87"/>
      <c r="G61" s="42"/>
      <c r="H61" s="87"/>
      <c r="I61" s="42"/>
      <c r="J61" s="87"/>
      <c r="K61" s="42"/>
      <c r="L61" s="87"/>
    </row>
    <row r="62" spans="1:12" ht="15">
      <c r="A62" s="42"/>
      <c r="B62" s="42"/>
      <c r="C62" s="67"/>
      <c r="D62" s="109"/>
      <c r="E62" s="109"/>
      <c r="F62" s="109"/>
      <c r="G62" s="67"/>
      <c r="H62" s="79"/>
      <c r="I62" s="42"/>
      <c r="J62" s="87"/>
      <c r="K62" s="42"/>
      <c r="L62" s="87"/>
    </row>
    <row r="63" spans="1:12" ht="15">
      <c r="A63" s="42"/>
      <c r="B63" s="42"/>
      <c r="C63" s="42"/>
      <c r="D63" s="42"/>
      <c r="E63" s="42"/>
      <c r="F63" s="42"/>
      <c r="G63" s="42"/>
      <c r="H63" s="87"/>
      <c r="I63" s="42"/>
      <c r="J63" s="87"/>
      <c r="K63" s="42"/>
      <c r="L63" s="87"/>
    </row>
    <row r="64" spans="1:12" ht="15">
      <c r="A64" s="42"/>
      <c r="B64" s="42"/>
      <c r="C64" s="42"/>
      <c r="D64" s="87"/>
      <c r="E64" s="42"/>
      <c r="F64" s="87"/>
      <c r="G64" s="42"/>
      <c r="H64" s="87"/>
      <c r="I64" s="42"/>
      <c r="J64" s="87"/>
      <c r="K64" s="42"/>
      <c r="L64" s="87"/>
    </row>
    <row r="65" spans="1:12" ht="15">
      <c r="A65" s="42"/>
      <c r="B65" s="42"/>
      <c r="C65" s="66"/>
      <c r="D65" s="87"/>
      <c r="E65" s="66"/>
      <c r="F65" s="87"/>
      <c r="G65" s="66"/>
      <c r="H65" s="87"/>
      <c r="I65" s="66"/>
      <c r="J65" s="87"/>
      <c r="K65" s="66"/>
      <c r="L65" s="87"/>
    </row>
    <row r="66" spans="1:12" ht="15">
      <c r="A66" s="42"/>
      <c r="B66" s="42"/>
      <c r="C66" s="66"/>
      <c r="D66" s="87"/>
      <c r="E66" s="66"/>
      <c r="F66" s="87"/>
      <c r="G66" s="66"/>
      <c r="H66" s="87"/>
      <c r="I66" s="66"/>
      <c r="J66" s="87"/>
      <c r="K66" s="66"/>
      <c r="L66" s="87"/>
    </row>
    <row r="67" spans="1:12" ht="15">
      <c r="A67" s="42"/>
      <c r="B67" s="42"/>
      <c r="C67" s="66"/>
      <c r="D67" s="87"/>
      <c r="E67" s="66"/>
      <c r="F67" s="87"/>
      <c r="G67" s="66"/>
      <c r="H67" s="87"/>
      <c r="I67" s="66"/>
      <c r="J67" s="87"/>
      <c r="K67" s="66"/>
      <c r="L67" s="87"/>
    </row>
    <row r="68" spans="1:12" ht="15">
      <c r="A68" s="42"/>
      <c r="B68" s="42"/>
      <c r="C68" s="66"/>
      <c r="D68" s="87"/>
      <c r="E68" s="66"/>
      <c r="F68" s="87"/>
      <c r="G68" s="66"/>
      <c r="H68" s="87"/>
      <c r="I68" s="66"/>
      <c r="J68" s="87"/>
      <c r="K68" s="66"/>
      <c r="L68" s="87"/>
    </row>
    <row r="69" spans="1:12" ht="15">
      <c r="A69" s="42"/>
      <c r="B69" s="42"/>
      <c r="C69" s="66"/>
      <c r="D69" s="87"/>
      <c r="E69" s="66"/>
      <c r="F69" s="87"/>
      <c r="G69" s="66"/>
      <c r="H69" s="87"/>
      <c r="I69" s="66"/>
      <c r="J69" s="87"/>
      <c r="K69" s="66"/>
      <c r="L69" s="87"/>
    </row>
    <row r="70" spans="1:12" ht="15">
      <c r="A70" s="42"/>
      <c r="B70" s="42"/>
      <c r="C70" s="66"/>
      <c r="D70" s="87"/>
      <c r="E70" s="66"/>
      <c r="F70" s="87"/>
      <c r="G70" s="66"/>
      <c r="H70" s="87"/>
      <c r="I70" s="66"/>
      <c r="J70" s="87"/>
      <c r="K70" s="66"/>
      <c r="L70" s="87"/>
    </row>
    <row r="71" spans="1:12" ht="15">
      <c r="A71" s="42"/>
      <c r="B71" s="42"/>
      <c r="C71" s="66"/>
      <c r="D71" s="87"/>
      <c r="E71" s="66"/>
      <c r="F71" s="87"/>
      <c r="G71" s="66"/>
      <c r="H71" s="87"/>
      <c r="I71" s="66"/>
      <c r="J71" s="87"/>
      <c r="K71" s="66"/>
      <c r="L71" s="87"/>
    </row>
    <row r="72" spans="1:12" ht="15">
      <c r="A72" s="42"/>
      <c r="B72" s="42"/>
      <c r="C72" s="66"/>
      <c r="D72" s="87"/>
      <c r="E72" s="66"/>
      <c r="F72" s="87"/>
      <c r="G72" s="66"/>
      <c r="H72" s="87"/>
      <c r="I72" s="66"/>
      <c r="J72" s="87"/>
      <c r="K72" s="66"/>
      <c r="L72" s="87"/>
    </row>
    <row r="73" spans="1:12" ht="15">
      <c r="A73" s="42"/>
      <c r="B73" s="42"/>
      <c r="C73" s="66"/>
      <c r="D73" s="87"/>
      <c r="E73" s="66"/>
      <c r="F73" s="87"/>
      <c r="G73" s="66"/>
      <c r="H73" s="87"/>
      <c r="I73" s="66"/>
      <c r="J73" s="87"/>
      <c r="K73" s="66"/>
      <c r="L73" s="87"/>
    </row>
    <row r="74" spans="1:12" ht="15">
      <c r="A74" s="42"/>
      <c r="B74" s="42"/>
      <c r="C74" s="66"/>
      <c r="D74" s="87"/>
      <c r="E74" s="66"/>
      <c r="F74" s="87"/>
      <c r="G74" s="66"/>
      <c r="H74" s="87"/>
      <c r="I74" s="66"/>
      <c r="J74" s="87"/>
      <c r="K74" s="66"/>
      <c r="L74" s="87"/>
    </row>
    <row r="75" spans="1:12" ht="15">
      <c r="A75" s="42"/>
      <c r="B75" s="42"/>
      <c r="C75" s="66"/>
      <c r="D75" s="87"/>
      <c r="E75" s="66"/>
      <c r="F75" s="87"/>
      <c r="G75" s="66"/>
      <c r="H75" s="87"/>
      <c r="I75" s="66"/>
      <c r="J75" s="87"/>
      <c r="K75" s="66"/>
      <c r="L75" s="87"/>
    </row>
    <row r="76" spans="1:12" ht="15">
      <c r="A76" s="42"/>
      <c r="B76" s="42"/>
      <c r="C76" s="66"/>
      <c r="D76" s="87"/>
      <c r="E76" s="66"/>
      <c r="F76" s="87"/>
      <c r="G76" s="66"/>
      <c r="H76" s="87"/>
      <c r="I76" s="66"/>
      <c r="J76" s="87"/>
      <c r="K76" s="66"/>
      <c r="L76" s="87"/>
    </row>
    <row r="77" spans="1:12" ht="15">
      <c r="A77" s="42"/>
      <c r="B77" s="42"/>
      <c r="C77" s="66"/>
      <c r="D77" s="87"/>
      <c r="E77" s="66"/>
      <c r="F77" s="87"/>
      <c r="G77" s="66"/>
      <c r="H77" s="87"/>
      <c r="I77" s="66"/>
      <c r="J77" s="87"/>
      <c r="K77" s="66"/>
      <c r="L77" s="87"/>
    </row>
    <row r="78" spans="1:12" ht="15">
      <c r="A78" s="42"/>
      <c r="B78" s="42"/>
      <c r="C78" s="66"/>
      <c r="D78" s="87"/>
      <c r="E78" s="66"/>
      <c r="F78" s="87"/>
      <c r="G78" s="66"/>
      <c r="H78" s="87"/>
      <c r="I78" s="66"/>
      <c r="J78" s="87"/>
      <c r="K78" s="66"/>
      <c r="L78" s="87"/>
    </row>
    <row r="79" spans="1:12" ht="15">
      <c r="A79" s="42"/>
      <c r="B79" s="42"/>
      <c r="C79" s="66"/>
      <c r="D79" s="87"/>
      <c r="E79" s="66"/>
      <c r="F79" s="87"/>
      <c r="G79" s="66"/>
      <c r="H79" s="87"/>
      <c r="I79" s="66"/>
      <c r="J79" s="87"/>
      <c r="K79" s="66"/>
      <c r="L79" s="87"/>
    </row>
    <row r="80" spans="1:12" ht="15">
      <c r="A80" s="42"/>
      <c r="B80" s="42"/>
      <c r="C80" s="66"/>
      <c r="D80" s="87"/>
      <c r="E80" s="66"/>
      <c r="F80" s="87"/>
      <c r="G80" s="66"/>
      <c r="H80" s="87"/>
      <c r="I80" s="66"/>
      <c r="J80" s="87"/>
      <c r="K80" s="66"/>
      <c r="L80" s="87"/>
    </row>
    <row r="81" spans="1:12" ht="15">
      <c r="A81" s="42"/>
      <c r="B81" s="42"/>
      <c r="C81" s="66"/>
      <c r="D81" s="87"/>
      <c r="E81" s="66"/>
      <c r="F81" s="87"/>
      <c r="G81" s="66"/>
      <c r="H81" s="87"/>
      <c r="I81" s="66"/>
      <c r="J81" s="87"/>
      <c r="K81" s="66"/>
      <c r="L81" s="87"/>
    </row>
    <row r="82" spans="1:12" ht="15">
      <c r="A82" s="42"/>
      <c r="B82" s="42"/>
      <c r="C82" s="66"/>
      <c r="D82" s="87"/>
      <c r="E82" s="66"/>
      <c r="F82" s="87"/>
      <c r="G82" s="66"/>
      <c r="H82" s="87"/>
      <c r="I82" s="66"/>
      <c r="J82" s="87"/>
      <c r="K82" s="66"/>
      <c r="L82" s="87"/>
    </row>
    <row r="83" spans="1:12" ht="15">
      <c r="A83" s="42"/>
      <c r="B83" s="42"/>
      <c r="C83" s="66"/>
      <c r="D83" s="87"/>
      <c r="E83" s="66"/>
      <c r="F83" s="87"/>
      <c r="G83" s="66"/>
      <c r="H83" s="87"/>
      <c r="I83" s="66"/>
      <c r="J83" s="87"/>
      <c r="K83" s="66"/>
      <c r="L83" s="87"/>
    </row>
    <row r="84" spans="1:12" ht="15">
      <c r="A84" s="42"/>
      <c r="B84" s="42"/>
      <c r="C84" s="66"/>
      <c r="D84" s="87"/>
      <c r="E84" s="66"/>
      <c r="F84" s="87"/>
      <c r="G84" s="66"/>
      <c r="H84" s="87"/>
      <c r="I84" s="66"/>
      <c r="J84" s="87"/>
      <c r="K84" s="66"/>
      <c r="L84" s="87"/>
    </row>
    <row r="85" spans="1:12" ht="15">
      <c r="A85" s="42"/>
      <c r="B85" s="42"/>
      <c r="C85" s="66"/>
      <c r="D85" s="87"/>
      <c r="E85" s="66"/>
      <c r="F85" s="87"/>
      <c r="G85" s="66"/>
      <c r="H85" s="87"/>
      <c r="I85" s="66"/>
      <c r="J85" s="87"/>
      <c r="K85" s="66"/>
      <c r="L85" s="87"/>
    </row>
    <row r="86" spans="1:12" ht="15">
      <c r="A86" s="42"/>
      <c r="B86" s="42"/>
      <c r="C86" s="66"/>
      <c r="D86" s="87"/>
      <c r="E86" s="66"/>
      <c r="F86" s="87"/>
      <c r="G86" s="66"/>
      <c r="H86" s="87"/>
      <c r="I86" s="66"/>
      <c r="J86" s="87"/>
      <c r="K86" s="66"/>
      <c r="L86" s="87"/>
    </row>
    <row r="87" spans="1:12" ht="15">
      <c r="A87" s="42"/>
      <c r="B87" s="42"/>
      <c r="C87" s="66"/>
      <c r="D87" s="87"/>
      <c r="E87" s="66"/>
      <c r="F87" s="87"/>
      <c r="G87" s="66"/>
      <c r="H87" s="87"/>
      <c r="I87" s="66"/>
      <c r="J87" s="87"/>
      <c r="K87" s="66"/>
      <c r="L87" s="87"/>
    </row>
    <row r="88" spans="1:12" ht="15">
      <c r="A88" s="42"/>
      <c r="B88" s="42"/>
      <c r="C88" s="66"/>
      <c r="D88" s="87"/>
      <c r="E88" s="66"/>
      <c r="F88" s="87"/>
      <c r="G88" s="66"/>
      <c r="H88" s="87"/>
      <c r="I88" s="66"/>
      <c r="J88" s="87"/>
      <c r="K88" s="66"/>
      <c r="L88" s="87"/>
    </row>
    <row r="89" spans="1:12" ht="15">
      <c r="A89" s="42"/>
      <c r="B89" s="42"/>
      <c r="C89" s="66"/>
      <c r="D89" s="87"/>
      <c r="E89" s="66"/>
      <c r="F89" s="87"/>
      <c r="G89" s="66"/>
      <c r="H89" s="87"/>
      <c r="I89" s="66"/>
      <c r="J89" s="87"/>
      <c r="K89" s="66"/>
      <c r="L89" s="87"/>
    </row>
    <row r="90" spans="1:12" ht="15">
      <c r="A90" s="42"/>
      <c r="B90" s="42"/>
      <c r="C90" s="66"/>
      <c r="D90" s="87"/>
      <c r="E90" s="66"/>
      <c r="F90" s="87"/>
      <c r="G90" s="66"/>
      <c r="H90" s="87"/>
      <c r="I90" s="66"/>
      <c r="J90" s="87"/>
      <c r="K90" s="66"/>
      <c r="L90" s="87"/>
    </row>
    <row r="91" spans="1:12" ht="15">
      <c r="A91" s="42"/>
      <c r="B91" s="42"/>
      <c r="C91" s="66"/>
      <c r="D91" s="87"/>
      <c r="E91" s="66"/>
      <c r="F91" s="87"/>
      <c r="G91" s="66"/>
      <c r="H91" s="87"/>
      <c r="I91" s="66"/>
      <c r="J91" s="87"/>
      <c r="K91" s="66"/>
      <c r="L91" s="87"/>
    </row>
    <row r="92" spans="1:12" ht="15">
      <c r="A92" s="42"/>
      <c r="B92" s="42"/>
      <c r="C92" s="66"/>
      <c r="D92" s="87"/>
      <c r="E92" s="66"/>
      <c r="F92" s="87"/>
      <c r="G92" s="66"/>
      <c r="H92" s="87"/>
      <c r="I92" s="66"/>
      <c r="J92" s="87"/>
      <c r="K92" s="66"/>
      <c r="L92" s="87"/>
    </row>
    <row r="93" spans="1:12" ht="15">
      <c r="A93" s="42"/>
      <c r="B93" s="42"/>
      <c r="C93" s="66"/>
      <c r="D93" s="87"/>
      <c r="E93" s="66"/>
      <c r="F93" s="87"/>
      <c r="G93" s="66"/>
      <c r="H93" s="87"/>
      <c r="I93" s="66"/>
      <c r="J93" s="87"/>
      <c r="K93" s="66"/>
      <c r="L93" s="87"/>
    </row>
    <row r="94" spans="1:12" ht="15">
      <c r="A94" s="42"/>
      <c r="B94" s="42"/>
      <c r="C94" s="66"/>
      <c r="D94" s="87"/>
      <c r="E94" s="66"/>
      <c r="F94" s="87"/>
      <c r="G94" s="66"/>
      <c r="H94" s="87"/>
      <c r="I94" s="66"/>
      <c r="J94" s="87"/>
      <c r="K94" s="66"/>
      <c r="L94" s="87"/>
    </row>
    <row r="95" spans="1:12" ht="15">
      <c r="A95" s="42"/>
      <c r="B95" s="42"/>
      <c r="C95" s="66"/>
      <c r="D95" s="87"/>
      <c r="E95" s="66"/>
      <c r="F95" s="87"/>
      <c r="G95" s="66"/>
      <c r="H95" s="87"/>
      <c r="I95" s="66"/>
      <c r="J95" s="87"/>
      <c r="K95" s="66"/>
      <c r="L95" s="87"/>
    </row>
    <row r="96" spans="1:12" ht="15">
      <c r="A96" s="42"/>
      <c r="B96" s="42"/>
      <c r="C96" s="66"/>
      <c r="D96" s="87"/>
      <c r="E96" s="66"/>
      <c r="F96" s="87"/>
      <c r="G96" s="66"/>
      <c r="H96" s="87"/>
      <c r="I96" s="66"/>
      <c r="J96" s="87"/>
      <c r="K96" s="66"/>
      <c r="L96" s="87"/>
    </row>
    <row r="97" spans="1:12" ht="15">
      <c r="A97" s="42"/>
      <c r="B97" s="42"/>
      <c r="C97" s="66"/>
      <c r="D97" s="87"/>
      <c r="E97" s="66"/>
      <c r="F97" s="87"/>
      <c r="G97" s="66"/>
      <c r="H97" s="87"/>
      <c r="I97" s="66"/>
      <c r="J97" s="87"/>
      <c r="K97" s="66"/>
      <c r="L97" s="87"/>
    </row>
    <row r="98" spans="1:12" ht="15">
      <c r="A98" s="42"/>
      <c r="B98" s="42"/>
      <c r="C98" s="66"/>
      <c r="D98" s="87"/>
      <c r="E98" s="66"/>
      <c r="F98" s="87"/>
      <c r="G98" s="66"/>
      <c r="H98" s="87"/>
      <c r="I98" s="66"/>
      <c r="J98" s="87"/>
      <c r="K98" s="66"/>
      <c r="L98" s="87"/>
    </row>
    <row r="99" spans="1:12" ht="15">
      <c r="A99" s="42"/>
      <c r="B99" s="42"/>
      <c r="C99" s="66"/>
      <c r="D99" s="87"/>
      <c r="E99" s="66"/>
      <c r="F99" s="87"/>
      <c r="G99" s="66"/>
      <c r="H99" s="87"/>
      <c r="I99" s="66"/>
      <c r="J99" s="87"/>
      <c r="K99" s="66"/>
      <c r="L99" s="87"/>
    </row>
    <row r="100" spans="1:12" ht="15">
      <c r="A100" s="42"/>
      <c r="B100" s="42"/>
      <c r="C100" s="66"/>
      <c r="D100" s="87"/>
      <c r="E100" s="66"/>
      <c r="F100" s="87"/>
      <c r="G100" s="66"/>
      <c r="H100" s="87"/>
      <c r="I100" s="66"/>
      <c r="J100" s="87"/>
      <c r="K100" s="66"/>
      <c r="L100" s="87"/>
    </row>
    <row r="101" spans="1:12" ht="15">
      <c r="A101" s="42"/>
      <c r="B101" s="42"/>
      <c r="C101" s="66"/>
      <c r="D101" s="87"/>
      <c r="E101" s="66"/>
      <c r="F101" s="87"/>
      <c r="G101" s="66"/>
      <c r="H101" s="87"/>
      <c r="I101" s="66"/>
      <c r="J101" s="87"/>
      <c r="K101" s="66"/>
      <c r="L101" s="87"/>
    </row>
    <row r="102" spans="1:12" ht="15">
      <c r="A102" s="42"/>
      <c r="B102" s="42"/>
      <c r="C102" s="66"/>
      <c r="D102" s="87"/>
      <c r="E102" s="66"/>
      <c r="F102" s="87"/>
      <c r="G102" s="66"/>
      <c r="H102" s="87"/>
      <c r="I102" s="66"/>
      <c r="J102" s="87"/>
      <c r="K102" s="66"/>
      <c r="L102" s="87"/>
    </row>
    <row r="103" spans="1:12" ht="15">
      <c r="A103" s="42"/>
      <c r="B103" s="42"/>
      <c r="C103" s="66"/>
      <c r="D103" s="87"/>
      <c r="E103" s="66"/>
      <c r="F103" s="87"/>
      <c r="G103" s="66"/>
      <c r="H103" s="87"/>
      <c r="I103" s="66"/>
      <c r="J103" s="87"/>
      <c r="K103" s="66"/>
      <c r="L103" s="87"/>
    </row>
    <row r="104" spans="1:12" ht="15">
      <c r="A104" s="42"/>
      <c r="B104" s="42"/>
      <c r="C104" s="66"/>
      <c r="D104" s="87"/>
      <c r="E104" s="66"/>
      <c r="F104" s="87"/>
      <c r="G104" s="66"/>
      <c r="H104" s="87"/>
      <c r="I104" s="66"/>
      <c r="J104" s="87"/>
      <c r="K104" s="66"/>
      <c r="L104" s="87"/>
    </row>
    <row r="105" spans="1:12" ht="15">
      <c r="A105" s="42"/>
      <c r="B105" s="42"/>
      <c r="C105" s="66"/>
      <c r="D105" s="87"/>
      <c r="E105" s="66"/>
      <c r="F105" s="87"/>
      <c r="G105" s="66"/>
      <c r="H105" s="87"/>
      <c r="I105" s="66"/>
      <c r="J105" s="87"/>
      <c r="K105" s="66"/>
      <c r="L105" s="87"/>
    </row>
    <row r="106" spans="1:12" ht="15">
      <c r="A106" s="42"/>
      <c r="B106" s="42"/>
      <c r="C106" s="66"/>
      <c r="D106" s="87"/>
      <c r="E106" s="66"/>
      <c r="F106" s="87"/>
      <c r="G106" s="66"/>
      <c r="H106" s="87"/>
      <c r="I106" s="66"/>
      <c r="J106" s="87"/>
      <c r="K106" s="66"/>
      <c r="L106" s="87"/>
    </row>
    <row r="107" spans="1:12" ht="15">
      <c r="A107" s="42"/>
      <c r="B107" s="42"/>
      <c r="C107" s="66"/>
      <c r="D107" s="87"/>
      <c r="E107" s="66"/>
      <c r="F107" s="87"/>
      <c r="G107" s="66"/>
      <c r="H107" s="87"/>
      <c r="I107" s="66"/>
      <c r="J107" s="87"/>
      <c r="K107" s="66"/>
      <c r="L107" s="87"/>
    </row>
    <row r="108" spans="1:12" ht="15">
      <c r="A108" s="42"/>
      <c r="B108" s="42"/>
      <c r="C108" s="66"/>
      <c r="D108" s="87"/>
      <c r="E108" s="66"/>
      <c r="F108" s="87"/>
      <c r="G108" s="66"/>
      <c r="H108" s="87"/>
      <c r="I108" s="66"/>
      <c r="J108" s="87"/>
      <c r="K108" s="66"/>
      <c r="L108" s="87"/>
    </row>
    <row r="109" spans="1:12" ht="15">
      <c r="A109" s="42"/>
      <c r="B109" s="42"/>
      <c r="C109" s="66"/>
      <c r="D109" s="87"/>
      <c r="E109" s="66"/>
      <c r="F109" s="87"/>
      <c r="G109" s="66"/>
      <c r="H109" s="87"/>
      <c r="I109" s="66"/>
      <c r="J109" s="87"/>
      <c r="K109" s="66"/>
      <c r="L109" s="87"/>
    </row>
    <row r="110" spans="1:12" ht="15">
      <c r="A110" s="42"/>
      <c r="B110" s="42"/>
      <c r="C110" s="66"/>
      <c r="D110" s="87"/>
      <c r="E110" s="66"/>
      <c r="F110" s="87"/>
      <c r="G110" s="66"/>
      <c r="H110" s="87"/>
      <c r="I110" s="66"/>
      <c r="J110" s="87"/>
      <c r="K110" s="66"/>
      <c r="L110" s="87"/>
    </row>
    <row r="111" spans="1:12" ht="15">
      <c r="A111" s="42"/>
      <c r="B111" s="42"/>
      <c r="C111" s="66"/>
      <c r="D111" s="87"/>
      <c r="E111" s="66"/>
      <c r="F111" s="87"/>
      <c r="G111" s="66"/>
      <c r="H111" s="87"/>
      <c r="I111" s="66"/>
      <c r="J111" s="87"/>
      <c r="K111" s="66"/>
      <c r="L111" s="87"/>
    </row>
    <row r="112" spans="1:12" ht="15">
      <c r="A112" s="42"/>
      <c r="B112" s="42"/>
      <c r="C112" s="66"/>
      <c r="D112" s="87"/>
      <c r="E112" s="66"/>
      <c r="F112" s="87"/>
      <c r="G112" s="66"/>
      <c r="H112" s="87"/>
      <c r="I112" s="66"/>
      <c r="J112" s="87"/>
      <c r="K112" s="66"/>
      <c r="L112" s="87"/>
    </row>
    <row r="113" spans="1:12" ht="15">
      <c r="A113" s="42"/>
      <c r="B113" s="42"/>
      <c r="C113" s="66"/>
      <c r="D113" s="87"/>
      <c r="E113" s="66"/>
      <c r="F113" s="87"/>
      <c r="G113" s="66"/>
      <c r="H113" s="87"/>
      <c r="I113" s="66"/>
      <c r="J113" s="87"/>
      <c r="K113" s="66"/>
      <c r="L113" s="87"/>
    </row>
    <row r="114" spans="1:12" ht="15">
      <c r="A114" s="42"/>
      <c r="B114" s="42"/>
      <c r="C114" s="66"/>
      <c r="D114" s="87"/>
      <c r="E114" s="66"/>
      <c r="F114" s="87"/>
      <c r="G114" s="66"/>
      <c r="H114" s="87"/>
      <c r="I114" s="66"/>
      <c r="J114" s="87"/>
      <c r="K114" s="66"/>
      <c r="L114" s="87"/>
    </row>
    <row r="115" spans="1:12" ht="15">
      <c r="A115" s="42"/>
      <c r="B115" s="42"/>
      <c r="C115" s="66"/>
      <c r="D115" s="87"/>
      <c r="E115" s="66"/>
      <c r="F115" s="87"/>
      <c r="G115" s="66"/>
      <c r="H115" s="87"/>
      <c r="I115" s="66"/>
      <c r="J115" s="87"/>
      <c r="K115" s="66"/>
      <c r="L115" s="87"/>
    </row>
    <row r="116" spans="1:12" ht="15">
      <c r="A116" s="42"/>
      <c r="B116" s="42"/>
      <c r="C116" s="66"/>
      <c r="D116" s="79"/>
      <c r="E116" s="66"/>
      <c r="F116" s="79"/>
      <c r="G116" s="66"/>
      <c r="H116" s="87"/>
      <c r="I116" s="87"/>
      <c r="J116" s="87"/>
      <c r="K116" s="87"/>
      <c r="L116" s="87"/>
    </row>
    <row r="117" spans="1:12" ht="15">
      <c r="A117" s="42"/>
      <c r="B117" s="42"/>
      <c r="C117" s="66"/>
      <c r="D117" s="79"/>
      <c r="E117" s="66"/>
      <c r="F117" s="79"/>
      <c r="G117" s="66"/>
      <c r="H117" s="87"/>
      <c r="I117" s="87"/>
      <c r="J117" s="87"/>
      <c r="K117" s="87"/>
      <c r="L117" s="87"/>
    </row>
    <row r="118" spans="1:12" ht="15">
      <c r="A118" s="42"/>
      <c r="B118" s="42"/>
      <c r="C118" s="66"/>
      <c r="D118" s="79"/>
      <c r="E118" s="66"/>
      <c r="F118" s="79"/>
      <c r="G118" s="66"/>
      <c r="H118" s="87"/>
      <c r="I118" s="87"/>
      <c r="J118" s="87"/>
      <c r="K118" s="87"/>
      <c r="L118" s="87"/>
    </row>
    <row r="119" spans="1:12" ht="15">
      <c r="A119" s="42"/>
      <c r="B119" s="42"/>
      <c r="C119" s="66"/>
      <c r="D119" s="79"/>
      <c r="E119" s="66"/>
      <c r="F119" s="79"/>
      <c r="G119" s="66"/>
      <c r="H119" s="87"/>
      <c r="I119" s="87"/>
      <c r="J119" s="87"/>
      <c r="K119" s="87"/>
      <c r="L119" s="87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4"/>
  <sheetViews>
    <sheetView zoomScale="80" zoomScaleNormal="8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0.421875" style="55" customWidth="1"/>
    <col min="13" max="16384" width="11.421875" style="55" customWidth="1"/>
  </cols>
  <sheetData>
    <row r="1" spans="1:12" ht="24.75" customHeight="1" thickBot="1" thickTop="1">
      <c r="A1" s="169" t="s">
        <v>223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174" t="s">
        <v>24</v>
      </c>
      <c r="B2" s="177" t="s">
        <v>25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174"/>
      <c r="B3" s="177"/>
      <c r="C3" s="193" t="s">
        <v>81</v>
      </c>
      <c r="D3" s="194"/>
      <c r="E3" s="193" t="s">
        <v>82</v>
      </c>
      <c r="F3" s="194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175"/>
      <c r="B4" s="178"/>
      <c r="C4" s="46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3" ht="28.5">
      <c r="A5" s="88">
        <v>0</v>
      </c>
      <c r="B5" s="89" t="s">
        <v>28</v>
      </c>
      <c r="C5" s="58">
        <v>238</v>
      </c>
      <c r="D5" s="90">
        <v>0.055092592592592596</v>
      </c>
      <c r="E5" s="58">
        <v>205</v>
      </c>
      <c r="F5" s="90">
        <v>0.04012526913290272</v>
      </c>
      <c r="G5" s="60">
        <v>59</v>
      </c>
      <c r="H5" s="90">
        <v>0.0437037037037037</v>
      </c>
      <c r="I5" s="58">
        <v>3</v>
      </c>
      <c r="J5" s="71">
        <v>0.1875</v>
      </c>
      <c r="K5" s="58">
        <v>505</v>
      </c>
      <c r="L5" s="90">
        <v>0.04678091709124595</v>
      </c>
      <c r="M5" s="129"/>
    </row>
    <row r="6" spans="1:13" ht="15">
      <c r="A6" s="93">
        <v>10</v>
      </c>
      <c r="B6" s="94" t="s">
        <v>29</v>
      </c>
      <c r="C6" s="7">
        <v>301</v>
      </c>
      <c r="D6" s="95">
        <v>0.06967592592592593</v>
      </c>
      <c r="E6" s="7">
        <v>278</v>
      </c>
      <c r="F6" s="95">
        <v>0.054413779604619315</v>
      </c>
      <c r="G6" s="14">
        <v>37</v>
      </c>
      <c r="H6" s="95">
        <v>0.027407407407407408</v>
      </c>
      <c r="I6" s="7">
        <v>0</v>
      </c>
      <c r="J6" s="26">
        <v>0</v>
      </c>
      <c r="K6" s="7">
        <v>616</v>
      </c>
      <c r="L6" s="95">
        <v>0.05706345530338119</v>
      </c>
      <c r="M6" s="129"/>
    </row>
    <row r="7" spans="1:13" ht="15">
      <c r="A7" s="93">
        <v>11</v>
      </c>
      <c r="B7" s="94" t="s">
        <v>30</v>
      </c>
      <c r="C7" s="7">
        <v>1660</v>
      </c>
      <c r="D7" s="95">
        <v>0.38425925925925924</v>
      </c>
      <c r="E7" s="7">
        <v>1907</v>
      </c>
      <c r="F7" s="95">
        <v>0.3732628694460756</v>
      </c>
      <c r="G7" s="14">
        <v>232</v>
      </c>
      <c r="H7" s="95">
        <v>0.17185185185185184</v>
      </c>
      <c r="I7" s="7">
        <v>1</v>
      </c>
      <c r="J7" s="26">
        <v>0.0625</v>
      </c>
      <c r="K7" s="7">
        <v>3800</v>
      </c>
      <c r="L7" s="95">
        <v>0.3520148216767021</v>
      </c>
      <c r="M7" s="129"/>
    </row>
    <row r="8" spans="1:13" ht="15">
      <c r="A8" s="93">
        <v>12</v>
      </c>
      <c r="B8" s="94" t="s">
        <v>31</v>
      </c>
      <c r="C8" s="7">
        <v>101</v>
      </c>
      <c r="D8" s="95">
        <v>0.02337962962962963</v>
      </c>
      <c r="E8" s="7">
        <v>88</v>
      </c>
      <c r="F8" s="95">
        <v>0.017224505774124096</v>
      </c>
      <c r="G8" s="14">
        <v>15</v>
      </c>
      <c r="H8" s="95">
        <v>0.011111111111111112</v>
      </c>
      <c r="I8" s="7">
        <v>1</v>
      </c>
      <c r="J8" s="26">
        <v>0.0625</v>
      </c>
      <c r="K8" s="7">
        <v>205</v>
      </c>
      <c r="L8" s="95">
        <v>0.018990273274664196</v>
      </c>
      <c r="M8" s="129"/>
    </row>
    <row r="9" spans="1:13" ht="15">
      <c r="A9" s="93">
        <v>13</v>
      </c>
      <c r="B9" s="94" t="s">
        <v>32</v>
      </c>
      <c r="C9" s="7">
        <v>2</v>
      </c>
      <c r="D9" s="95">
        <v>0.000462962962962963</v>
      </c>
      <c r="E9" s="7">
        <v>5</v>
      </c>
      <c r="F9" s="95">
        <v>0.0009786651008025053</v>
      </c>
      <c r="G9" s="14">
        <v>0</v>
      </c>
      <c r="H9" s="95">
        <v>0</v>
      </c>
      <c r="I9" s="7">
        <v>0</v>
      </c>
      <c r="J9" s="26">
        <v>0</v>
      </c>
      <c r="K9" s="7">
        <v>7</v>
      </c>
      <c r="L9" s="95">
        <v>0.0006484483557202408</v>
      </c>
      <c r="M9" s="129"/>
    </row>
    <row r="10" spans="1:13" ht="28.5">
      <c r="A10" s="93">
        <v>19</v>
      </c>
      <c r="B10" s="94" t="s">
        <v>33</v>
      </c>
      <c r="C10" s="7">
        <v>33</v>
      </c>
      <c r="D10" s="95">
        <v>0.007638888888888889</v>
      </c>
      <c r="E10" s="7">
        <v>60</v>
      </c>
      <c r="F10" s="95">
        <v>0.011743981209630064</v>
      </c>
      <c r="G10" s="14">
        <v>8</v>
      </c>
      <c r="H10" s="95">
        <v>0.005925925925925926</v>
      </c>
      <c r="I10" s="7">
        <v>0</v>
      </c>
      <c r="J10" s="26">
        <v>0</v>
      </c>
      <c r="K10" s="7">
        <v>101</v>
      </c>
      <c r="L10" s="95">
        <v>0.00935618341824919</v>
      </c>
      <c r="M10" s="129"/>
    </row>
    <row r="11" spans="1:13" ht="15">
      <c r="A11" s="93">
        <v>20</v>
      </c>
      <c r="B11" s="94" t="s">
        <v>34</v>
      </c>
      <c r="C11" s="7">
        <v>108</v>
      </c>
      <c r="D11" s="95">
        <v>0.025</v>
      </c>
      <c r="E11" s="7">
        <v>122</v>
      </c>
      <c r="F11" s="95">
        <v>0.02387942845958113</v>
      </c>
      <c r="G11" s="14">
        <v>245</v>
      </c>
      <c r="H11" s="95">
        <v>0.1814814814814815</v>
      </c>
      <c r="I11" s="7">
        <v>0</v>
      </c>
      <c r="J11" s="26">
        <v>0</v>
      </c>
      <c r="K11" s="7">
        <v>475</v>
      </c>
      <c r="L11" s="95">
        <v>0.044001852709587765</v>
      </c>
      <c r="M11" s="129"/>
    </row>
    <row r="12" spans="1:13" ht="15">
      <c r="A12" s="93">
        <v>21</v>
      </c>
      <c r="B12" s="94" t="s">
        <v>35</v>
      </c>
      <c r="C12" s="7">
        <v>130</v>
      </c>
      <c r="D12" s="95">
        <v>0.03009259259259259</v>
      </c>
      <c r="E12" s="7">
        <v>186</v>
      </c>
      <c r="F12" s="95">
        <v>0.0364063417498532</v>
      </c>
      <c r="G12" s="14">
        <v>303</v>
      </c>
      <c r="H12" s="95">
        <v>0.22444444444444442</v>
      </c>
      <c r="I12" s="7">
        <v>1</v>
      </c>
      <c r="J12" s="26">
        <v>0.0625</v>
      </c>
      <c r="K12" s="7">
        <v>620</v>
      </c>
      <c r="L12" s="95">
        <v>0.05743399722093562</v>
      </c>
      <c r="M12" s="129"/>
    </row>
    <row r="13" spans="1:13" ht="15">
      <c r="A13" s="93">
        <v>22</v>
      </c>
      <c r="B13" s="94" t="s">
        <v>36</v>
      </c>
      <c r="C13" s="7">
        <v>0</v>
      </c>
      <c r="D13" s="95">
        <v>0</v>
      </c>
      <c r="E13" s="7">
        <v>2</v>
      </c>
      <c r="F13" s="95">
        <v>0.0003914660403210021</v>
      </c>
      <c r="G13" s="14">
        <v>12</v>
      </c>
      <c r="H13" s="95">
        <v>0.008888888888888889</v>
      </c>
      <c r="I13" s="7">
        <v>0</v>
      </c>
      <c r="J13" s="26">
        <v>0</v>
      </c>
      <c r="K13" s="7">
        <v>14</v>
      </c>
      <c r="L13" s="95">
        <v>0.0012968967114404817</v>
      </c>
      <c r="M13" s="129"/>
    </row>
    <row r="14" spans="1:13" ht="15">
      <c r="A14" s="93">
        <v>29</v>
      </c>
      <c r="B14" s="94" t="s">
        <v>37</v>
      </c>
      <c r="C14" s="7">
        <v>13</v>
      </c>
      <c r="D14" s="95">
        <v>0.0030092592592592593</v>
      </c>
      <c r="E14" s="7">
        <v>21</v>
      </c>
      <c r="F14" s="95">
        <v>0.004110393423370522</v>
      </c>
      <c r="G14" s="14">
        <v>12</v>
      </c>
      <c r="H14" s="95">
        <v>0.008888888888888889</v>
      </c>
      <c r="I14" s="7">
        <v>0</v>
      </c>
      <c r="J14" s="26">
        <v>0</v>
      </c>
      <c r="K14" s="7">
        <v>46</v>
      </c>
      <c r="L14" s="95">
        <v>0.004261232051875868</v>
      </c>
      <c r="M14" s="129"/>
    </row>
    <row r="15" spans="1:13" ht="15">
      <c r="A15" s="93">
        <v>30</v>
      </c>
      <c r="B15" s="94" t="s">
        <v>38</v>
      </c>
      <c r="C15" s="7">
        <v>405</v>
      </c>
      <c r="D15" s="95">
        <v>0.09375</v>
      </c>
      <c r="E15" s="7">
        <v>517</v>
      </c>
      <c r="F15" s="95">
        <v>0.10119397142297906</v>
      </c>
      <c r="G15" s="14">
        <v>89</v>
      </c>
      <c r="H15" s="95">
        <v>0.06592592592592593</v>
      </c>
      <c r="I15" s="7">
        <v>0</v>
      </c>
      <c r="J15" s="26">
        <v>0</v>
      </c>
      <c r="K15" s="7">
        <v>1011</v>
      </c>
      <c r="L15" s="95">
        <v>0.09365446966188049</v>
      </c>
      <c r="M15" s="129"/>
    </row>
    <row r="16" spans="1:13" ht="15">
      <c r="A16" s="93">
        <v>31</v>
      </c>
      <c r="B16" s="94" t="s">
        <v>39</v>
      </c>
      <c r="C16" s="7">
        <v>36</v>
      </c>
      <c r="D16" s="95">
        <v>0.008333333333333335</v>
      </c>
      <c r="E16" s="7">
        <v>42</v>
      </c>
      <c r="F16" s="95">
        <v>0.008220786846741044</v>
      </c>
      <c r="G16" s="14">
        <v>22</v>
      </c>
      <c r="H16" s="95">
        <v>0.016296296296296295</v>
      </c>
      <c r="I16" s="7">
        <v>0</v>
      </c>
      <c r="J16" s="26">
        <v>0</v>
      </c>
      <c r="K16" s="7">
        <v>100</v>
      </c>
      <c r="L16" s="95">
        <v>0.009263547938860583</v>
      </c>
      <c r="M16" s="129"/>
    </row>
    <row r="17" spans="1:13" ht="15">
      <c r="A17" s="93">
        <v>32</v>
      </c>
      <c r="B17" s="94" t="s">
        <v>40</v>
      </c>
      <c r="C17" s="7">
        <v>503</v>
      </c>
      <c r="D17" s="95">
        <v>0.1164351851851852</v>
      </c>
      <c r="E17" s="7">
        <v>729</v>
      </c>
      <c r="F17" s="95">
        <v>0.1426893716970053</v>
      </c>
      <c r="G17" s="14">
        <v>116</v>
      </c>
      <c r="H17" s="95">
        <v>0.08592592592592592</v>
      </c>
      <c r="I17" s="7">
        <v>0</v>
      </c>
      <c r="J17" s="26">
        <v>0</v>
      </c>
      <c r="K17" s="7">
        <v>1348</v>
      </c>
      <c r="L17" s="95">
        <v>0.12487262621584069</v>
      </c>
      <c r="M17" s="129"/>
    </row>
    <row r="18" spans="1:13" ht="28.5">
      <c r="A18" s="93">
        <v>39</v>
      </c>
      <c r="B18" s="94" t="s">
        <v>41</v>
      </c>
      <c r="C18" s="7">
        <v>142</v>
      </c>
      <c r="D18" s="95">
        <v>0.03287037037037037</v>
      </c>
      <c r="E18" s="7">
        <v>194</v>
      </c>
      <c r="F18" s="95">
        <v>0.037972205911137216</v>
      </c>
      <c r="G18" s="14">
        <v>32</v>
      </c>
      <c r="H18" s="95">
        <v>0.023703703703703703</v>
      </c>
      <c r="I18" s="7">
        <v>0</v>
      </c>
      <c r="J18" s="26">
        <v>0</v>
      </c>
      <c r="K18" s="7">
        <v>368</v>
      </c>
      <c r="L18" s="95">
        <v>0.03408985641500695</v>
      </c>
      <c r="M18" s="129"/>
    </row>
    <row r="19" spans="1:13" ht="15">
      <c r="A19" s="93">
        <v>40</v>
      </c>
      <c r="B19" s="94" t="s">
        <v>42</v>
      </c>
      <c r="C19" s="7">
        <v>0</v>
      </c>
      <c r="D19" s="95">
        <v>0</v>
      </c>
      <c r="E19" s="7">
        <v>0</v>
      </c>
      <c r="F19" s="95">
        <v>0</v>
      </c>
      <c r="G19" s="14">
        <v>0</v>
      </c>
      <c r="H19" s="95">
        <v>0</v>
      </c>
      <c r="I19" s="7">
        <v>0</v>
      </c>
      <c r="J19" s="26">
        <v>0</v>
      </c>
      <c r="K19" s="7">
        <v>0</v>
      </c>
      <c r="L19" s="95">
        <v>0</v>
      </c>
      <c r="M19" s="129"/>
    </row>
    <row r="20" spans="1:13" ht="15">
      <c r="A20" s="93">
        <v>41</v>
      </c>
      <c r="B20" s="94" t="s">
        <v>43</v>
      </c>
      <c r="C20" s="7">
        <v>0</v>
      </c>
      <c r="D20" s="95">
        <v>0</v>
      </c>
      <c r="E20" s="7">
        <v>0</v>
      </c>
      <c r="F20" s="95">
        <v>0</v>
      </c>
      <c r="G20" s="14">
        <v>0</v>
      </c>
      <c r="H20" s="95">
        <v>0</v>
      </c>
      <c r="I20" s="7">
        <v>0</v>
      </c>
      <c r="J20" s="26">
        <v>0</v>
      </c>
      <c r="K20" s="7">
        <v>0</v>
      </c>
      <c r="L20" s="95">
        <v>0</v>
      </c>
      <c r="M20" s="129"/>
    </row>
    <row r="21" spans="1:13" ht="15">
      <c r="A21" s="93">
        <v>50</v>
      </c>
      <c r="B21" s="94" t="s">
        <v>44</v>
      </c>
      <c r="C21" s="7">
        <v>142</v>
      </c>
      <c r="D21" s="95">
        <v>0.03287037037037037</v>
      </c>
      <c r="E21" s="7">
        <v>179</v>
      </c>
      <c r="F21" s="95">
        <v>0.03503621060872969</v>
      </c>
      <c r="G21" s="14">
        <v>38</v>
      </c>
      <c r="H21" s="95">
        <v>0.028148148148148148</v>
      </c>
      <c r="I21" s="7">
        <v>0</v>
      </c>
      <c r="J21" s="26">
        <v>0</v>
      </c>
      <c r="K21" s="7">
        <v>359</v>
      </c>
      <c r="L21" s="95">
        <v>0.033256137100509495</v>
      </c>
      <c r="M21" s="129"/>
    </row>
    <row r="22" spans="1:13" ht="15">
      <c r="A22" s="93">
        <v>51</v>
      </c>
      <c r="B22" s="94" t="s">
        <v>44</v>
      </c>
      <c r="C22" s="7">
        <v>85</v>
      </c>
      <c r="D22" s="95">
        <v>0.019675925925925927</v>
      </c>
      <c r="E22" s="7">
        <v>123</v>
      </c>
      <c r="F22" s="95">
        <v>0.024075161479741633</v>
      </c>
      <c r="G22" s="14">
        <v>13</v>
      </c>
      <c r="H22" s="95">
        <v>0.00962962962962963</v>
      </c>
      <c r="I22" s="7">
        <v>0</v>
      </c>
      <c r="J22" s="26">
        <v>0</v>
      </c>
      <c r="K22" s="7">
        <v>221</v>
      </c>
      <c r="L22" s="95">
        <v>0.02047244094488189</v>
      </c>
      <c r="M22" s="129"/>
    </row>
    <row r="23" spans="1:13" ht="15">
      <c r="A23" s="93">
        <v>52</v>
      </c>
      <c r="B23" s="94" t="s">
        <v>45</v>
      </c>
      <c r="C23" s="7">
        <v>60</v>
      </c>
      <c r="D23" s="95">
        <v>0.013888888888888888</v>
      </c>
      <c r="E23" s="7">
        <v>67</v>
      </c>
      <c r="F23" s="95">
        <v>0.013114112350753573</v>
      </c>
      <c r="G23" s="14">
        <v>14</v>
      </c>
      <c r="H23" s="95">
        <v>0.01037037037037037</v>
      </c>
      <c r="I23" s="7">
        <v>0</v>
      </c>
      <c r="J23" s="26">
        <v>0</v>
      </c>
      <c r="K23" s="7">
        <v>141</v>
      </c>
      <c r="L23" s="95">
        <v>0.013061602593793423</v>
      </c>
      <c r="M23" s="129"/>
    </row>
    <row r="24" spans="1:13" ht="42.75">
      <c r="A24" s="93">
        <v>53</v>
      </c>
      <c r="B24" s="94" t="s">
        <v>46</v>
      </c>
      <c r="C24" s="7">
        <v>3</v>
      </c>
      <c r="D24" s="95">
        <v>0.0006944444444444445</v>
      </c>
      <c r="E24" s="7">
        <v>0</v>
      </c>
      <c r="F24" s="95">
        <v>0</v>
      </c>
      <c r="G24" s="14">
        <v>4</v>
      </c>
      <c r="H24" s="95">
        <v>0.002962962962962963</v>
      </c>
      <c r="I24" s="7">
        <v>0</v>
      </c>
      <c r="J24" s="26">
        <v>0</v>
      </c>
      <c r="K24" s="7">
        <v>7</v>
      </c>
      <c r="L24" s="95">
        <v>0.0006484483557202408</v>
      </c>
      <c r="M24" s="129"/>
    </row>
    <row r="25" spans="1:13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14">
        <v>0</v>
      </c>
      <c r="H25" s="95">
        <v>0</v>
      </c>
      <c r="I25" s="7">
        <v>0</v>
      </c>
      <c r="J25" s="26">
        <v>0</v>
      </c>
      <c r="K25" s="7">
        <v>0</v>
      </c>
      <c r="L25" s="95">
        <v>0</v>
      </c>
      <c r="M25" s="129"/>
    </row>
    <row r="26" spans="1:13" ht="28.5">
      <c r="A26" s="93">
        <v>59</v>
      </c>
      <c r="B26" s="94" t="s">
        <v>48</v>
      </c>
      <c r="C26" s="7">
        <v>16</v>
      </c>
      <c r="D26" s="95">
        <v>0.003703703703703704</v>
      </c>
      <c r="E26" s="7">
        <v>20</v>
      </c>
      <c r="F26" s="95">
        <v>0.003914660403210021</v>
      </c>
      <c r="G26" s="14">
        <v>6</v>
      </c>
      <c r="H26" s="95">
        <v>0.0044444444444444444</v>
      </c>
      <c r="I26" s="7">
        <v>0</v>
      </c>
      <c r="J26" s="26">
        <v>0</v>
      </c>
      <c r="K26" s="7">
        <v>42</v>
      </c>
      <c r="L26" s="95">
        <v>0.003890690134321445</v>
      </c>
      <c r="M26" s="129"/>
    </row>
    <row r="27" spans="1:13" ht="28.5">
      <c r="A27" s="93">
        <v>60</v>
      </c>
      <c r="B27" s="94" t="s">
        <v>49</v>
      </c>
      <c r="C27" s="7">
        <v>2</v>
      </c>
      <c r="D27" s="95">
        <v>0.000462962962962963</v>
      </c>
      <c r="E27" s="7">
        <v>1</v>
      </c>
      <c r="F27" s="95">
        <v>0.00019573302016050105</v>
      </c>
      <c r="G27" s="14">
        <v>0</v>
      </c>
      <c r="H27" s="95">
        <v>0</v>
      </c>
      <c r="I27" s="7">
        <v>0</v>
      </c>
      <c r="J27" s="26">
        <v>0</v>
      </c>
      <c r="K27" s="7">
        <v>3</v>
      </c>
      <c r="L27" s="95">
        <v>0.00027790643816581756</v>
      </c>
      <c r="M27" s="129"/>
    </row>
    <row r="28" spans="1:13" ht="28.5">
      <c r="A28" s="93">
        <v>61</v>
      </c>
      <c r="B28" s="94" t="s">
        <v>50</v>
      </c>
      <c r="C28" s="7">
        <v>1</v>
      </c>
      <c r="D28" s="95">
        <v>0.0002314814814814815</v>
      </c>
      <c r="E28" s="7">
        <v>1</v>
      </c>
      <c r="F28" s="95">
        <v>0.00019573302016050105</v>
      </c>
      <c r="G28" s="14">
        <v>0</v>
      </c>
      <c r="H28" s="95">
        <v>0</v>
      </c>
      <c r="I28" s="7">
        <v>0</v>
      </c>
      <c r="J28" s="26">
        <v>0</v>
      </c>
      <c r="K28" s="7">
        <v>2</v>
      </c>
      <c r="L28" s="95">
        <v>0.00018527095877721167</v>
      </c>
      <c r="M28" s="129"/>
    </row>
    <row r="29" spans="1:13" ht="15">
      <c r="A29" s="93">
        <v>62</v>
      </c>
      <c r="B29" s="94" t="s">
        <v>51</v>
      </c>
      <c r="C29" s="7">
        <v>2</v>
      </c>
      <c r="D29" s="95">
        <v>0.000462962962962963</v>
      </c>
      <c r="E29" s="7">
        <v>0</v>
      </c>
      <c r="F29" s="95">
        <v>0</v>
      </c>
      <c r="G29" s="14">
        <v>0</v>
      </c>
      <c r="H29" s="95">
        <v>0</v>
      </c>
      <c r="I29" s="7">
        <v>0</v>
      </c>
      <c r="J29" s="26">
        <v>0</v>
      </c>
      <c r="K29" s="7">
        <v>2</v>
      </c>
      <c r="L29" s="95">
        <v>0.00018527095877721167</v>
      </c>
      <c r="M29" s="129"/>
    </row>
    <row r="30" spans="1:13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14">
        <v>0</v>
      </c>
      <c r="H30" s="95">
        <v>0</v>
      </c>
      <c r="I30" s="7">
        <v>0</v>
      </c>
      <c r="J30" s="26">
        <v>0</v>
      </c>
      <c r="K30" s="7">
        <v>0</v>
      </c>
      <c r="L30" s="95">
        <v>0</v>
      </c>
      <c r="M30" s="129"/>
    </row>
    <row r="31" spans="1:13" ht="42.75">
      <c r="A31" s="93">
        <v>69</v>
      </c>
      <c r="B31" s="94" t="s">
        <v>53</v>
      </c>
      <c r="C31" s="7">
        <v>1</v>
      </c>
      <c r="D31" s="95">
        <v>0.0002314814814814815</v>
      </c>
      <c r="E31" s="7">
        <v>1</v>
      </c>
      <c r="F31" s="95">
        <v>0.00019573302016050105</v>
      </c>
      <c r="G31" s="14">
        <v>0</v>
      </c>
      <c r="H31" s="95">
        <v>0</v>
      </c>
      <c r="I31" s="7">
        <v>0</v>
      </c>
      <c r="J31" s="26">
        <v>0</v>
      </c>
      <c r="K31" s="7">
        <v>2</v>
      </c>
      <c r="L31" s="95">
        <v>0.00018527095877721167</v>
      </c>
      <c r="M31" s="129"/>
    </row>
    <row r="32" spans="1:13" ht="15">
      <c r="A32" s="93">
        <v>70</v>
      </c>
      <c r="B32" s="94" t="s">
        <v>54</v>
      </c>
      <c r="C32" s="7">
        <v>0</v>
      </c>
      <c r="D32" s="95">
        <v>0</v>
      </c>
      <c r="E32" s="7">
        <v>0</v>
      </c>
      <c r="F32" s="95">
        <v>0</v>
      </c>
      <c r="G32" s="14">
        <v>0</v>
      </c>
      <c r="H32" s="95">
        <v>0</v>
      </c>
      <c r="I32" s="7">
        <v>0</v>
      </c>
      <c r="J32" s="26">
        <v>0</v>
      </c>
      <c r="K32" s="7">
        <v>0</v>
      </c>
      <c r="L32" s="95">
        <v>0</v>
      </c>
      <c r="M32" s="129"/>
    </row>
    <row r="33" spans="1:13" ht="15">
      <c r="A33" s="93">
        <v>71</v>
      </c>
      <c r="B33" s="94" t="s">
        <v>55</v>
      </c>
      <c r="C33" s="7">
        <v>0</v>
      </c>
      <c r="D33" s="95">
        <v>0</v>
      </c>
      <c r="E33" s="7">
        <v>0</v>
      </c>
      <c r="F33" s="95">
        <v>0</v>
      </c>
      <c r="G33" s="14">
        <v>0</v>
      </c>
      <c r="H33" s="95">
        <v>0</v>
      </c>
      <c r="I33" s="7">
        <v>0</v>
      </c>
      <c r="J33" s="26">
        <v>0</v>
      </c>
      <c r="K33" s="7">
        <v>0</v>
      </c>
      <c r="L33" s="95">
        <v>0</v>
      </c>
      <c r="M33" s="129"/>
    </row>
    <row r="34" spans="1:13" ht="15">
      <c r="A34" s="93">
        <v>72</v>
      </c>
      <c r="B34" s="94" t="s">
        <v>56</v>
      </c>
      <c r="C34" s="7">
        <v>2</v>
      </c>
      <c r="D34" s="95">
        <v>0.000462962962962963</v>
      </c>
      <c r="E34" s="7">
        <v>0</v>
      </c>
      <c r="F34" s="95">
        <v>0</v>
      </c>
      <c r="G34" s="14">
        <v>0</v>
      </c>
      <c r="H34" s="95">
        <v>0</v>
      </c>
      <c r="I34" s="7">
        <v>0</v>
      </c>
      <c r="J34" s="26">
        <v>0</v>
      </c>
      <c r="K34" s="7">
        <v>2</v>
      </c>
      <c r="L34" s="95">
        <v>0.00018527095877721167</v>
      </c>
      <c r="M34" s="129"/>
    </row>
    <row r="35" spans="1:13" ht="28.5">
      <c r="A35" s="93">
        <v>79</v>
      </c>
      <c r="B35" s="94" t="s">
        <v>57</v>
      </c>
      <c r="C35" s="7">
        <v>0</v>
      </c>
      <c r="D35" s="95">
        <v>0</v>
      </c>
      <c r="E35" s="7">
        <v>0</v>
      </c>
      <c r="F35" s="95">
        <v>0</v>
      </c>
      <c r="G35" s="14">
        <v>0</v>
      </c>
      <c r="H35" s="95">
        <v>0</v>
      </c>
      <c r="I35" s="7">
        <v>0</v>
      </c>
      <c r="J35" s="26">
        <v>0</v>
      </c>
      <c r="K35" s="7">
        <v>0</v>
      </c>
      <c r="L35" s="95">
        <v>0</v>
      </c>
      <c r="M35" s="129"/>
    </row>
    <row r="36" spans="1:13" ht="15">
      <c r="A36" s="93">
        <v>80</v>
      </c>
      <c r="B36" s="94" t="s">
        <v>58</v>
      </c>
      <c r="C36" s="7">
        <v>0</v>
      </c>
      <c r="D36" s="95">
        <v>0</v>
      </c>
      <c r="E36" s="7">
        <v>0</v>
      </c>
      <c r="F36" s="95">
        <v>0</v>
      </c>
      <c r="G36" s="14">
        <v>0</v>
      </c>
      <c r="H36" s="95">
        <v>0</v>
      </c>
      <c r="I36" s="7">
        <v>0</v>
      </c>
      <c r="J36" s="26">
        <v>0</v>
      </c>
      <c r="K36" s="7">
        <v>0</v>
      </c>
      <c r="L36" s="95">
        <v>0</v>
      </c>
      <c r="M36" s="129"/>
    </row>
    <row r="37" spans="1:13" ht="15">
      <c r="A37" s="93">
        <v>81</v>
      </c>
      <c r="B37" s="94" t="s">
        <v>59</v>
      </c>
      <c r="C37" s="7">
        <v>0</v>
      </c>
      <c r="D37" s="95">
        <v>0</v>
      </c>
      <c r="E37" s="7">
        <v>0</v>
      </c>
      <c r="F37" s="95">
        <v>0</v>
      </c>
      <c r="G37" s="14">
        <v>0</v>
      </c>
      <c r="H37" s="95">
        <v>0</v>
      </c>
      <c r="I37" s="7">
        <v>0</v>
      </c>
      <c r="J37" s="26">
        <v>0</v>
      </c>
      <c r="K37" s="7">
        <v>0</v>
      </c>
      <c r="L37" s="95">
        <v>0</v>
      </c>
      <c r="M37" s="129"/>
    </row>
    <row r="38" spans="1:13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14">
        <v>0</v>
      </c>
      <c r="H38" s="95">
        <v>0</v>
      </c>
      <c r="I38" s="7">
        <v>0</v>
      </c>
      <c r="J38" s="26">
        <v>0</v>
      </c>
      <c r="K38" s="7">
        <v>0</v>
      </c>
      <c r="L38" s="95">
        <v>0</v>
      </c>
      <c r="M38" s="129"/>
    </row>
    <row r="39" spans="1:13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14">
        <v>0</v>
      </c>
      <c r="H39" s="95">
        <v>0</v>
      </c>
      <c r="I39" s="7">
        <v>0</v>
      </c>
      <c r="J39" s="26">
        <v>0</v>
      </c>
      <c r="K39" s="7">
        <v>0</v>
      </c>
      <c r="L39" s="95">
        <v>0</v>
      </c>
      <c r="M39" s="129"/>
    </row>
    <row r="40" spans="1:13" ht="28.5">
      <c r="A40" s="93">
        <v>90</v>
      </c>
      <c r="B40" s="94" t="s">
        <v>62</v>
      </c>
      <c r="C40" s="7">
        <v>1</v>
      </c>
      <c r="D40" s="95">
        <v>0.0002314814814814815</v>
      </c>
      <c r="E40" s="7">
        <v>0</v>
      </c>
      <c r="F40" s="95">
        <v>0</v>
      </c>
      <c r="G40" s="14">
        <v>0</v>
      </c>
      <c r="H40" s="95">
        <v>0</v>
      </c>
      <c r="I40" s="7">
        <v>0</v>
      </c>
      <c r="J40" s="26">
        <v>0</v>
      </c>
      <c r="K40" s="7">
        <v>1</v>
      </c>
      <c r="L40" s="95">
        <v>9.263547938860583E-05</v>
      </c>
      <c r="M40" s="129"/>
    </row>
    <row r="41" spans="1:13" ht="15">
      <c r="A41" s="93">
        <v>91</v>
      </c>
      <c r="B41" s="94" t="s">
        <v>63</v>
      </c>
      <c r="C41" s="7">
        <v>0</v>
      </c>
      <c r="D41" s="95">
        <v>0</v>
      </c>
      <c r="E41" s="7">
        <v>0</v>
      </c>
      <c r="F41" s="95">
        <v>0</v>
      </c>
      <c r="G41" s="14">
        <v>0</v>
      </c>
      <c r="H41" s="95">
        <v>0</v>
      </c>
      <c r="I41" s="7">
        <v>0</v>
      </c>
      <c r="J41" s="26">
        <v>0</v>
      </c>
      <c r="K41" s="7">
        <v>0</v>
      </c>
      <c r="L41" s="95">
        <v>0</v>
      </c>
      <c r="M41" s="129"/>
    </row>
    <row r="42" spans="1:13" ht="15">
      <c r="A42" s="93">
        <v>92</v>
      </c>
      <c r="B42" s="94" t="s">
        <v>64</v>
      </c>
      <c r="C42" s="7">
        <v>0</v>
      </c>
      <c r="D42" s="95">
        <v>0</v>
      </c>
      <c r="E42" s="7">
        <v>0</v>
      </c>
      <c r="F42" s="95">
        <v>0</v>
      </c>
      <c r="G42" s="14">
        <v>0</v>
      </c>
      <c r="H42" s="95">
        <v>0</v>
      </c>
      <c r="I42" s="7">
        <v>0</v>
      </c>
      <c r="J42" s="26">
        <v>0</v>
      </c>
      <c r="K42" s="7">
        <v>0</v>
      </c>
      <c r="L42" s="95">
        <v>0</v>
      </c>
      <c r="M42" s="129"/>
    </row>
    <row r="43" spans="1:13" ht="28.5">
      <c r="A43" s="93">
        <v>99</v>
      </c>
      <c r="B43" s="94" t="s">
        <v>65</v>
      </c>
      <c r="C43" s="7">
        <v>0</v>
      </c>
      <c r="D43" s="95">
        <v>0</v>
      </c>
      <c r="E43" s="7">
        <v>0</v>
      </c>
      <c r="F43" s="95">
        <v>0</v>
      </c>
      <c r="G43" s="14">
        <v>0</v>
      </c>
      <c r="H43" s="95">
        <v>0</v>
      </c>
      <c r="I43" s="7">
        <v>0</v>
      </c>
      <c r="J43" s="26">
        <v>0</v>
      </c>
      <c r="K43" s="7">
        <v>0</v>
      </c>
      <c r="L43" s="95">
        <v>0</v>
      </c>
      <c r="M43" s="129"/>
    </row>
    <row r="44" spans="1:13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14">
        <v>0</v>
      </c>
      <c r="H44" s="95">
        <v>0</v>
      </c>
      <c r="I44" s="7">
        <v>0</v>
      </c>
      <c r="J44" s="26">
        <v>0</v>
      </c>
      <c r="K44" s="7">
        <v>0</v>
      </c>
      <c r="L44" s="95">
        <v>0</v>
      </c>
      <c r="M44" s="129"/>
    </row>
    <row r="45" spans="1:13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14">
        <v>0</v>
      </c>
      <c r="H45" s="95">
        <v>0</v>
      </c>
      <c r="I45" s="7">
        <v>0</v>
      </c>
      <c r="J45" s="26">
        <v>0</v>
      </c>
      <c r="K45" s="7">
        <v>0</v>
      </c>
      <c r="L45" s="95">
        <v>0</v>
      </c>
      <c r="M45" s="129"/>
    </row>
    <row r="46" spans="1:13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14">
        <v>0</v>
      </c>
      <c r="H46" s="95">
        <v>0</v>
      </c>
      <c r="I46" s="7">
        <v>0</v>
      </c>
      <c r="J46" s="26">
        <v>0</v>
      </c>
      <c r="K46" s="7">
        <v>0</v>
      </c>
      <c r="L46" s="95">
        <v>0</v>
      </c>
      <c r="M46" s="129"/>
    </row>
    <row r="47" spans="1:13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14">
        <v>0</v>
      </c>
      <c r="H47" s="95">
        <v>0</v>
      </c>
      <c r="I47" s="7">
        <v>0</v>
      </c>
      <c r="J47" s="26">
        <v>0</v>
      </c>
      <c r="K47" s="7">
        <v>0</v>
      </c>
      <c r="L47" s="95">
        <v>0</v>
      </c>
      <c r="M47" s="129"/>
    </row>
    <row r="48" spans="1:13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14">
        <v>0</v>
      </c>
      <c r="H48" s="95">
        <v>0</v>
      </c>
      <c r="I48" s="7">
        <v>0</v>
      </c>
      <c r="J48" s="26">
        <v>0</v>
      </c>
      <c r="K48" s="7">
        <v>0</v>
      </c>
      <c r="L48" s="95">
        <v>0</v>
      </c>
      <c r="M48" s="129"/>
    </row>
    <row r="49" spans="1:13" ht="15">
      <c r="A49" s="93">
        <v>110</v>
      </c>
      <c r="B49" s="94" t="s">
        <v>71</v>
      </c>
      <c r="C49" s="7">
        <v>29</v>
      </c>
      <c r="D49" s="95">
        <v>0.006712962962962963</v>
      </c>
      <c r="E49" s="7">
        <v>33</v>
      </c>
      <c r="F49" s="95">
        <v>0.006459189665296534</v>
      </c>
      <c r="G49" s="14">
        <v>4</v>
      </c>
      <c r="H49" s="95">
        <v>0.002962962962962963</v>
      </c>
      <c r="I49" s="7">
        <v>0</v>
      </c>
      <c r="J49" s="26">
        <v>0</v>
      </c>
      <c r="K49" s="7">
        <v>66</v>
      </c>
      <c r="L49" s="95">
        <v>0.006113941639647985</v>
      </c>
      <c r="M49" s="129"/>
    </row>
    <row r="50" spans="1:13" ht="28.5">
      <c r="A50" s="93">
        <v>111</v>
      </c>
      <c r="B50" s="94" t="s">
        <v>72</v>
      </c>
      <c r="C50" s="7">
        <v>9</v>
      </c>
      <c r="D50" s="95">
        <v>0.0020833333333333337</v>
      </c>
      <c r="E50" s="7">
        <v>8</v>
      </c>
      <c r="F50" s="95">
        <v>0.0015658641612840084</v>
      </c>
      <c r="G50" s="14">
        <v>0</v>
      </c>
      <c r="H50" s="95">
        <v>0</v>
      </c>
      <c r="I50" s="7">
        <v>0</v>
      </c>
      <c r="J50" s="26">
        <v>0</v>
      </c>
      <c r="K50" s="7">
        <v>17</v>
      </c>
      <c r="L50" s="95">
        <v>0.0015748031496062992</v>
      </c>
      <c r="M50" s="129"/>
    </row>
    <row r="51" spans="1:13" ht="15">
      <c r="A51" s="93">
        <v>112</v>
      </c>
      <c r="B51" s="94" t="s">
        <v>73</v>
      </c>
      <c r="C51" s="7">
        <v>8</v>
      </c>
      <c r="D51" s="95">
        <v>0.001851851851851852</v>
      </c>
      <c r="E51" s="7">
        <v>20</v>
      </c>
      <c r="F51" s="95">
        <v>0.003914660403210021</v>
      </c>
      <c r="G51" s="14">
        <v>3</v>
      </c>
      <c r="H51" s="95">
        <v>0.0022222222222222222</v>
      </c>
      <c r="I51" s="7">
        <v>0</v>
      </c>
      <c r="J51" s="26">
        <v>0</v>
      </c>
      <c r="K51" s="7">
        <v>31</v>
      </c>
      <c r="L51" s="95">
        <v>0.002871699861046781</v>
      </c>
      <c r="M51" s="129"/>
    </row>
    <row r="52" spans="1:13" ht="15">
      <c r="A52" s="93">
        <v>119</v>
      </c>
      <c r="B52" s="94" t="s">
        <v>74</v>
      </c>
      <c r="C52" s="7">
        <v>15</v>
      </c>
      <c r="D52" s="95">
        <v>0.003472222222222222</v>
      </c>
      <c r="E52" s="7">
        <v>14</v>
      </c>
      <c r="F52" s="95">
        <v>0.002740262282247015</v>
      </c>
      <c r="G52" s="14">
        <v>9</v>
      </c>
      <c r="H52" s="95">
        <v>0.006666666666666667</v>
      </c>
      <c r="I52" s="7">
        <v>0</v>
      </c>
      <c r="J52" s="26">
        <v>0</v>
      </c>
      <c r="K52" s="7">
        <v>38</v>
      </c>
      <c r="L52" s="95">
        <v>0.0035201482167670213</v>
      </c>
      <c r="M52" s="129"/>
    </row>
    <row r="53" spans="1:13" ht="15">
      <c r="A53" s="93">
        <v>120</v>
      </c>
      <c r="B53" s="94" t="s">
        <v>75</v>
      </c>
      <c r="C53" s="7">
        <v>173</v>
      </c>
      <c r="D53" s="95">
        <v>0.040046296296296295</v>
      </c>
      <c r="E53" s="7">
        <v>195</v>
      </c>
      <c r="F53" s="95">
        <v>0.03816793893129771</v>
      </c>
      <c r="G53" s="14">
        <v>52</v>
      </c>
      <c r="H53" s="95">
        <v>0.03851851851851852</v>
      </c>
      <c r="I53" s="7">
        <v>2</v>
      </c>
      <c r="J53" s="26">
        <v>0.125</v>
      </c>
      <c r="K53" s="7">
        <v>422</v>
      </c>
      <c r="L53" s="95">
        <v>0.03909217230199166</v>
      </c>
      <c r="M53" s="129"/>
    </row>
    <row r="54" spans="1:13" ht="29.25" thickBot="1">
      <c r="A54" s="98">
        <v>999</v>
      </c>
      <c r="B54" s="99" t="s">
        <v>76</v>
      </c>
      <c r="C54" s="10">
        <v>99</v>
      </c>
      <c r="D54" s="100">
        <v>0.022916666666666665</v>
      </c>
      <c r="E54" s="10">
        <v>91</v>
      </c>
      <c r="F54" s="100">
        <v>0.017811704834605598</v>
      </c>
      <c r="G54" s="15">
        <v>25</v>
      </c>
      <c r="H54" s="100">
        <v>0.018518518518518517</v>
      </c>
      <c r="I54" s="10">
        <v>8</v>
      </c>
      <c r="J54" s="29">
        <v>0.5</v>
      </c>
      <c r="K54" s="10">
        <v>223</v>
      </c>
      <c r="L54" s="100">
        <v>0.0206577119036591</v>
      </c>
      <c r="M54" s="129"/>
    </row>
    <row r="55" spans="1:13" ht="15.75" thickBot="1">
      <c r="A55" s="166" t="s">
        <v>77</v>
      </c>
      <c r="B55" s="189"/>
      <c r="C55" s="16">
        <v>4320</v>
      </c>
      <c r="D55" s="13">
        <v>1</v>
      </c>
      <c r="E55" s="16">
        <v>5109</v>
      </c>
      <c r="F55" s="13">
        <v>1</v>
      </c>
      <c r="G55" s="16">
        <v>1350</v>
      </c>
      <c r="H55" s="13">
        <v>1</v>
      </c>
      <c r="I55" s="16">
        <v>16</v>
      </c>
      <c r="J55" s="13">
        <v>1</v>
      </c>
      <c r="K55" s="16">
        <v>10795</v>
      </c>
      <c r="L55" s="13">
        <v>1</v>
      </c>
      <c r="M55" s="130"/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42"/>
      <c r="C57" s="42"/>
      <c r="D57" s="42"/>
      <c r="E57" s="42"/>
      <c r="F57" s="42"/>
      <c r="G57" s="42"/>
      <c r="H57" s="42"/>
      <c r="I57" s="42"/>
      <c r="J57" s="42"/>
      <c r="K57" s="67"/>
      <c r="L57" s="42"/>
    </row>
    <row r="58" spans="1:12" ht="15">
      <c r="A58" s="51" t="s">
        <v>86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5">
      <c r="A59" s="8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>
      <c r="A60" s="6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5">
      <c r="A61" s="6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5">
      <c r="A62" s="42"/>
      <c r="B62" s="42"/>
      <c r="C62" s="42"/>
      <c r="D62" s="66"/>
      <c r="E62" s="66"/>
      <c r="F62" s="66"/>
      <c r="G62" s="66"/>
      <c r="H62" s="66"/>
      <c r="I62" s="42"/>
      <c r="J62" s="42"/>
      <c r="K62" s="42"/>
      <c r="L62" s="42"/>
    </row>
    <row r="63" spans="1:12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0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9.8515625" style="55" customWidth="1"/>
    <col min="13" max="16384" width="11.421875" style="55" customWidth="1"/>
  </cols>
  <sheetData>
    <row r="1" spans="1:12" ht="24.75" customHeight="1" thickBot="1" thickTop="1">
      <c r="A1" s="169" t="s">
        <v>224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9.5" customHeight="1" thickBot="1" thickTop="1">
      <c r="A2" s="174" t="s">
        <v>24</v>
      </c>
      <c r="B2" s="177" t="s">
        <v>25</v>
      </c>
      <c r="C2" s="190" t="s">
        <v>80</v>
      </c>
      <c r="D2" s="191"/>
      <c r="E2" s="192"/>
      <c r="F2" s="192"/>
      <c r="G2" s="192"/>
      <c r="H2" s="192"/>
      <c r="I2" s="192"/>
      <c r="J2" s="183"/>
      <c r="K2" s="163" t="s">
        <v>77</v>
      </c>
      <c r="L2" s="164"/>
    </row>
    <row r="3" spans="1:12" ht="19.5" customHeight="1">
      <c r="A3" s="174"/>
      <c r="B3" s="177"/>
      <c r="C3" s="193" t="s">
        <v>81</v>
      </c>
      <c r="D3" s="194"/>
      <c r="E3" s="193" t="s">
        <v>82</v>
      </c>
      <c r="F3" s="194"/>
      <c r="G3" s="193" t="s">
        <v>83</v>
      </c>
      <c r="H3" s="194"/>
      <c r="I3" s="195" t="s">
        <v>84</v>
      </c>
      <c r="J3" s="196"/>
      <c r="K3" s="187"/>
      <c r="L3" s="186"/>
    </row>
    <row r="4" spans="1:12" ht="19.5" customHeight="1" thickBot="1">
      <c r="A4" s="175"/>
      <c r="B4" s="178"/>
      <c r="C4" s="46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37" t="s">
        <v>26</v>
      </c>
      <c r="J4" s="45" t="s">
        <v>27</v>
      </c>
      <c r="K4" s="39" t="s">
        <v>26</v>
      </c>
      <c r="L4" s="47" t="s">
        <v>27</v>
      </c>
    </row>
    <row r="5" spans="1:12" ht="28.5">
      <c r="A5" s="110" t="s">
        <v>87</v>
      </c>
      <c r="B5" s="89" t="s">
        <v>28</v>
      </c>
      <c r="C5" s="58">
        <f>_xlfn.IFERROR(VLOOKUP(M5,'[1]Sheet1'!$A$96:$U$138,12,FALSE),0)</f>
        <v>0</v>
      </c>
      <c r="D5" s="90">
        <f>_xlfn.IFERROR(VLOOKUP(M5,'[1]Sheet1'!$A$96:$U$138,13,FALSE)/100,0)</f>
        <v>0</v>
      </c>
      <c r="E5" s="58">
        <f>_xlfn.IFERROR(VLOOKUP(M5,'[1]Sheet1'!$A$96:$U$138,14,FALSE),0)</f>
        <v>0</v>
      </c>
      <c r="F5" s="90">
        <f>_xlfn.IFERROR(VLOOKUP(M5,'[1]Sheet1'!$A$96:$U$138,15,FALSE)/100,0)</f>
        <v>0</v>
      </c>
      <c r="G5" s="60">
        <f>_xlfn.IFERROR(VLOOKUP(M5,'[1]Sheet1'!$A$96:$U$138,16,FALSE),0)</f>
        <v>0</v>
      </c>
      <c r="H5" s="90">
        <f>_xlfn.IFERROR(VLOOKUP(M5,'[1]Sheet1'!$A$96:$U$138,17,FALSE)/100,0)</f>
        <v>0</v>
      </c>
      <c r="I5" s="58">
        <f>_xlfn.IFERROR(VLOOKUP(M5,'[1]Sheet1'!$A$96:$U$138,18,FALSE),0)</f>
        <v>0</v>
      </c>
      <c r="J5" s="71">
        <f>_xlfn.IFERROR(VLOOKUP(M5,'[1]Sheet1'!$A$96:$U$138,19,FALSE)/100,0)</f>
        <v>0</v>
      </c>
      <c r="K5" s="58">
        <f>_xlfn.IFERROR(VLOOKUP(M5,'[1]Sheet1'!$A$96:$U$138,20,FALSE),0)</f>
        <v>0</v>
      </c>
      <c r="L5" s="90">
        <f>_xlfn.IFERROR(VLOOKUP(M5,'[1]Sheet1'!$A$96:$U$138,21,FALSE)/100,0)</f>
        <v>0</v>
      </c>
    </row>
    <row r="6" spans="1:12" ht="15">
      <c r="A6" s="93">
        <v>10</v>
      </c>
      <c r="B6" s="94" t="s">
        <v>29</v>
      </c>
      <c r="C6" s="7">
        <f>_xlfn.IFERROR(VLOOKUP(M6,'[1]Sheet1'!$A$96:$U$138,12,FALSE),0)</f>
        <v>0</v>
      </c>
      <c r="D6" s="95">
        <f>_xlfn.IFERROR(VLOOKUP(M6,'[1]Sheet1'!$A$96:$U$138,13,FALSE)/100,0)</f>
        <v>0</v>
      </c>
      <c r="E6" s="7">
        <f>_xlfn.IFERROR(VLOOKUP(M6,'[1]Sheet1'!$A$96:$U$138,14,FALSE),0)</f>
        <v>0</v>
      </c>
      <c r="F6" s="95">
        <f>_xlfn.IFERROR(VLOOKUP(M6,'[1]Sheet1'!$A$96:$U$138,15,FALSE)/100,0)</f>
        <v>0</v>
      </c>
      <c r="G6" s="14">
        <f>_xlfn.IFERROR(VLOOKUP(M6,'[1]Sheet1'!$A$96:$U$138,16,FALSE),0)</f>
        <v>0</v>
      </c>
      <c r="H6" s="95">
        <f>_xlfn.IFERROR(VLOOKUP(M6,'[1]Sheet1'!$A$96:$U$138,17,FALSE)/100,0)</f>
        <v>0</v>
      </c>
      <c r="I6" s="7">
        <f>_xlfn.IFERROR(VLOOKUP(M6,'[1]Sheet1'!$A$96:$U$138,18,FALSE),0)</f>
        <v>0</v>
      </c>
      <c r="J6" s="26">
        <f>_xlfn.IFERROR(VLOOKUP(M6,'[1]Sheet1'!$A$96:$U$138,19,FALSE)/100,0)</f>
        <v>0</v>
      </c>
      <c r="K6" s="7">
        <f>_xlfn.IFERROR(VLOOKUP(M6,'[1]Sheet1'!$A$96:$U$138,20,FALSE),0)</f>
        <v>0</v>
      </c>
      <c r="L6" s="95">
        <f>_xlfn.IFERROR(VLOOKUP(M6,'[1]Sheet1'!$A$96:$U$138,21,FALSE)/100,0)</f>
        <v>0</v>
      </c>
    </row>
    <row r="7" spans="1:12" ht="15">
      <c r="A7" s="93">
        <v>11</v>
      </c>
      <c r="B7" s="94" t="s">
        <v>30</v>
      </c>
      <c r="C7" s="7">
        <f>_xlfn.IFERROR(VLOOKUP(M7,'[1]Sheet1'!$A$96:$U$138,12,FALSE),0)</f>
        <v>0</v>
      </c>
      <c r="D7" s="95">
        <f>_xlfn.IFERROR(VLOOKUP(M7,'[1]Sheet1'!$A$96:$U$138,13,FALSE)/100,0)</f>
        <v>0</v>
      </c>
      <c r="E7" s="7">
        <f>_xlfn.IFERROR(VLOOKUP(M7,'[1]Sheet1'!$A$96:$U$138,14,FALSE),0)</f>
        <v>0</v>
      </c>
      <c r="F7" s="95">
        <f>_xlfn.IFERROR(VLOOKUP(M7,'[1]Sheet1'!$A$96:$U$138,15,FALSE)/100,0)</f>
        <v>0</v>
      </c>
      <c r="G7" s="14">
        <f>_xlfn.IFERROR(VLOOKUP(M7,'[1]Sheet1'!$A$96:$U$138,16,FALSE),0)</f>
        <v>0</v>
      </c>
      <c r="H7" s="95">
        <f>_xlfn.IFERROR(VLOOKUP(M7,'[1]Sheet1'!$A$96:$U$138,17,FALSE)/100,0)</f>
        <v>0</v>
      </c>
      <c r="I7" s="7">
        <f>_xlfn.IFERROR(VLOOKUP(M7,'[1]Sheet1'!$A$96:$U$138,18,FALSE),0)</f>
        <v>0</v>
      </c>
      <c r="J7" s="26">
        <f>_xlfn.IFERROR(VLOOKUP(M7,'[1]Sheet1'!$A$96:$U$138,19,FALSE)/100,0)</f>
        <v>0</v>
      </c>
      <c r="K7" s="7">
        <f>_xlfn.IFERROR(VLOOKUP(M7,'[1]Sheet1'!$A$96:$U$138,20,FALSE),0)</f>
        <v>0</v>
      </c>
      <c r="L7" s="95">
        <f>_xlfn.IFERROR(VLOOKUP(M7,'[1]Sheet1'!$A$96:$U$138,21,FALSE)/100,0)</f>
        <v>0</v>
      </c>
    </row>
    <row r="8" spans="1:12" ht="15">
      <c r="A8" s="93">
        <v>12</v>
      </c>
      <c r="B8" s="94" t="s">
        <v>31</v>
      </c>
      <c r="C8" s="7">
        <f>_xlfn.IFERROR(VLOOKUP(M8,'[1]Sheet1'!$A$96:$U$138,12,FALSE),0)</f>
        <v>0</v>
      </c>
      <c r="D8" s="95">
        <f>_xlfn.IFERROR(VLOOKUP(M8,'[1]Sheet1'!$A$96:$U$138,13,FALSE)/100,0)</f>
        <v>0</v>
      </c>
      <c r="E8" s="7">
        <f>_xlfn.IFERROR(VLOOKUP(M8,'[1]Sheet1'!$A$96:$U$138,14,FALSE),0)</f>
        <v>0</v>
      </c>
      <c r="F8" s="95">
        <f>_xlfn.IFERROR(VLOOKUP(M8,'[1]Sheet1'!$A$96:$U$138,15,FALSE)/100,0)</f>
        <v>0</v>
      </c>
      <c r="G8" s="14">
        <f>_xlfn.IFERROR(VLOOKUP(M8,'[1]Sheet1'!$A$96:$U$138,16,FALSE),0)</f>
        <v>0</v>
      </c>
      <c r="H8" s="95">
        <f>_xlfn.IFERROR(VLOOKUP(M8,'[1]Sheet1'!$A$96:$U$138,17,FALSE)/100,0)</f>
        <v>0</v>
      </c>
      <c r="I8" s="7">
        <f>_xlfn.IFERROR(VLOOKUP(M8,'[1]Sheet1'!$A$96:$U$138,18,FALSE),0)</f>
        <v>0</v>
      </c>
      <c r="J8" s="26">
        <f>_xlfn.IFERROR(VLOOKUP(M8,'[1]Sheet1'!$A$96:$U$138,19,FALSE)/100,0)</f>
        <v>0</v>
      </c>
      <c r="K8" s="7">
        <f>_xlfn.IFERROR(VLOOKUP(M8,'[1]Sheet1'!$A$96:$U$138,20,FALSE),0)</f>
        <v>0</v>
      </c>
      <c r="L8" s="95">
        <f>_xlfn.IFERROR(VLOOKUP(M8,'[1]Sheet1'!$A$96:$U$138,21,FALSE)/100,0)</f>
        <v>0</v>
      </c>
    </row>
    <row r="9" spans="1:12" ht="15">
      <c r="A9" s="93">
        <v>13</v>
      </c>
      <c r="B9" s="94" t="s">
        <v>32</v>
      </c>
      <c r="C9" s="7">
        <f>_xlfn.IFERROR(VLOOKUP(M9,'[1]Sheet1'!$A$96:$U$138,12,FALSE),0)</f>
        <v>0</v>
      </c>
      <c r="D9" s="95">
        <f>_xlfn.IFERROR(VLOOKUP(M9,'[1]Sheet1'!$A$96:$U$138,13,FALSE)/100,0)</f>
        <v>0</v>
      </c>
      <c r="E9" s="7">
        <f>_xlfn.IFERROR(VLOOKUP(M9,'[1]Sheet1'!$A$96:$U$138,14,FALSE),0)</f>
        <v>0</v>
      </c>
      <c r="F9" s="95">
        <f>_xlfn.IFERROR(VLOOKUP(M9,'[1]Sheet1'!$A$96:$U$138,15,FALSE)/100,0)</f>
        <v>0</v>
      </c>
      <c r="G9" s="14">
        <f>_xlfn.IFERROR(VLOOKUP(M9,'[1]Sheet1'!$A$96:$U$138,16,FALSE),0)</f>
        <v>0</v>
      </c>
      <c r="H9" s="95">
        <f>_xlfn.IFERROR(VLOOKUP(M9,'[1]Sheet1'!$A$96:$U$138,17,FALSE)/100,0)</f>
        <v>0</v>
      </c>
      <c r="I9" s="7">
        <f>_xlfn.IFERROR(VLOOKUP(M9,'[1]Sheet1'!$A$96:$U$138,18,FALSE),0)</f>
        <v>0</v>
      </c>
      <c r="J9" s="26">
        <f>_xlfn.IFERROR(VLOOKUP(M9,'[1]Sheet1'!$A$96:$U$138,19,FALSE)/100,0)</f>
        <v>0</v>
      </c>
      <c r="K9" s="7">
        <f>_xlfn.IFERROR(VLOOKUP(M9,'[1]Sheet1'!$A$96:$U$138,20,FALSE),0)</f>
        <v>0</v>
      </c>
      <c r="L9" s="95">
        <f>_xlfn.IFERROR(VLOOKUP(M9,'[1]Sheet1'!$A$96:$U$138,21,FALSE)/100,0)</f>
        <v>0</v>
      </c>
    </row>
    <row r="10" spans="1:12" ht="28.5">
      <c r="A10" s="93">
        <v>19</v>
      </c>
      <c r="B10" s="94" t="s">
        <v>33</v>
      </c>
      <c r="C10" s="7">
        <f>_xlfn.IFERROR(VLOOKUP(M10,'[1]Sheet1'!$A$96:$U$138,12,FALSE),0)</f>
        <v>0</v>
      </c>
      <c r="D10" s="95">
        <f>_xlfn.IFERROR(VLOOKUP(M10,'[1]Sheet1'!$A$96:$U$138,13,FALSE)/100,0)</f>
        <v>0</v>
      </c>
      <c r="E10" s="7">
        <f>_xlfn.IFERROR(VLOOKUP(M10,'[1]Sheet1'!$A$96:$U$138,14,FALSE),0)</f>
        <v>0</v>
      </c>
      <c r="F10" s="95">
        <f>_xlfn.IFERROR(VLOOKUP(M10,'[1]Sheet1'!$A$96:$U$138,15,FALSE)/100,0)</f>
        <v>0</v>
      </c>
      <c r="G10" s="14">
        <f>_xlfn.IFERROR(VLOOKUP(M10,'[1]Sheet1'!$A$96:$U$138,16,FALSE),0)</f>
        <v>0</v>
      </c>
      <c r="H10" s="95">
        <f>_xlfn.IFERROR(VLOOKUP(M10,'[1]Sheet1'!$A$96:$U$138,17,FALSE)/100,0)</f>
        <v>0</v>
      </c>
      <c r="I10" s="7">
        <f>_xlfn.IFERROR(VLOOKUP(M10,'[1]Sheet1'!$A$96:$U$138,18,FALSE),0)</f>
        <v>0</v>
      </c>
      <c r="J10" s="26">
        <f>_xlfn.IFERROR(VLOOKUP(M10,'[1]Sheet1'!$A$96:$U$138,19,FALSE)/100,0)</f>
        <v>0</v>
      </c>
      <c r="K10" s="7">
        <f>_xlfn.IFERROR(VLOOKUP(M10,'[1]Sheet1'!$A$96:$U$138,20,FALSE),0)</f>
        <v>0</v>
      </c>
      <c r="L10" s="95">
        <f>_xlfn.IFERROR(VLOOKUP(M10,'[1]Sheet1'!$A$96:$U$138,21,FALSE)/100,0)</f>
        <v>0</v>
      </c>
    </row>
    <row r="11" spans="1:12" ht="15">
      <c r="A11" s="93">
        <v>20</v>
      </c>
      <c r="B11" s="94" t="s">
        <v>34</v>
      </c>
      <c r="C11" s="7">
        <f>_xlfn.IFERROR(VLOOKUP(M11,'[1]Sheet1'!$A$96:$U$138,12,FALSE),0)</f>
        <v>0</v>
      </c>
      <c r="D11" s="95">
        <f>_xlfn.IFERROR(VLOOKUP(M11,'[1]Sheet1'!$A$96:$U$138,13,FALSE)/100,0)</f>
        <v>0</v>
      </c>
      <c r="E11" s="7">
        <f>_xlfn.IFERROR(VLOOKUP(M11,'[1]Sheet1'!$A$96:$U$138,14,FALSE),0)</f>
        <v>0</v>
      </c>
      <c r="F11" s="95">
        <f>_xlfn.IFERROR(VLOOKUP(M11,'[1]Sheet1'!$A$96:$U$138,15,FALSE)/100,0)</f>
        <v>0</v>
      </c>
      <c r="G11" s="14">
        <f>_xlfn.IFERROR(VLOOKUP(M11,'[1]Sheet1'!$A$96:$U$138,16,FALSE),0)</f>
        <v>0</v>
      </c>
      <c r="H11" s="95">
        <f>_xlfn.IFERROR(VLOOKUP(M11,'[1]Sheet1'!$A$96:$U$138,17,FALSE)/100,0)</f>
        <v>0</v>
      </c>
      <c r="I11" s="7">
        <f>_xlfn.IFERROR(VLOOKUP(M11,'[1]Sheet1'!$A$96:$U$138,18,FALSE),0)</f>
        <v>0</v>
      </c>
      <c r="J11" s="26">
        <f>_xlfn.IFERROR(VLOOKUP(M11,'[1]Sheet1'!$A$96:$U$138,19,FALSE)/100,0)</f>
        <v>0</v>
      </c>
      <c r="K11" s="7">
        <f>_xlfn.IFERROR(VLOOKUP(M11,'[1]Sheet1'!$A$96:$U$138,20,FALSE),0)</f>
        <v>0</v>
      </c>
      <c r="L11" s="95">
        <f>_xlfn.IFERROR(VLOOKUP(M11,'[1]Sheet1'!$A$96:$U$138,21,FALSE)/100,0)</f>
        <v>0</v>
      </c>
    </row>
    <row r="12" spans="1:12" ht="15">
      <c r="A12" s="93">
        <v>21</v>
      </c>
      <c r="B12" s="94" t="s">
        <v>35</v>
      </c>
      <c r="C12" s="7">
        <f>_xlfn.IFERROR(VLOOKUP(M12,'[1]Sheet1'!$A$96:$U$138,12,FALSE),0)</f>
        <v>0</v>
      </c>
      <c r="D12" s="95">
        <f>_xlfn.IFERROR(VLOOKUP(M12,'[1]Sheet1'!$A$96:$U$138,13,FALSE)/100,0)</f>
        <v>0</v>
      </c>
      <c r="E12" s="7">
        <f>_xlfn.IFERROR(VLOOKUP(M12,'[1]Sheet1'!$A$96:$U$138,14,FALSE),0)</f>
        <v>0</v>
      </c>
      <c r="F12" s="95">
        <f>_xlfn.IFERROR(VLOOKUP(M12,'[1]Sheet1'!$A$96:$U$138,15,FALSE)/100,0)</f>
        <v>0</v>
      </c>
      <c r="G12" s="14">
        <f>_xlfn.IFERROR(VLOOKUP(M12,'[1]Sheet1'!$A$96:$U$138,16,FALSE),0)</f>
        <v>0</v>
      </c>
      <c r="H12" s="95">
        <f>_xlfn.IFERROR(VLOOKUP(M12,'[1]Sheet1'!$A$96:$U$138,17,FALSE)/100,0)</f>
        <v>0</v>
      </c>
      <c r="I12" s="7">
        <f>_xlfn.IFERROR(VLOOKUP(M12,'[1]Sheet1'!$A$96:$U$138,18,FALSE),0)</f>
        <v>0</v>
      </c>
      <c r="J12" s="26">
        <f>_xlfn.IFERROR(VLOOKUP(M12,'[1]Sheet1'!$A$96:$U$138,19,FALSE)/100,0)</f>
        <v>0</v>
      </c>
      <c r="K12" s="7">
        <f>_xlfn.IFERROR(VLOOKUP(M12,'[1]Sheet1'!$A$96:$U$138,20,FALSE),0)</f>
        <v>0</v>
      </c>
      <c r="L12" s="95">
        <f>_xlfn.IFERROR(VLOOKUP(M12,'[1]Sheet1'!$A$96:$U$138,21,FALSE)/100,0)</f>
        <v>0</v>
      </c>
    </row>
    <row r="13" spans="1:12" ht="15">
      <c r="A13" s="93">
        <v>22</v>
      </c>
      <c r="B13" s="94" t="s">
        <v>36</v>
      </c>
      <c r="C13" s="7">
        <f>_xlfn.IFERROR(VLOOKUP(M13,'[1]Sheet1'!$A$96:$U$138,12,FALSE),0)</f>
        <v>0</v>
      </c>
      <c r="D13" s="95">
        <f>_xlfn.IFERROR(VLOOKUP(M13,'[1]Sheet1'!$A$96:$U$138,13,FALSE)/100,0)</f>
        <v>0</v>
      </c>
      <c r="E13" s="7">
        <f>_xlfn.IFERROR(VLOOKUP(M13,'[1]Sheet1'!$A$96:$U$138,14,FALSE),0)</f>
        <v>0</v>
      </c>
      <c r="F13" s="95">
        <f>_xlfn.IFERROR(VLOOKUP(M13,'[1]Sheet1'!$A$96:$U$138,15,FALSE)/100,0)</f>
        <v>0</v>
      </c>
      <c r="G13" s="14">
        <f>_xlfn.IFERROR(VLOOKUP(M13,'[1]Sheet1'!$A$96:$U$138,16,FALSE),0)</f>
        <v>0</v>
      </c>
      <c r="H13" s="95">
        <f>_xlfn.IFERROR(VLOOKUP(M13,'[1]Sheet1'!$A$96:$U$138,17,FALSE)/100,0)</f>
        <v>0</v>
      </c>
      <c r="I13" s="7">
        <f>_xlfn.IFERROR(VLOOKUP(M13,'[1]Sheet1'!$A$96:$U$138,18,FALSE),0)</f>
        <v>0</v>
      </c>
      <c r="J13" s="26">
        <f>_xlfn.IFERROR(VLOOKUP(M13,'[1]Sheet1'!$A$96:$U$138,19,FALSE)/100,0)</f>
        <v>0</v>
      </c>
      <c r="K13" s="7">
        <f>_xlfn.IFERROR(VLOOKUP(M13,'[1]Sheet1'!$A$96:$U$138,20,FALSE),0)</f>
        <v>0</v>
      </c>
      <c r="L13" s="95">
        <f>_xlfn.IFERROR(VLOOKUP(M13,'[1]Sheet1'!$A$96:$U$138,21,FALSE)/100,0)</f>
        <v>0</v>
      </c>
    </row>
    <row r="14" spans="1:12" ht="15">
      <c r="A14" s="93">
        <v>29</v>
      </c>
      <c r="B14" s="94" t="s">
        <v>37</v>
      </c>
      <c r="C14" s="7">
        <f>_xlfn.IFERROR(VLOOKUP(M14,'[1]Sheet1'!$A$96:$U$138,12,FALSE),0)</f>
        <v>0</v>
      </c>
      <c r="D14" s="95">
        <f>_xlfn.IFERROR(VLOOKUP(M14,'[1]Sheet1'!$A$96:$U$138,13,FALSE)/100,0)</f>
        <v>0</v>
      </c>
      <c r="E14" s="7">
        <f>_xlfn.IFERROR(VLOOKUP(M14,'[1]Sheet1'!$A$96:$U$138,14,FALSE),0)</f>
        <v>0</v>
      </c>
      <c r="F14" s="95">
        <f>_xlfn.IFERROR(VLOOKUP(M14,'[1]Sheet1'!$A$96:$U$138,15,FALSE)/100,0)</f>
        <v>0</v>
      </c>
      <c r="G14" s="14">
        <f>_xlfn.IFERROR(VLOOKUP(M14,'[1]Sheet1'!$A$96:$U$138,16,FALSE),0)</f>
        <v>0</v>
      </c>
      <c r="H14" s="95">
        <f>_xlfn.IFERROR(VLOOKUP(M14,'[1]Sheet1'!$A$96:$U$138,17,FALSE)/100,0)</f>
        <v>0</v>
      </c>
      <c r="I14" s="7">
        <f>_xlfn.IFERROR(VLOOKUP(M14,'[1]Sheet1'!$A$96:$U$138,18,FALSE),0)</f>
        <v>0</v>
      </c>
      <c r="J14" s="26">
        <f>_xlfn.IFERROR(VLOOKUP(M14,'[1]Sheet1'!$A$96:$U$138,19,FALSE)/100,0)</f>
        <v>0</v>
      </c>
      <c r="K14" s="7">
        <f>_xlfn.IFERROR(VLOOKUP(M14,'[1]Sheet1'!$A$96:$U$138,20,FALSE),0)</f>
        <v>0</v>
      </c>
      <c r="L14" s="95">
        <f>_xlfn.IFERROR(VLOOKUP(M14,'[1]Sheet1'!$A$96:$U$138,21,FALSE)/100,0)</f>
        <v>0</v>
      </c>
    </row>
    <row r="15" spans="1:12" ht="15">
      <c r="A15" s="93">
        <v>30</v>
      </c>
      <c r="B15" s="94" t="s">
        <v>38</v>
      </c>
      <c r="C15" s="7">
        <f>_xlfn.IFERROR(VLOOKUP(M15,'[1]Sheet1'!$A$96:$U$138,12,FALSE),0)</f>
        <v>0</v>
      </c>
      <c r="D15" s="95">
        <f>_xlfn.IFERROR(VLOOKUP(M15,'[1]Sheet1'!$A$96:$U$138,13,FALSE)/100,0)</f>
        <v>0</v>
      </c>
      <c r="E15" s="7">
        <f>_xlfn.IFERROR(VLOOKUP(M15,'[1]Sheet1'!$A$96:$U$138,14,FALSE),0)</f>
        <v>0</v>
      </c>
      <c r="F15" s="95">
        <f>_xlfn.IFERROR(VLOOKUP(M15,'[1]Sheet1'!$A$96:$U$138,15,FALSE)/100,0)</f>
        <v>0</v>
      </c>
      <c r="G15" s="14">
        <f>_xlfn.IFERROR(VLOOKUP(M15,'[1]Sheet1'!$A$96:$U$138,16,FALSE),0)</f>
        <v>0</v>
      </c>
      <c r="H15" s="95">
        <f>_xlfn.IFERROR(VLOOKUP(M15,'[1]Sheet1'!$A$96:$U$138,17,FALSE)/100,0)</f>
        <v>0</v>
      </c>
      <c r="I15" s="7">
        <f>_xlfn.IFERROR(VLOOKUP(M15,'[1]Sheet1'!$A$96:$U$138,18,FALSE),0)</f>
        <v>0</v>
      </c>
      <c r="J15" s="26">
        <f>_xlfn.IFERROR(VLOOKUP(M15,'[1]Sheet1'!$A$96:$U$138,19,FALSE)/100,0)</f>
        <v>0</v>
      </c>
      <c r="K15" s="7">
        <f>_xlfn.IFERROR(VLOOKUP(M15,'[1]Sheet1'!$A$96:$U$138,20,FALSE),0)</f>
        <v>0</v>
      </c>
      <c r="L15" s="95">
        <f>_xlfn.IFERROR(VLOOKUP(M15,'[1]Sheet1'!$A$96:$U$138,21,FALSE)/100,0)</f>
        <v>0</v>
      </c>
    </row>
    <row r="16" spans="1:12" ht="15">
      <c r="A16" s="93">
        <v>31</v>
      </c>
      <c r="B16" s="94" t="s">
        <v>39</v>
      </c>
      <c r="C16" s="7">
        <f>_xlfn.IFERROR(VLOOKUP(M16,'[1]Sheet1'!$A$96:$U$138,12,FALSE),0)</f>
        <v>0</v>
      </c>
      <c r="D16" s="95">
        <f>_xlfn.IFERROR(VLOOKUP(M16,'[1]Sheet1'!$A$96:$U$138,13,FALSE)/100,0)</f>
        <v>0</v>
      </c>
      <c r="E16" s="7">
        <f>_xlfn.IFERROR(VLOOKUP(M16,'[1]Sheet1'!$A$96:$U$138,14,FALSE),0)</f>
        <v>0</v>
      </c>
      <c r="F16" s="95">
        <f>_xlfn.IFERROR(VLOOKUP(M16,'[1]Sheet1'!$A$96:$U$138,15,FALSE)/100,0)</f>
        <v>0</v>
      </c>
      <c r="G16" s="14">
        <f>_xlfn.IFERROR(VLOOKUP(M16,'[1]Sheet1'!$A$96:$U$138,16,FALSE),0)</f>
        <v>0</v>
      </c>
      <c r="H16" s="95">
        <f>_xlfn.IFERROR(VLOOKUP(M16,'[1]Sheet1'!$A$96:$U$138,17,FALSE)/100,0)</f>
        <v>0</v>
      </c>
      <c r="I16" s="7">
        <f>_xlfn.IFERROR(VLOOKUP(M16,'[1]Sheet1'!$A$96:$U$138,18,FALSE),0)</f>
        <v>0</v>
      </c>
      <c r="J16" s="26">
        <f>_xlfn.IFERROR(VLOOKUP(M16,'[1]Sheet1'!$A$96:$U$138,19,FALSE)/100,0)</f>
        <v>0</v>
      </c>
      <c r="K16" s="7">
        <f>_xlfn.IFERROR(VLOOKUP(M16,'[1]Sheet1'!$A$96:$U$138,20,FALSE),0)</f>
        <v>0</v>
      </c>
      <c r="L16" s="95">
        <f>_xlfn.IFERROR(VLOOKUP(M16,'[1]Sheet1'!$A$96:$U$138,21,FALSE)/100,0)</f>
        <v>0</v>
      </c>
    </row>
    <row r="17" spans="1:12" ht="15">
      <c r="A17" s="93">
        <v>32</v>
      </c>
      <c r="B17" s="94" t="s">
        <v>40</v>
      </c>
      <c r="C17" s="7">
        <f>_xlfn.IFERROR(VLOOKUP(M17,'[1]Sheet1'!$A$96:$U$138,12,FALSE),0)</f>
        <v>0</v>
      </c>
      <c r="D17" s="95">
        <f>_xlfn.IFERROR(VLOOKUP(M17,'[1]Sheet1'!$A$96:$U$138,13,FALSE)/100,0)</f>
        <v>0</v>
      </c>
      <c r="E17" s="7">
        <f>_xlfn.IFERROR(VLOOKUP(M17,'[1]Sheet1'!$A$96:$U$138,14,FALSE),0)</f>
        <v>0</v>
      </c>
      <c r="F17" s="95">
        <f>_xlfn.IFERROR(VLOOKUP(M17,'[1]Sheet1'!$A$96:$U$138,15,FALSE)/100,0)</f>
        <v>0</v>
      </c>
      <c r="G17" s="14">
        <f>_xlfn.IFERROR(VLOOKUP(M17,'[1]Sheet1'!$A$96:$U$138,16,FALSE),0)</f>
        <v>0</v>
      </c>
      <c r="H17" s="95">
        <f>_xlfn.IFERROR(VLOOKUP(M17,'[1]Sheet1'!$A$96:$U$138,17,FALSE)/100,0)</f>
        <v>0</v>
      </c>
      <c r="I17" s="7">
        <f>_xlfn.IFERROR(VLOOKUP(M17,'[1]Sheet1'!$A$96:$U$138,18,FALSE),0)</f>
        <v>0</v>
      </c>
      <c r="J17" s="26">
        <f>_xlfn.IFERROR(VLOOKUP(M17,'[1]Sheet1'!$A$96:$U$138,19,FALSE)/100,0)</f>
        <v>0</v>
      </c>
      <c r="K17" s="7">
        <f>_xlfn.IFERROR(VLOOKUP(M17,'[1]Sheet1'!$A$96:$U$138,20,FALSE),0)</f>
        <v>0</v>
      </c>
      <c r="L17" s="95">
        <f>_xlfn.IFERROR(VLOOKUP(M17,'[1]Sheet1'!$A$96:$U$138,21,FALSE)/100,0)</f>
        <v>0</v>
      </c>
    </row>
    <row r="18" spans="1:12" ht="28.5">
      <c r="A18" s="93">
        <v>39</v>
      </c>
      <c r="B18" s="94" t="s">
        <v>41</v>
      </c>
      <c r="C18" s="7">
        <f>_xlfn.IFERROR(VLOOKUP(M18,'[1]Sheet1'!$A$96:$U$138,12,FALSE),0)</f>
        <v>0</v>
      </c>
      <c r="D18" s="95">
        <f>_xlfn.IFERROR(VLOOKUP(M18,'[1]Sheet1'!$A$96:$U$138,13,FALSE)/100,0)</f>
        <v>0</v>
      </c>
      <c r="E18" s="7">
        <f>_xlfn.IFERROR(VLOOKUP(M18,'[1]Sheet1'!$A$96:$U$138,14,FALSE),0)</f>
        <v>0</v>
      </c>
      <c r="F18" s="95">
        <f>_xlfn.IFERROR(VLOOKUP(M18,'[1]Sheet1'!$A$96:$U$138,15,FALSE)/100,0)</f>
        <v>0</v>
      </c>
      <c r="G18" s="14">
        <f>_xlfn.IFERROR(VLOOKUP(M18,'[1]Sheet1'!$A$96:$U$138,16,FALSE),0)</f>
        <v>0</v>
      </c>
      <c r="H18" s="95">
        <f>_xlfn.IFERROR(VLOOKUP(M18,'[1]Sheet1'!$A$96:$U$138,17,FALSE)/100,0)</f>
        <v>0</v>
      </c>
      <c r="I18" s="7">
        <f>_xlfn.IFERROR(VLOOKUP(M18,'[1]Sheet1'!$A$96:$U$138,18,FALSE),0)</f>
        <v>0</v>
      </c>
      <c r="J18" s="26">
        <f>_xlfn.IFERROR(VLOOKUP(M18,'[1]Sheet1'!$A$96:$U$138,19,FALSE)/100,0)</f>
        <v>0</v>
      </c>
      <c r="K18" s="7">
        <f>_xlfn.IFERROR(VLOOKUP(M18,'[1]Sheet1'!$A$96:$U$138,20,FALSE),0)</f>
        <v>0</v>
      </c>
      <c r="L18" s="95">
        <f>_xlfn.IFERROR(VLOOKUP(M18,'[1]Sheet1'!$A$96:$U$138,21,FALSE)/100,0)</f>
        <v>0</v>
      </c>
    </row>
    <row r="19" spans="1:12" ht="15">
      <c r="A19" s="93">
        <v>40</v>
      </c>
      <c r="B19" s="94" t="s">
        <v>42</v>
      </c>
      <c r="C19" s="7">
        <f>_xlfn.IFERROR(VLOOKUP(M19,'[1]Sheet1'!$A$96:$U$138,12,FALSE),0)</f>
        <v>0</v>
      </c>
      <c r="D19" s="95">
        <f>_xlfn.IFERROR(VLOOKUP(M19,'[1]Sheet1'!$A$96:$U$138,13,FALSE)/100,0)</f>
        <v>0</v>
      </c>
      <c r="E19" s="7">
        <f>_xlfn.IFERROR(VLOOKUP(M19,'[1]Sheet1'!$A$96:$U$138,14,FALSE),0)</f>
        <v>0</v>
      </c>
      <c r="F19" s="95">
        <f>_xlfn.IFERROR(VLOOKUP(M19,'[1]Sheet1'!$A$96:$U$138,15,FALSE)/100,0)</f>
        <v>0</v>
      </c>
      <c r="G19" s="14">
        <f>_xlfn.IFERROR(VLOOKUP(M19,'[1]Sheet1'!$A$96:$U$138,16,FALSE),0)</f>
        <v>0</v>
      </c>
      <c r="H19" s="95">
        <f>_xlfn.IFERROR(VLOOKUP(M19,'[1]Sheet1'!$A$96:$U$138,17,FALSE)/100,0)</f>
        <v>0</v>
      </c>
      <c r="I19" s="7">
        <f>_xlfn.IFERROR(VLOOKUP(M19,'[1]Sheet1'!$A$96:$U$138,18,FALSE),0)</f>
        <v>0</v>
      </c>
      <c r="J19" s="26">
        <f>_xlfn.IFERROR(VLOOKUP(M19,'[1]Sheet1'!$A$96:$U$138,19,FALSE)/100,0)</f>
        <v>0</v>
      </c>
      <c r="K19" s="7">
        <f>_xlfn.IFERROR(VLOOKUP(M19,'[1]Sheet1'!$A$96:$U$138,20,FALSE),0)</f>
        <v>0</v>
      </c>
      <c r="L19" s="95">
        <f>_xlfn.IFERROR(VLOOKUP(M19,'[1]Sheet1'!$A$96:$U$138,21,FALSE)/100,0)</f>
        <v>0</v>
      </c>
    </row>
    <row r="20" spans="1:12" ht="15">
      <c r="A20" s="93">
        <v>41</v>
      </c>
      <c r="B20" s="94" t="s">
        <v>43</v>
      </c>
      <c r="C20" s="7">
        <f>_xlfn.IFERROR(VLOOKUP(M20,'[1]Sheet1'!$A$96:$U$138,12,FALSE),0)</f>
        <v>0</v>
      </c>
      <c r="D20" s="95">
        <f>_xlfn.IFERROR(VLOOKUP(M20,'[1]Sheet1'!$A$96:$U$138,13,FALSE)/100,0)</f>
        <v>0</v>
      </c>
      <c r="E20" s="7">
        <f>_xlfn.IFERROR(VLOOKUP(M20,'[1]Sheet1'!$A$96:$U$138,14,FALSE),0)</f>
        <v>0</v>
      </c>
      <c r="F20" s="95">
        <f>_xlfn.IFERROR(VLOOKUP(M20,'[1]Sheet1'!$A$96:$U$138,15,FALSE)/100,0)</f>
        <v>0</v>
      </c>
      <c r="G20" s="14">
        <f>_xlfn.IFERROR(VLOOKUP(M20,'[1]Sheet1'!$A$96:$U$138,16,FALSE),0)</f>
        <v>0</v>
      </c>
      <c r="H20" s="95">
        <f>_xlfn.IFERROR(VLOOKUP(M20,'[1]Sheet1'!$A$96:$U$138,17,FALSE)/100,0)</f>
        <v>0</v>
      </c>
      <c r="I20" s="7">
        <f>_xlfn.IFERROR(VLOOKUP(M20,'[1]Sheet1'!$A$96:$U$138,18,FALSE),0)</f>
        <v>0</v>
      </c>
      <c r="J20" s="26">
        <f>_xlfn.IFERROR(VLOOKUP(M20,'[1]Sheet1'!$A$96:$U$138,19,FALSE)/100,0)</f>
        <v>0</v>
      </c>
      <c r="K20" s="7">
        <f>_xlfn.IFERROR(VLOOKUP(M20,'[1]Sheet1'!$A$96:$U$138,20,FALSE),0)</f>
        <v>0</v>
      </c>
      <c r="L20" s="95">
        <f>_xlfn.IFERROR(VLOOKUP(M20,'[1]Sheet1'!$A$96:$U$138,21,FALSE)/100,0)</f>
        <v>0</v>
      </c>
    </row>
    <row r="21" spans="1:12" ht="15">
      <c r="A21" s="93">
        <v>50</v>
      </c>
      <c r="B21" s="94" t="s">
        <v>44</v>
      </c>
      <c r="C21" s="7">
        <f>_xlfn.IFERROR(VLOOKUP(M21,'[1]Sheet1'!$A$96:$U$138,12,FALSE),0)</f>
        <v>0</v>
      </c>
      <c r="D21" s="95">
        <f>_xlfn.IFERROR(VLOOKUP(M21,'[1]Sheet1'!$A$96:$U$138,13,FALSE)/100,0)</f>
        <v>0</v>
      </c>
      <c r="E21" s="7">
        <f>_xlfn.IFERROR(VLOOKUP(M21,'[1]Sheet1'!$A$96:$U$138,14,FALSE),0)</f>
        <v>0</v>
      </c>
      <c r="F21" s="95">
        <f>_xlfn.IFERROR(VLOOKUP(M21,'[1]Sheet1'!$A$96:$U$138,15,FALSE)/100,0)</f>
        <v>0</v>
      </c>
      <c r="G21" s="14">
        <f>_xlfn.IFERROR(VLOOKUP(M21,'[1]Sheet1'!$A$96:$U$138,16,FALSE),0)</f>
        <v>0</v>
      </c>
      <c r="H21" s="95">
        <f>_xlfn.IFERROR(VLOOKUP(M21,'[1]Sheet1'!$A$96:$U$138,17,FALSE)/100,0)</f>
        <v>0</v>
      </c>
      <c r="I21" s="7">
        <f>_xlfn.IFERROR(VLOOKUP(M21,'[1]Sheet1'!$A$96:$U$138,18,FALSE),0)</f>
        <v>0</v>
      </c>
      <c r="J21" s="26">
        <f>_xlfn.IFERROR(VLOOKUP(M21,'[1]Sheet1'!$A$96:$U$138,19,FALSE)/100,0)</f>
        <v>0</v>
      </c>
      <c r="K21" s="7">
        <f>_xlfn.IFERROR(VLOOKUP(M21,'[1]Sheet1'!$A$96:$U$138,20,FALSE),0)</f>
        <v>0</v>
      </c>
      <c r="L21" s="95">
        <f>_xlfn.IFERROR(VLOOKUP(M21,'[1]Sheet1'!$A$96:$U$138,21,FALSE)/100,0)</f>
        <v>0</v>
      </c>
    </row>
    <row r="22" spans="1:12" ht="15">
      <c r="A22" s="93">
        <v>51</v>
      </c>
      <c r="B22" s="94" t="s">
        <v>44</v>
      </c>
      <c r="C22" s="7">
        <f>_xlfn.IFERROR(VLOOKUP(M22,'[1]Sheet1'!$A$96:$U$138,12,FALSE),0)</f>
        <v>0</v>
      </c>
      <c r="D22" s="95">
        <f>_xlfn.IFERROR(VLOOKUP(M22,'[1]Sheet1'!$A$96:$U$138,13,FALSE)/100,0)</f>
        <v>0</v>
      </c>
      <c r="E22" s="7">
        <f>_xlfn.IFERROR(VLOOKUP(M22,'[1]Sheet1'!$A$96:$U$138,14,FALSE),0)</f>
        <v>0</v>
      </c>
      <c r="F22" s="95">
        <f>_xlfn.IFERROR(VLOOKUP(M22,'[1]Sheet1'!$A$96:$U$138,15,FALSE)/100,0)</f>
        <v>0</v>
      </c>
      <c r="G22" s="14">
        <f>_xlfn.IFERROR(VLOOKUP(M22,'[1]Sheet1'!$A$96:$U$138,16,FALSE),0)</f>
        <v>0</v>
      </c>
      <c r="H22" s="95">
        <f>_xlfn.IFERROR(VLOOKUP(M22,'[1]Sheet1'!$A$96:$U$138,17,FALSE)/100,0)</f>
        <v>0</v>
      </c>
      <c r="I22" s="7">
        <f>_xlfn.IFERROR(VLOOKUP(M22,'[1]Sheet1'!$A$96:$U$138,18,FALSE),0)</f>
        <v>0</v>
      </c>
      <c r="J22" s="26">
        <f>_xlfn.IFERROR(VLOOKUP(M22,'[1]Sheet1'!$A$96:$U$138,19,FALSE)/100,0)</f>
        <v>0</v>
      </c>
      <c r="K22" s="7">
        <f>_xlfn.IFERROR(VLOOKUP(M22,'[1]Sheet1'!$A$96:$U$138,20,FALSE),0)</f>
        <v>0</v>
      </c>
      <c r="L22" s="95">
        <f>_xlfn.IFERROR(VLOOKUP(M22,'[1]Sheet1'!$A$96:$U$138,21,FALSE)/100,0)</f>
        <v>0</v>
      </c>
    </row>
    <row r="23" spans="1:12" ht="15">
      <c r="A23" s="93">
        <v>52</v>
      </c>
      <c r="B23" s="94" t="s">
        <v>45</v>
      </c>
      <c r="C23" s="7">
        <f>_xlfn.IFERROR(VLOOKUP(M23,'[1]Sheet1'!$A$96:$U$138,12,FALSE),0)</f>
        <v>0</v>
      </c>
      <c r="D23" s="95">
        <f>_xlfn.IFERROR(VLOOKUP(M23,'[1]Sheet1'!$A$96:$U$138,13,FALSE)/100,0)</f>
        <v>0</v>
      </c>
      <c r="E23" s="7">
        <f>_xlfn.IFERROR(VLOOKUP(M23,'[1]Sheet1'!$A$96:$U$138,14,FALSE),0)</f>
        <v>0</v>
      </c>
      <c r="F23" s="95">
        <f>_xlfn.IFERROR(VLOOKUP(M23,'[1]Sheet1'!$A$96:$U$138,15,FALSE)/100,0)</f>
        <v>0</v>
      </c>
      <c r="G23" s="14">
        <f>_xlfn.IFERROR(VLOOKUP(M23,'[1]Sheet1'!$A$96:$U$138,16,FALSE),0)</f>
        <v>0</v>
      </c>
      <c r="H23" s="95">
        <f>_xlfn.IFERROR(VLOOKUP(M23,'[1]Sheet1'!$A$96:$U$138,17,FALSE)/100,0)</f>
        <v>0</v>
      </c>
      <c r="I23" s="7">
        <f>_xlfn.IFERROR(VLOOKUP(M23,'[1]Sheet1'!$A$96:$U$138,18,FALSE),0)</f>
        <v>0</v>
      </c>
      <c r="J23" s="26">
        <f>_xlfn.IFERROR(VLOOKUP(M23,'[1]Sheet1'!$A$96:$U$138,19,FALSE)/100,0)</f>
        <v>0</v>
      </c>
      <c r="K23" s="7">
        <f>_xlfn.IFERROR(VLOOKUP(M23,'[1]Sheet1'!$A$96:$U$138,20,FALSE),0)</f>
        <v>0</v>
      </c>
      <c r="L23" s="95">
        <f>_xlfn.IFERROR(VLOOKUP(M23,'[1]Sheet1'!$A$96:$U$138,21,FALSE)/100,0)</f>
        <v>0</v>
      </c>
    </row>
    <row r="24" spans="1:12" ht="42.75">
      <c r="A24" s="93">
        <v>53</v>
      </c>
      <c r="B24" s="94" t="s">
        <v>46</v>
      </c>
      <c r="C24" s="7">
        <f>_xlfn.IFERROR(VLOOKUP(M24,'[1]Sheet1'!$A$96:$U$138,12,FALSE),0)</f>
        <v>0</v>
      </c>
      <c r="D24" s="95">
        <f>_xlfn.IFERROR(VLOOKUP(M24,'[1]Sheet1'!$A$96:$U$138,13,FALSE)/100,0)</f>
        <v>0</v>
      </c>
      <c r="E24" s="7">
        <f>_xlfn.IFERROR(VLOOKUP(M24,'[1]Sheet1'!$A$96:$U$138,14,FALSE),0)</f>
        <v>0</v>
      </c>
      <c r="F24" s="95">
        <f>_xlfn.IFERROR(VLOOKUP(M24,'[1]Sheet1'!$A$96:$U$138,15,FALSE)/100,0)</f>
        <v>0</v>
      </c>
      <c r="G24" s="14">
        <f>_xlfn.IFERROR(VLOOKUP(M24,'[1]Sheet1'!$A$96:$U$138,16,FALSE),0)</f>
        <v>0</v>
      </c>
      <c r="H24" s="95">
        <f>_xlfn.IFERROR(VLOOKUP(M24,'[1]Sheet1'!$A$96:$U$138,17,FALSE)/100,0)</f>
        <v>0</v>
      </c>
      <c r="I24" s="7">
        <f>_xlfn.IFERROR(VLOOKUP(M24,'[1]Sheet1'!$A$96:$U$138,18,FALSE),0)</f>
        <v>0</v>
      </c>
      <c r="J24" s="26">
        <f>_xlfn.IFERROR(VLOOKUP(M24,'[1]Sheet1'!$A$96:$U$138,19,FALSE)/100,0)</f>
        <v>0</v>
      </c>
      <c r="K24" s="7">
        <f>_xlfn.IFERROR(VLOOKUP(M24,'[1]Sheet1'!$A$96:$U$138,20,FALSE),0)</f>
        <v>0</v>
      </c>
      <c r="L24" s="95">
        <f>_xlfn.IFERROR(VLOOKUP(M24,'[1]Sheet1'!$A$96:$U$138,21,FALSE)/100,0)</f>
        <v>0</v>
      </c>
    </row>
    <row r="25" spans="1:12" ht="15">
      <c r="A25" s="93">
        <v>54</v>
      </c>
      <c r="B25" s="94" t="s">
        <v>47</v>
      </c>
      <c r="C25" s="7">
        <f>_xlfn.IFERROR(VLOOKUP(M25,'[1]Sheet1'!$A$96:$U$138,12,FALSE),0)</f>
        <v>0</v>
      </c>
      <c r="D25" s="95">
        <f>_xlfn.IFERROR(VLOOKUP(M25,'[1]Sheet1'!$A$96:$U$138,13,FALSE)/100,0)</f>
        <v>0</v>
      </c>
      <c r="E25" s="7">
        <f>_xlfn.IFERROR(VLOOKUP(M25,'[1]Sheet1'!$A$96:$U$138,14,FALSE),0)</f>
        <v>0</v>
      </c>
      <c r="F25" s="95">
        <f>_xlfn.IFERROR(VLOOKUP(M25,'[1]Sheet1'!$A$96:$U$138,15,FALSE)/100,0)</f>
        <v>0</v>
      </c>
      <c r="G25" s="14">
        <f>_xlfn.IFERROR(VLOOKUP(M25,'[1]Sheet1'!$A$96:$U$138,16,FALSE),0)</f>
        <v>0</v>
      </c>
      <c r="H25" s="95">
        <f>_xlfn.IFERROR(VLOOKUP(M25,'[1]Sheet1'!$A$96:$U$138,17,FALSE)/100,0)</f>
        <v>0</v>
      </c>
      <c r="I25" s="7">
        <f>_xlfn.IFERROR(VLOOKUP(M25,'[1]Sheet1'!$A$96:$U$138,18,FALSE),0)</f>
        <v>0</v>
      </c>
      <c r="J25" s="26">
        <f>_xlfn.IFERROR(VLOOKUP(M25,'[1]Sheet1'!$A$96:$U$138,19,FALSE)/100,0)</f>
        <v>0</v>
      </c>
      <c r="K25" s="7">
        <f>_xlfn.IFERROR(VLOOKUP(M25,'[1]Sheet1'!$A$96:$U$138,20,FALSE),0)</f>
        <v>0</v>
      </c>
      <c r="L25" s="95">
        <f>_xlfn.IFERROR(VLOOKUP(M25,'[1]Sheet1'!$A$96:$U$138,21,FALSE)/100,0)</f>
        <v>0</v>
      </c>
    </row>
    <row r="26" spans="1:12" ht="28.5">
      <c r="A26" s="93">
        <v>59</v>
      </c>
      <c r="B26" s="94" t="s">
        <v>48</v>
      </c>
      <c r="C26" s="7">
        <f>_xlfn.IFERROR(VLOOKUP(M26,'[1]Sheet1'!$A$96:$U$138,12,FALSE),0)</f>
        <v>0</v>
      </c>
      <c r="D26" s="95">
        <f>_xlfn.IFERROR(VLOOKUP(M26,'[1]Sheet1'!$A$96:$U$138,13,FALSE)/100,0)</f>
        <v>0</v>
      </c>
      <c r="E26" s="7">
        <f>_xlfn.IFERROR(VLOOKUP(M26,'[1]Sheet1'!$A$96:$U$138,14,FALSE),0)</f>
        <v>0</v>
      </c>
      <c r="F26" s="95">
        <f>_xlfn.IFERROR(VLOOKUP(M26,'[1]Sheet1'!$A$96:$U$138,15,FALSE)/100,0)</f>
        <v>0</v>
      </c>
      <c r="G26" s="14">
        <f>_xlfn.IFERROR(VLOOKUP(M26,'[1]Sheet1'!$A$96:$U$138,16,FALSE),0)</f>
        <v>0</v>
      </c>
      <c r="H26" s="95">
        <f>_xlfn.IFERROR(VLOOKUP(M26,'[1]Sheet1'!$A$96:$U$138,17,FALSE)/100,0)</f>
        <v>0</v>
      </c>
      <c r="I26" s="7">
        <f>_xlfn.IFERROR(VLOOKUP(M26,'[1]Sheet1'!$A$96:$U$138,18,FALSE),0)</f>
        <v>0</v>
      </c>
      <c r="J26" s="26">
        <f>_xlfn.IFERROR(VLOOKUP(M26,'[1]Sheet1'!$A$96:$U$138,19,FALSE)/100,0)</f>
        <v>0</v>
      </c>
      <c r="K26" s="7">
        <f>_xlfn.IFERROR(VLOOKUP(M26,'[1]Sheet1'!$A$96:$U$138,20,FALSE),0)</f>
        <v>0</v>
      </c>
      <c r="L26" s="95">
        <f>_xlfn.IFERROR(VLOOKUP(M26,'[1]Sheet1'!$A$96:$U$138,21,FALSE)/100,0)</f>
        <v>0</v>
      </c>
    </row>
    <row r="27" spans="1:12" ht="28.5">
      <c r="A27" s="93">
        <v>60</v>
      </c>
      <c r="B27" s="94" t="s">
        <v>49</v>
      </c>
      <c r="C27" s="7">
        <f>_xlfn.IFERROR(VLOOKUP(M27,'[1]Sheet1'!$A$96:$U$138,12,FALSE),0)</f>
        <v>0</v>
      </c>
      <c r="D27" s="95">
        <f>_xlfn.IFERROR(VLOOKUP(M27,'[1]Sheet1'!$A$96:$U$138,13,FALSE)/100,0)</f>
        <v>0</v>
      </c>
      <c r="E27" s="7">
        <f>_xlfn.IFERROR(VLOOKUP(M27,'[1]Sheet1'!$A$96:$U$138,14,FALSE),0)</f>
        <v>0</v>
      </c>
      <c r="F27" s="95">
        <f>_xlfn.IFERROR(VLOOKUP(M27,'[1]Sheet1'!$A$96:$U$138,15,FALSE)/100,0)</f>
        <v>0</v>
      </c>
      <c r="G27" s="14">
        <f>_xlfn.IFERROR(VLOOKUP(M27,'[1]Sheet1'!$A$96:$U$138,16,FALSE),0)</f>
        <v>0</v>
      </c>
      <c r="H27" s="95">
        <f>_xlfn.IFERROR(VLOOKUP(M27,'[1]Sheet1'!$A$96:$U$138,17,FALSE)/100,0)</f>
        <v>0</v>
      </c>
      <c r="I27" s="7">
        <f>_xlfn.IFERROR(VLOOKUP(M27,'[1]Sheet1'!$A$96:$U$138,18,FALSE),0)</f>
        <v>0</v>
      </c>
      <c r="J27" s="26">
        <f>_xlfn.IFERROR(VLOOKUP(M27,'[1]Sheet1'!$A$96:$U$138,19,FALSE)/100,0)</f>
        <v>0</v>
      </c>
      <c r="K27" s="7">
        <f>_xlfn.IFERROR(VLOOKUP(M27,'[1]Sheet1'!$A$96:$U$138,20,FALSE),0)</f>
        <v>0</v>
      </c>
      <c r="L27" s="95">
        <f>_xlfn.IFERROR(VLOOKUP(M27,'[1]Sheet1'!$A$96:$U$138,21,FALSE)/100,0)</f>
        <v>0</v>
      </c>
    </row>
    <row r="28" spans="1:12" ht="28.5">
      <c r="A28" s="93">
        <v>61</v>
      </c>
      <c r="B28" s="94" t="s">
        <v>50</v>
      </c>
      <c r="C28" s="7">
        <f>_xlfn.IFERROR(VLOOKUP(M28,'[1]Sheet1'!$A$96:$U$138,12,FALSE),0)</f>
        <v>0</v>
      </c>
      <c r="D28" s="95">
        <f>_xlfn.IFERROR(VLOOKUP(M28,'[1]Sheet1'!$A$96:$U$138,13,FALSE)/100,0)</f>
        <v>0</v>
      </c>
      <c r="E28" s="7">
        <f>_xlfn.IFERROR(VLOOKUP(M28,'[1]Sheet1'!$A$96:$U$138,14,FALSE),0)</f>
        <v>0</v>
      </c>
      <c r="F28" s="95">
        <f>_xlfn.IFERROR(VLOOKUP(M28,'[1]Sheet1'!$A$96:$U$138,15,FALSE)/100,0)</f>
        <v>0</v>
      </c>
      <c r="G28" s="14">
        <f>_xlfn.IFERROR(VLOOKUP(M28,'[1]Sheet1'!$A$96:$U$138,16,FALSE),0)</f>
        <v>0</v>
      </c>
      <c r="H28" s="95">
        <f>_xlfn.IFERROR(VLOOKUP(M28,'[1]Sheet1'!$A$96:$U$138,17,FALSE)/100,0)</f>
        <v>0</v>
      </c>
      <c r="I28" s="7">
        <f>_xlfn.IFERROR(VLOOKUP(M28,'[1]Sheet1'!$A$96:$U$138,18,FALSE),0)</f>
        <v>0</v>
      </c>
      <c r="J28" s="26">
        <f>_xlfn.IFERROR(VLOOKUP(M28,'[1]Sheet1'!$A$96:$U$138,19,FALSE)/100,0)</f>
        <v>0</v>
      </c>
      <c r="K28" s="7">
        <f>_xlfn.IFERROR(VLOOKUP(M28,'[1]Sheet1'!$A$96:$U$138,20,FALSE),0)</f>
        <v>0</v>
      </c>
      <c r="L28" s="95">
        <f>_xlfn.IFERROR(VLOOKUP(M28,'[1]Sheet1'!$A$96:$U$138,21,FALSE)/100,0)</f>
        <v>0</v>
      </c>
    </row>
    <row r="29" spans="1:12" ht="15">
      <c r="A29" s="93">
        <v>62</v>
      </c>
      <c r="B29" s="94" t="s">
        <v>51</v>
      </c>
      <c r="C29" s="7">
        <f>_xlfn.IFERROR(VLOOKUP(M29,'[1]Sheet1'!$A$96:$U$138,12,FALSE),0)</f>
        <v>0</v>
      </c>
      <c r="D29" s="95">
        <f>_xlfn.IFERROR(VLOOKUP(M29,'[1]Sheet1'!$A$96:$U$138,13,FALSE)/100,0)</f>
        <v>0</v>
      </c>
      <c r="E29" s="7">
        <f>_xlfn.IFERROR(VLOOKUP(M29,'[1]Sheet1'!$A$96:$U$138,14,FALSE),0)</f>
        <v>0</v>
      </c>
      <c r="F29" s="95">
        <f>_xlfn.IFERROR(VLOOKUP(M29,'[1]Sheet1'!$A$96:$U$138,15,FALSE)/100,0)</f>
        <v>0</v>
      </c>
      <c r="G29" s="14">
        <f>_xlfn.IFERROR(VLOOKUP(M29,'[1]Sheet1'!$A$96:$U$138,16,FALSE),0)</f>
        <v>0</v>
      </c>
      <c r="H29" s="95">
        <f>_xlfn.IFERROR(VLOOKUP(M29,'[1]Sheet1'!$A$96:$U$138,17,FALSE)/100,0)</f>
        <v>0</v>
      </c>
      <c r="I29" s="7">
        <f>_xlfn.IFERROR(VLOOKUP(M29,'[1]Sheet1'!$A$96:$U$138,18,FALSE),0)</f>
        <v>0</v>
      </c>
      <c r="J29" s="26">
        <f>_xlfn.IFERROR(VLOOKUP(M29,'[1]Sheet1'!$A$96:$U$138,19,FALSE)/100,0)</f>
        <v>0</v>
      </c>
      <c r="K29" s="7">
        <f>_xlfn.IFERROR(VLOOKUP(M29,'[1]Sheet1'!$A$96:$U$138,20,FALSE),0)</f>
        <v>0</v>
      </c>
      <c r="L29" s="95">
        <f>_xlfn.IFERROR(VLOOKUP(M29,'[1]Sheet1'!$A$96:$U$138,21,FALSE)/100,0)</f>
        <v>0</v>
      </c>
    </row>
    <row r="30" spans="1:12" ht="15">
      <c r="A30" s="93">
        <v>63</v>
      </c>
      <c r="B30" s="94" t="s">
        <v>52</v>
      </c>
      <c r="C30" s="7">
        <f>_xlfn.IFERROR(VLOOKUP(M30,'[1]Sheet1'!$A$96:$U$138,12,FALSE),0)</f>
        <v>0</v>
      </c>
      <c r="D30" s="95">
        <f>_xlfn.IFERROR(VLOOKUP(M30,'[1]Sheet1'!$A$96:$U$138,13,FALSE)/100,0)</f>
        <v>0</v>
      </c>
      <c r="E30" s="7">
        <f>_xlfn.IFERROR(VLOOKUP(M30,'[1]Sheet1'!$A$96:$U$138,14,FALSE),0)</f>
        <v>0</v>
      </c>
      <c r="F30" s="95">
        <f>_xlfn.IFERROR(VLOOKUP(M30,'[1]Sheet1'!$A$96:$U$138,15,FALSE)/100,0)</f>
        <v>0</v>
      </c>
      <c r="G30" s="14">
        <f>_xlfn.IFERROR(VLOOKUP(M30,'[1]Sheet1'!$A$96:$U$138,16,FALSE),0)</f>
        <v>0</v>
      </c>
      <c r="H30" s="95">
        <f>_xlfn.IFERROR(VLOOKUP(M30,'[1]Sheet1'!$A$96:$U$138,17,FALSE)/100,0)</f>
        <v>0</v>
      </c>
      <c r="I30" s="7">
        <f>_xlfn.IFERROR(VLOOKUP(M30,'[1]Sheet1'!$A$96:$U$138,18,FALSE),0)</f>
        <v>0</v>
      </c>
      <c r="J30" s="26">
        <f>_xlfn.IFERROR(VLOOKUP(M30,'[1]Sheet1'!$A$96:$U$138,19,FALSE)/100,0)</f>
        <v>0</v>
      </c>
      <c r="K30" s="7">
        <f>_xlfn.IFERROR(VLOOKUP(M30,'[1]Sheet1'!$A$96:$U$138,20,FALSE),0)</f>
        <v>0</v>
      </c>
      <c r="L30" s="95">
        <f>_xlfn.IFERROR(VLOOKUP(M30,'[1]Sheet1'!$A$96:$U$138,21,FALSE)/100,0)</f>
        <v>0</v>
      </c>
    </row>
    <row r="31" spans="1:12" ht="42.75">
      <c r="A31" s="93">
        <v>69</v>
      </c>
      <c r="B31" s="94" t="s">
        <v>53</v>
      </c>
      <c r="C31" s="7">
        <f>_xlfn.IFERROR(VLOOKUP(M31,'[1]Sheet1'!$A$96:$U$138,12,FALSE),0)</f>
        <v>0</v>
      </c>
      <c r="D31" s="95">
        <f>_xlfn.IFERROR(VLOOKUP(M31,'[1]Sheet1'!$A$96:$U$138,13,FALSE)/100,0)</f>
        <v>0</v>
      </c>
      <c r="E31" s="7">
        <f>_xlfn.IFERROR(VLOOKUP(M31,'[1]Sheet1'!$A$96:$U$138,14,FALSE),0)</f>
        <v>0</v>
      </c>
      <c r="F31" s="95">
        <f>_xlfn.IFERROR(VLOOKUP(M31,'[1]Sheet1'!$A$96:$U$138,15,FALSE)/100,0)</f>
        <v>0</v>
      </c>
      <c r="G31" s="14">
        <f>_xlfn.IFERROR(VLOOKUP(M31,'[1]Sheet1'!$A$96:$U$138,16,FALSE),0)</f>
        <v>0</v>
      </c>
      <c r="H31" s="95">
        <f>_xlfn.IFERROR(VLOOKUP(M31,'[1]Sheet1'!$A$96:$U$138,17,FALSE)/100,0)</f>
        <v>0</v>
      </c>
      <c r="I31" s="7">
        <f>_xlfn.IFERROR(VLOOKUP(M31,'[1]Sheet1'!$A$96:$U$138,18,FALSE),0)</f>
        <v>0</v>
      </c>
      <c r="J31" s="26">
        <f>_xlfn.IFERROR(VLOOKUP(M31,'[1]Sheet1'!$A$96:$U$138,19,FALSE)/100,0)</f>
        <v>0</v>
      </c>
      <c r="K31" s="7">
        <f>_xlfn.IFERROR(VLOOKUP(M31,'[1]Sheet1'!$A$96:$U$138,20,FALSE),0)</f>
        <v>0</v>
      </c>
      <c r="L31" s="95">
        <f>_xlfn.IFERROR(VLOOKUP(M31,'[1]Sheet1'!$A$96:$U$138,21,FALSE)/100,0)</f>
        <v>0</v>
      </c>
    </row>
    <row r="32" spans="1:12" ht="15">
      <c r="A32" s="93">
        <v>70</v>
      </c>
      <c r="B32" s="94" t="s">
        <v>54</v>
      </c>
      <c r="C32" s="7">
        <f>_xlfn.IFERROR(VLOOKUP(M32,'[1]Sheet1'!$A$96:$U$138,12,FALSE),0)</f>
        <v>0</v>
      </c>
      <c r="D32" s="95">
        <f>_xlfn.IFERROR(VLOOKUP(M32,'[1]Sheet1'!$A$96:$U$138,13,FALSE)/100,0)</f>
        <v>0</v>
      </c>
      <c r="E32" s="7">
        <f>_xlfn.IFERROR(VLOOKUP(M32,'[1]Sheet1'!$A$96:$U$138,14,FALSE),0)</f>
        <v>0</v>
      </c>
      <c r="F32" s="95">
        <f>_xlfn.IFERROR(VLOOKUP(M32,'[1]Sheet1'!$A$96:$U$138,15,FALSE)/100,0)</f>
        <v>0</v>
      </c>
      <c r="G32" s="14">
        <f>_xlfn.IFERROR(VLOOKUP(M32,'[1]Sheet1'!$A$96:$U$138,16,FALSE),0)</f>
        <v>0</v>
      </c>
      <c r="H32" s="95">
        <f>_xlfn.IFERROR(VLOOKUP(M32,'[1]Sheet1'!$A$96:$U$138,17,FALSE)/100,0)</f>
        <v>0</v>
      </c>
      <c r="I32" s="7">
        <f>_xlfn.IFERROR(VLOOKUP(M32,'[1]Sheet1'!$A$96:$U$138,18,FALSE),0)</f>
        <v>0</v>
      </c>
      <c r="J32" s="26">
        <f>_xlfn.IFERROR(VLOOKUP(M32,'[1]Sheet1'!$A$96:$U$138,19,FALSE)/100,0)</f>
        <v>0</v>
      </c>
      <c r="K32" s="7">
        <f>_xlfn.IFERROR(VLOOKUP(M32,'[1]Sheet1'!$A$96:$U$138,20,FALSE),0)</f>
        <v>0</v>
      </c>
      <c r="L32" s="95">
        <f>_xlfn.IFERROR(VLOOKUP(M32,'[1]Sheet1'!$A$96:$U$138,21,FALSE)/100,0)</f>
        <v>0</v>
      </c>
    </row>
    <row r="33" spans="1:12" ht="15">
      <c r="A33" s="93">
        <v>71</v>
      </c>
      <c r="B33" s="94" t="s">
        <v>55</v>
      </c>
      <c r="C33" s="7">
        <f>_xlfn.IFERROR(VLOOKUP(M33,'[1]Sheet1'!$A$96:$U$138,12,FALSE),0)</f>
        <v>0</v>
      </c>
      <c r="D33" s="95">
        <f>_xlfn.IFERROR(VLOOKUP(M33,'[1]Sheet1'!$A$96:$U$138,13,FALSE)/100,0)</f>
        <v>0</v>
      </c>
      <c r="E33" s="7">
        <f>_xlfn.IFERROR(VLOOKUP(M33,'[1]Sheet1'!$A$96:$U$138,14,FALSE),0)</f>
        <v>0</v>
      </c>
      <c r="F33" s="95">
        <f>_xlfn.IFERROR(VLOOKUP(M33,'[1]Sheet1'!$A$96:$U$138,15,FALSE)/100,0)</f>
        <v>0</v>
      </c>
      <c r="G33" s="14">
        <f>_xlfn.IFERROR(VLOOKUP(M33,'[1]Sheet1'!$A$96:$U$138,16,FALSE),0)</f>
        <v>0</v>
      </c>
      <c r="H33" s="95">
        <f>_xlfn.IFERROR(VLOOKUP(M33,'[1]Sheet1'!$A$96:$U$138,17,FALSE)/100,0)</f>
        <v>0</v>
      </c>
      <c r="I33" s="7">
        <f>_xlfn.IFERROR(VLOOKUP(M33,'[1]Sheet1'!$A$96:$U$138,18,FALSE),0)</f>
        <v>0</v>
      </c>
      <c r="J33" s="26">
        <f>_xlfn.IFERROR(VLOOKUP(M33,'[1]Sheet1'!$A$96:$U$138,19,FALSE)/100,0)</f>
        <v>0</v>
      </c>
      <c r="K33" s="7">
        <f>_xlfn.IFERROR(VLOOKUP(M33,'[1]Sheet1'!$A$96:$U$138,20,FALSE),0)</f>
        <v>0</v>
      </c>
      <c r="L33" s="95">
        <f>_xlfn.IFERROR(VLOOKUP(M33,'[1]Sheet1'!$A$96:$U$138,21,FALSE)/100,0)</f>
        <v>0</v>
      </c>
    </row>
    <row r="34" spans="1:12" ht="15">
      <c r="A34" s="93">
        <v>72</v>
      </c>
      <c r="B34" s="94" t="s">
        <v>56</v>
      </c>
      <c r="C34" s="7">
        <f>_xlfn.IFERROR(VLOOKUP(M34,'[1]Sheet1'!$A$96:$U$138,12,FALSE),0)</f>
        <v>0</v>
      </c>
      <c r="D34" s="95">
        <f>_xlfn.IFERROR(VLOOKUP(M34,'[1]Sheet1'!$A$96:$U$138,13,FALSE)/100,0)</f>
        <v>0</v>
      </c>
      <c r="E34" s="7">
        <f>_xlfn.IFERROR(VLOOKUP(M34,'[1]Sheet1'!$A$96:$U$138,14,FALSE),0)</f>
        <v>0</v>
      </c>
      <c r="F34" s="95">
        <f>_xlfn.IFERROR(VLOOKUP(M34,'[1]Sheet1'!$A$96:$U$138,15,FALSE)/100,0)</f>
        <v>0</v>
      </c>
      <c r="G34" s="14">
        <f>_xlfn.IFERROR(VLOOKUP(M34,'[1]Sheet1'!$A$96:$U$138,16,FALSE),0)</f>
        <v>0</v>
      </c>
      <c r="H34" s="95">
        <f>_xlfn.IFERROR(VLOOKUP(M34,'[1]Sheet1'!$A$96:$U$138,17,FALSE)/100,0)</f>
        <v>0</v>
      </c>
      <c r="I34" s="7">
        <f>_xlfn.IFERROR(VLOOKUP(M34,'[1]Sheet1'!$A$96:$U$138,18,FALSE),0)</f>
        <v>0</v>
      </c>
      <c r="J34" s="26">
        <f>_xlfn.IFERROR(VLOOKUP(M34,'[1]Sheet1'!$A$96:$U$138,19,FALSE)/100,0)</f>
        <v>0</v>
      </c>
      <c r="K34" s="7">
        <f>_xlfn.IFERROR(VLOOKUP(M34,'[1]Sheet1'!$A$96:$U$138,20,FALSE),0)</f>
        <v>0</v>
      </c>
      <c r="L34" s="95">
        <f>_xlfn.IFERROR(VLOOKUP(M34,'[1]Sheet1'!$A$96:$U$138,21,FALSE)/100,0)</f>
        <v>0</v>
      </c>
    </row>
    <row r="35" spans="1:12" ht="28.5">
      <c r="A35" s="93">
        <v>79</v>
      </c>
      <c r="B35" s="94" t="s">
        <v>57</v>
      </c>
      <c r="C35" s="7">
        <f>_xlfn.IFERROR(VLOOKUP(M35,'[1]Sheet1'!$A$96:$U$138,12,FALSE),0)</f>
        <v>0</v>
      </c>
      <c r="D35" s="95">
        <f>_xlfn.IFERROR(VLOOKUP(M35,'[1]Sheet1'!$A$96:$U$138,13,FALSE)/100,0)</f>
        <v>0</v>
      </c>
      <c r="E35" s="7">
        <f>_xlfn.IFERROR(VLOOKUP(M35,'[1]Sheet1'!$A$96:$U$138,14,FALSE),0)</f>
        <v>0</v>
      </c>
      <c r="F35" s="95">
        <f>_xlfn.IFERROR(VLOOKUP(M35,'[1]Sheet1'!$A$96:$U$138,15,FALSE)/100,0)</f>
        <v>0</v>
      </c>
      <c r="G35" s="14">
        <f>_xlfn.IFERROR(VLOOKUP(M35,'[1]Sheet1'!$A$96:$U$138,16,FALSE),0)</f>
        <v>0</v>
      </c>
      <c r="H35" s="95">
        <f>_xlfn.IFERROR(VLOOKUP(M35,'[1]Sheet1'!$A$96:$U$138,17,FALSE)/100,0)</f>
        <v>0</v>
      </c>
      <c r="I35" s="7">
        <f>_xlfn.IFERROR(VLOOKUP(M35,'[1]Sheet1'!$A$96:$U$138,18,FALSE),0)</f>
        <v>0</v>
      </c>
      <c r="J35" s="26">
        <f>_xlfn.IFERROR(VLOOKUP(M35,'[1]Sheet1'!$A$96:$U$138,19,FALSE)/100,0)</f>
        <v>0</v>
      </c>
      <c r="K35" s="7">
        <f>_xlfn.IFERROR(VLOOKUP(M35,'[1]Sheet1'!$A$96:$U$138,20,FALSE),0)</f>
        <v>0</v>
      </c>
      <c r="L35" s="95">
        <f>_xlfn.IFERROR(VLOOKUP(M35,'[1]Sheet1'!$A$96:$U$138,21,FALSE)/100,0)</f>
        <v>0</v>
      </c>
    </row>
    <row r="36" spans="1:12" ht="15">
      <c r="A36" s="93">
        <v>80</v>
      </c>
      <c r="B36" s="94" t="s">
        <v>58</v>
      </c>
      <c r="C36" s="7">
        <f>_xlfn.IFERROR(VLOOKUP(M36,'[1]Sheet1'!$A$96:$U$138,12,FALSE),0)</f>
        <v>0</v>
      </c>
      <c r="D36" s="95">
        <f>_xlfn.IFERROR(VLOOKUP(M36,'[1]Sheet1'!$A$96:$U$138,13,FALSE)/100,0)</f>
        <v>0</v>
      </c>
      <c r="E36" s="7">
        <f>_xlfn.IFERROR(VLOOKUP(M36,'[1]Sheet1'!$A$96:$U$138,14,FALSE),0)</f>
        <v>0</v>
      </c>
      <c r="F36" s="95">
        <f>_xlfn.IFERROR(VLOOKUP(M36,'[1]Sheet1'!$A$96:$U$138,15,FALSE)/100,0)</f>
        <v>0</v>
      </c>
      <c r="G36" s="14">
        <f>_xlfn.IFERROR(VLOOKUP(M36,'[1]Sheet1'!$A$96:$U$138,16,FALSE),0)</f>
        <v>0</v>
      </c>
      <c r="H36" s="95">
        <f>_xlfn.IFERROR(VLOOKUP(M36,'[1]Sheet1'!$A$96:$U$138,17,FALSE)/100,0)</f>
        <v>0</v>
      </c>
      <c r="I36" s="7">
        <f>_xlfn.IFERROR(VLOOKUP(M36,'[1]Sheet1'!$A$96:$U$138,18,FALSE),0)</f>
        <v>0</v>
      </c>
      <c r="J36" s="26">
        <f>_xlfn.IFERROR(VLOOKUP(M36,'[1]Sheet1'!$A$96:$U$138,19,FALSE)/100,0)</f>
        <v>0</v>
      </c>
      <c r="K36" s="7">
        <f>_xlfn.IFERROR(VLOOKUP(M36,'[1]Sheet1'!$A$96:$U$138,20,FALSE),0)</f>
        <v>0</v>
      </c>
      <c r="L36" s="95">
        <f>_xlfn.IFERROR(VLOOKUP(M36,'[1]Sheet1'!$A$96:$U$138,21,FALSE)/100,0)</f>
        <v>0</v>
      </c>
    </row>
    <row r="37" spans="1:12" ht="15">
      <c r="A37" s="93">
        <v>81</v>
      </c>
      <c r="B37" s="94" t="s">
        <v>59</v>
      </c>
      <c r="C37" s="7">
        <f>_xlfn.IFERROR(VLOOKUP(M37,'[1]Sheet1'!$A$96:$U$138,12,FALSE),0)</f>
        <v>0</v>
      </c>
      <c r="D37" s="95">
        <f>_xlfn.IFERROR(VLOOKUP(M37,'[1]Sheet1'!$A$96:$U$138,13,FALSE)/100,0)</f>
        <v>0</v>
      </c>
      <c r="E37" s="7">
        <f>_xlfn.IFERROR(VLOOKUP(M37,'[1]Sheet1'!$A$96:$U$138,14,FALSE),0)</f>
        <v>0</v>
      </c>
      <c r="F37" s="95">
        <f>_xlfn.IFERROR(VLOOKUP(M37,'[1]Sheet1'!$A$96:$U$138,15,FALSE)/100,0)</f>
        <v>0</v>
      </c>
      <c r="G37" s="14">
        <f>_xlfn.IFERROR(VLOOKUP(M37,'[1]Sheet1'!$A$96:$U$138,16,FALSE),0)</f>
        <v>0</v>
      </c>
      <c r="H37" s="95">
        <f>_xlfn.IFERROR(VLOOKUP(M37,'[1]Sheet1'!$A$96:$U$138,17,FALSE)/100,0)</f>
        <v>0</v>
      </c>
      <c r="I37" s="7">
        <f>_xlfn.IFERROR(VLOOKUP(M37,'[1]Sheet1'!$A$96:$U$138,18,FALSE),0)</f>
        <v>0</v>
      </c>
      <c r="J37" s="26">
        <f>_xlfn.IFERROR(VLOOKUP(M37,'[1]Sheet1'!$A$96:$U$138,19,FALSE)/100,0)</f>
        <v>0</v>
      </c>
      <c r="K37" s="7">
        <f>_xlfn.IFERROR(VLOOKUP(M37,'[1]Sheet1'!$A$96:$U$138,20,FALSE),0)</f>
        <v>0</v>
      </c>
      <c r="L37" s="95">
        <f>_xlfn.IFERROR(VLOOKUP(M37,'[1]Sheet1'!$A$96:$U$138,21,FALSE)/100,0)</f>
        <v>0</v>
      </c>
    </row>
    <row r="38" spans="1:12" ht="15">
      <c r="A38" s="93">
        <v>82</v>
      </c>
      <c r="B38" s="94" t="s">
        <v>60</v>
      </c>
      <c r="C38" s="7">
        <f>_xlfn.IFERROR(VLOOKUP(M38,'[1]Sheet1'!$A$96:$U$138,12,FALSE),0)</f>
        <v>0</v>
      </c>
      <c r="D38" s="95">
        <f>_xlfn.IFERROR(VLOOKUP(M38,'[1]Sheet1'!$A$96:$U$138,13,FALSE)/100,0)</f>
        <v>0</v>
      </c>
      <c r="E38" s="7">
        <f>_xlfn.IFERROR(VLOOKUP(M38,'[1]Sheet1'!$A$96:$U$138,14,FALSE),0)</f>
        <v>0</v>
      </c>
      <c r="F38" s="95">
        <f>_xlfn.IFERROR(VLOOKUP(M38,'[1]Sheet1'!$A$96:$U$138,15,FALSE)/100,0)</f>
        <v>0</v>
      </c>
      <c r="G38" s="14">
        <f>_xlfn.IFERROR(VLOOKUP(M38,'[1]Sheet1'!$A$96:$U$138,16,FALSE),0)</f>
        <v>0</v>
      </c>
      <c r="H38" s="95">
        <f>_xlfn.IFERROR(VLOOKUP(M38,'[1]Sheet1'!$A$96:$U$138,17,FALSE)/100,0)</f>
        <v>0</v>
      </c>
      <c r="I38" s="7">
        <f>_xlfn.IFERROR(VLOOKUP(M38,'[1]Sheet1'!$A$96:$U$138,18,FALSE),0)</f>
        <v>0</v>
      </c>
      <c r="J38" s="26">
        <f>_xlfn.IFERROR(VLOOKUP(M38,'[1]Sheet1'!$A$96:$U$138,19,FALSE)/100,0)</f>
        <v>0</v>
      </c>
      <c r="K38" s="7">
        <f>_xlfn.IFERROR(VLOOKUP(M38,'[1]Sheet1'!$A$96:$U$138,20,FALSE),0)</f>
        <v>0</v>
      </c>
      <c r="L38" s="95">
        <f>_xlfn.IFERROR(VLOOKUP(M38,'[1]Sheet1'!$A$96:$U$138,21,FALSE)/100,0)</f>
        <v>0</v>
      </c>
    </row>
    <row r="39" spans="1:12" ht="15">
      <c r="A39" s="93">
        <v>89</v>
      </c>
      <c r="B39" s="94" t="s">
        <v>61</v>
      </c>
      <c r="C39" s="7">
        <f>_xlfn.IFERROR(VLOOKUP(M39,'[1]Sheet1'!$A$96:$U$138,12,FALSE),0)</f>
        <v>0</v>
      </c>
      <c r="D39" s="95">
        <f>_xlfn.IFERROR(VLOOKUP(M39,'[1]Sheet1'!$A$96:$U$138,13,FALSE)/100,0)</f>
        <v>0</v>
      </c>
      <c r="E39" s="7">
        <f>_xlfn.IFERROR(VLOOKUP(M39,'[1]Sheet1'!$A$96:$U$138,14,FALSE),0)</f>
        <v>0</v>
      </c>
      <c r="F39" s="95">
        <f>_xlfn.IFERROR(VLOOKUP(M39,'[1]Sheet1'!$A$96:$U$138,15,FALSE)/100,0)</f>
        <v>0</v>
      </c>
      <c r="G39" s="14">
        <f>_xlfn.IFERROR(VLOOKUP(M39,'[1]Sheet1'!$A$96:$U$138,16,FALSE),0)</f>
        <v>0</v>
      </c>
      <c r="H39" s="95">
        <f>_xlfn.IFERROR(VLOOKUP(M39,'[1]Sheet1'!$A$96:$U$138,17,FALSE)/100,0)</f>
        <v>0</v>
      </c>
      <c r="I39" s="7">
        <f>_xlfn.IFERROR(VLOOKUP(M39,'[1]Sheet1'!$A$96:$U$138,18,FALSE),0)</f>
        <v>0</v>
      </c>
      <c r="J39" s="26">
        <f>_xlfn.IFERROR(VLOOKUP(M39,'[1]Sheet1'!$A$96:$U$138,19,FALSE)/100,0)</f>
        <v>0</v>
      </c>
      <c r="K39" s="7">
        <f>_xlfn.IFERROR(VLOOKUP(M39,'[1]Sheet1'!$A$96:$U$138,20,FALSE),0)</f>
        <v>0</v>
      </c>
      <c r="L39" s="95">
        <f>_xlfn.IFERROR(VLOOKUP(M39,'[1]Sheet1'!$A$96:$U$138,21,FALSE)/100,0)</f>
        <v>0</v>
      </c>
    </row>
    <row r="40" spans="1:12" ht="28.5">
      <c r="A40" s="93">
        <v>90</v>
      </c>
      <c r="B40" s="94" t="s">
        <v>62</v>
      </c>
      <c r="C40" s="7">
        <f>_xlfn.IFERROR(VLOOKUP(M40,'[1]Sheet1'!$A$96:$U$138,12,FALSE),0)</f>
        <v>0</v>
      </c>
      <c r="D40" s="95">
        <f>_xlfn.IFERROR(VLOOKUP(M40,'[1]Sheet1'!$A$96:$U$138,13,FALSE)/100,0)</f>
        <v>0</v>
      </c>
      <c r="E40" s="7">
        <f>_xlfn.IFERROR(VLOOKUP(M40,'[1]Sheet1'!$A$96:$U$138,14,FALSE),0)</f>
        <v>0</v>
      </c>
      <c r="F40" s="95">
        <f>_xlfn.IFERROR(VLOOKUP(M40,'[1]Sheet1'!$A$96:$U$138,15,FALSE)/100,0)</f>
        <v>0</v>
      </c>
      <c r="G40" s="14">
        <f>_xlfn.IFERROR(VLOOKUP(M40,'[1]Sheet1'!$A$96:$U$138,16,FALSE),0)</f>
        <v>0</v>
      </c>
      <c r="H40" s="95">
        <f>_xlfn.IFERROR(VLOOKUP(M40,'[1]Sheet1'!$A$96:$U$138,17,FALSE)/100,0)</f>
        <v>0</v>
      </c>
      <c r="I40" s="7">
        <f>_xlfn.IFERROR(VLOOKUP(M40,'[1]Sheet1'!$A$96:$U$138,18,FALSE),0)</f>
        <v>0</v>
      </c>
      <c r="J40" s="26">
        <f>_xlfn.IFERROR(VLOOKUP(M40,'[1]Sheet1'!$A$96:$U$138,19,FALSE)/100,0)</f>
        <v>0</v>
      </c>
      <c r="K40" s="7">
        <f>_xlfn.IFERROR(VLOOKUP(M40,'[1]Sheet1'!$A$96:$U$138,20,FALSE),0)</f>
        <v>0</v>
      </c>
      <c r="L40" s="95">
        <f>_xlfn.IFERROR(VLOOKUP(M40,'[1]Sheet1'!$A$96:$U$138,21,FALSE)/100,0)</f>
        <v>0</v>
      </c>
    </row>
    <row r="41" spans="1:12" ht="15">
      <c r="A41" s="93">
        <v>91</v>
      </c>
      <c r="B41" s="94" t="s">
        <v>63</v>
      </c>
      <c r="C41" s="7">
        <f>_xlfn.IFERROR(VLOOKUP(M41,'[1]Sheet1'!$A$96:$U$138,12,FALSE),0)</f>
        <v>0</v>
      </c>
      <c r="D41" s="95">
        <f>_xlfn.IFERROR(VLOOKUP(M41,'[1]Sheet1'!$A$96:$U$138,13,FALSE)/100,0)</f>
        <v>0</v>
      </c>
      <c r="E41" s="7">
        <f>_xlfn.IFERROR(VLOOKUP(M41,'[1]Sheet1'!$A$96:$U$138,14,FALSE),0)</f>
        <v>0</v>
      </c>
      <c r="F41" s="95">
        <f>_xlfn.IFERROR(VLOOKUP(M41,'[1]Sheet1'!$A$96:$U$138,15,FALSE)/100,0)</f>
        <v>0</v>
      </c>
      <c r="G41" s="14">
        <f>_xlfn.IFERROR(VLOOKUP(M41,'[1]Sheet1'!$A$96:$U$138,16,FALSE),0)</f>
        <v>0</v>
      </c>
      <c r="H41" s="95">
        <f>_xlfn.IFERROR(VLOOKUP(M41,'[1]Sheet1'!$A$96:$U$138,17,FALSE)/100,0)</f>
        <v>0</v>
      </c>
      <c r="I41" s="7">
        <f>_xlfn.IFERROR(VLOOKUP(M41,'[1]Sheet1'!$A$96:$U$138,18,FALSE),0)</f>
        <v>0</v>
      </c>
      <c r="J41" s="26">
        <f>_xlfn.IFERROR(VLOOKUP(M41,'[1]Sheet1'!$A$96:$U$138,19,FALSE)/100,0)</f>
        <v>0</v>
      </c>
      <c r="K41" s="7">
        <f>_xlfn.IFERROR(VLOOKUP(M41,'[1]Sheet1'!$A$96:$U$138,20,FALSE),0)</f>
        <v>0</v>
      </c>
      <c r="L41" s="95">
        <f>_xlfn.IFERROR(VLOOKUP(M41,'[1]Sheet1'!$A$96:$U$138,21,FALSE)/100,0)</f>
        <v>0</v>
      </c>
    </row>
    <row r="42" spans="1:12" ht="15">
      <c r="A42" s="93">
        <v>92</v>
      </c>
      <c r="B42" s="94" t="s">
        <v>64</v>
      </c>
      <c r="C42" s="7">
        <f>_xlfn.IFERROR(VLOOKUP(M42,'[1]Sheet1'!$A$96:$U$138,12,FALSE),0)</f>
        <v>0</v>
      </c>
      <c r="D42" s="95">
        <f>_xlfn.IFERROR(VLOOKUP(M42,'[1]Sheet1'!$A$96:$U$138,13,FALSE)/100,0)</f>
        <v>0</v>
      </c>
      <c r="E42" s="7">
        <f>_xlfn.IFERROR(VLOOKUP(M42,'[1]Sheet1'!$A$96:$U$138,14,FALSE),0)</f>
        <v>0</v>
      </c>
      <c r="F42" s="95">
        <f>_xlfn.IFERROR(VLOOKUP(M42,'[1]Sheet1'!$A$96:$U$138,15,FALSE)/100,0)</f>
        <v>0</v>
      </c>
      <c r="G42" s="14">
        <f>_xlfn.IFERROR(VLOOKUP(M42,'[1]Sheet1'!$A$96:$U$138,16,FALSE),0)</f>
        <v>0</v>
      </c>
      <c r="H42" s="95">
        <f>_xlfn.IFERROR(VLOOKUP(M42,'[1]Sheet1'!$A$96:$U$138,17,FALSE)/100,0)</f>
        <v>0</v>
      </c>
      <c r="I42" s="7">
        <f>_xlfn.IFERROR(VLOOKUP(M42,'[1]Sheet1'!$A$96:$U$138,18,FALSE),0)</f>
        <v>0</v>
      </c>
      <c r="J42" s="26">
        <f>_xlfn.IFERROR(VLOOKUP(M42,'[1]Sheet1'!$A$96:$U$138,19,FALSE)/100,0)</f>
        <v>0</v>
      </c>
      <c r="K42" s="7">
        <f>_xlfn.IFERROR(VLOOKUP(M42,'[1]Sheet1'!$A$96:$U$138,20,FALSE),0)</f>
        <v>0</v>
      </c>
      <c r="L42" s="95">
        <f>_xlfn.IFERROR(VLOOKUP(M42,'[1]Sheet1'!$A$96:$U$138,21,FALSE)/100,0)</f>
        <v>0</v>
      </c>
    </row>
    <row r="43" spans="1:12" ht="28.5">
      <c r="A43" s="93">
        <v>99</v>
      </c>
      <c r="B43" s="94" t="s">
        <v>65</v>
      </c>
      <c r="C43" s="7">
        <f>_xlfn.IFERROR(VLOOKUP(M43,'[1]Sheet1'!$A$96:$U$138,12,FALSE),0)</f>
        <v>0</v>
      </c>
      <c r="D43" s="95">
        <f>_xlfn.IFERROR(VLOOKUP(M43,'[1]Sheet1'!$A$96:$U$138,13,FALSE)/100,0)</f>
        <v>0</v>
      </c>
      <c r="E43" s="7">
        <f>_xlfn.IFERROR(VLOOKUP(M43,'[1]Sheet1'!$A$96:$U$138,14,FALSE),0)</f>
        <v>0</v>
      </c>
      <c r="F43" s="95">
        <f>_xlfn.IFERROR(VLOOKUP(M43,'[1]Sheet1'!$A$96:$U$138,15,FALSE)/100,0)</f>
        <v>0</v>
      </c>
      <c r="G43" s="14">
        <f>_xlfn.IFERROR(VLOOKUP(M43,'[1]Sheet1'!$A$96:$U$138,16,FALSE),0)</f>
        <v>0</v>
      </c>
      <c r="H43" s="95">
        <f>_xlfn.IFERROR(VLOOKUP(M43,'[1]Sheet1'!$A$96:$U$138,17,FALSE)/100,0)</f>
        <v>0</v>
      </c>
      <c r="I43" s="7">
        <f>_xlfn.IFERROR(VLOOKUP(M43,'[1]Sheet1'!$A$96:$U$138,18,FALSE),0)</f>
        <v>0</v>
      </c>
      <c r="J43" s="26">
        <f>_xlfn.IFERROR(VLOOKUP(M43,'[1]Sheet1'!$A$96:$U$138,19,FALSE)/100,0)</f>
        <v>0</v>
      </c>
      <c r="K43" s="7">
        <f>_xlfn.IFERROR(VLOOKUP(M43,'[1]Sheet1'!$A$96:$U$138,20,FALSE),0)</f>
        <v>0</v>
      </c>
      <c r="L43" s="95">
        <f>_xlfn.IFERROR(VLOOKUP(M43,'[1]Sheet1'!$A$96:$U$138,21,FALSE)/100,0)</f>
        <v>0</v>
      </c>
    </row>
    <row r="44" spans="1:12" ht="28.5">
      <c r="A44" s="93">
        <v>100</v>
      </c>
      <c r="B44" s="94" t="s">
        <v>66</v>
      </c>
      <c r="C44" s="7">
        <f>_xlfn.IFERROR(VLOOKUP(M44,'[1]Sheet1'!$A$96:$U$138,12,FALSE),0)</f>
        <v>0</v>
      </c>
      <c r="D44" s="95">
        <f>_xlfn.IFERROR(VLOOKUP(M44,'[1]Sheet1'!$A$96:$U$138,13,FALSE)/100,0)</f>
        <v>0</v>
      </c>
      <c r="E44" s="7">
        <f>_xlfn.IFERROR(VLOOKUP(M44,'[1]Sheet1'!$A$96:$U$138,14,FALSE),0)</f>
        <v>0</v>
      </c>
      <c r="F44" s="95">
        <f>_xlfn.IFERROR(VLOOKUP(M44,'[1]Sheet1'!$A$96:$U$138,15,FALSE)/100,0)</f>
        <v>0</v>
      </c>
      <c r="G44" s="14">
        <f>_xlfn.IFERROR(VLOOKUP(M44,'[1]Sheet1'!$A$96:$U$138,16,FALSE),0)</f>
        <v>0</v>
      </c>
      <c r="H44" s="95">
        <f>_xlfn.IFERROR(VLOOKUP(M44,'[1]Sheet1'!$A$96:$U$138,17,FALSE)/100,0)</f>
        <v>0</v>
      </c>
      <c r="I44" s="7">
        <f>_xlfn.IFERROR(VLOOKUP(M44,'[1]Sheet1'!$A$96:$U$138,18,FALSE),0)</f>
        <v>0</v>
      </c>
      <c r="J44" s="26">
        <f>_xlfn.IFERROR(VLOOKUP(M44,'[1]Sheet1'!$A$96:$U$138,19,FALSE)/100,0)</f>
        <v>0</v>
      </c>
      <c r="K44" s="7">
        <f>_xlfn.IFERROR(VLOOKUP(M44,'[1]Sheet1'!$A$96:$U$138,20,FALSE),0)</f>
        <v>0</v>
      </c>
      <c r="L44" s="95">
        <f>_xlfn.IFERROR(VLOOKUP(M44,'[1]Sheet1'!$A$96:$U$138,21,FALSE)/100,0)</f>
        <v>0</v>
      </c>
    </row>
    <row r="45" spans="1:12" ht="15">
      <c r="A45" s="93">
        <v>101</v>
      </c>
      <c r="B45" s="94" t="s">
        <v>67</v>
      </c>
      <c r="C45" s="7">
        <f>_xlfn.IFERROR(VLOOKUP(M45,'[1]Sheet1'!$A$96:$U$138,12,FALSE),0)</f>
        <v>0</v>
      </c>
      <c r="D45" s="95">
        <f>_xlfn.IFERROR(VLOOKUP(M45,'[1]Sheet1'!$A$96:$U$138,13,FALSE)/100,0)</f>
        <v>0</v>
      </c>
      <c r="E45" s="7">
        <f>_xlfn.IFERROR(VLOOKUP(M45,'[1]Sheet1'!$A$96:$U$138,14,FALSE),0)</f>
        <v>0</v>
      </c>
      <c r="F45" s="95">
        <f>_xlfn.IFERROR(VLOOKUP(M45,'[1]Sheet1'!$A$96:$U$138,15,FALSE)/100,0)</f>
        <v>0</v>
      </c>
      <c r="G45" s="14">
        <f>_xlfn.IFERROR(VLOOKUP(M45,'[1]Sheet1'!$A$96:$U$138,16,FALSE),0)</f>
        <v>0</v>
      </c>
      <c r="H45" s="95">
        <f>_xlfn.IFERROR(VLOOKUP(M45,'[1]Sheet1'!$A$96:$U$138,17,FALSE)/100,0)</f>
        <v>0</v>
      </c>
      <c r="I45" s="7">
        <f>_xlfn.IFERROR(VLOOKUP(M45,'[1]Sheet1'!$A$96:$U$138,18,FALSE),0)</f>
        <v>0</v>
      </c>
      <c r="J45" s="26">
        <f>_xlfn.IFERROR(VLOOKUP(M45,'[1]Sheet1'!$A$96:$U$138,19,FALSE)/100,0)</f>
        <v>0</v>
      </c>
      <c r="K45" s="7">
        <f>_xlfn.IFERROR(VLOOKUP(M45,'[1]Sheet1'!$A$96:$U$138,20,FALSE),0)</f>
        <v>0</v>
      </c>
      <c r="L45" s="95">
        <f>_xlfn.IFERROR(VLOOKUP(M45,'[1]Sheet1'!$A$96:$U$138,21,FALSE)/100,0)</f>
        <v>0</v>
      </c>
    </row>
    <row r="46" spans="1:12" ht="15">
      <c r="A46" s="93">
        <v>102</v>
      </c>
      <c r="B46" s="94" t="s">
        <v>68</v>
      </c>
      <c r="C46" s="7">
        <f>_xlfn.IFERROR(VLOOKUP(M46,'[1]Sheet1'!$A$96:$U$138,12,FALSE),0)</f>
        <v>0</v>
      </c>
      <c r="D46" s="95">
        <f>_xlfn.IFERROR(VLOOKUP(M46,'[1]Sheet1'!$A$96:$U$138,13,FALSE)/100,0)</f>
        <v>0</v>
      </c>
      <c r="E46" s="7">
        <f>_xlfn.IFERROR(VLOOKUP(M46,'[1]Sheet1'!$A$96:$U$138,14,FALSE),0)</f>
        <v>0</v>
      </c>
      <c r="F46" s="95">
        <f>_xlfn.IFERROR(VLOOKUP(M46,'[1]Sheet1'!$A$96:$U$138,15,FALSE)/100,0)</f>
        <v>0</v>
      </c>
      <c r="G46" s="14">
        <f>_xlfn.IFERROR(VLOOKUP(M46,'[1]Sheet1'!$A$96:$U$138,16,FALSE),0)</f>
        <v>0</v>
      </c>
      <c r="H46" s="95">
        <f>_xlfn.IFERROR(VLOOKUP(M46,'[1]Sheet1'!$A$96:$U$138,17,FALSE)/100,0)</f>
        <v>0</v>
      </c>
      <c r="I46" s="7">
        <f>_xlfn.IFERROR(VLOOKUP(M46,'[1]Sheet1'!$A$96:$U$138,18,FALSE),0)</f>
        <v>0</v>
      </c>
      <c r="J46" s="26">
        <f>_xlfn.IFERROR(VLOOKUP(M46,'[1]Sheet1'!$A$96:$U$138,19,FALSE)/100,0)</f>
        <v>0</v>
      </c>
      <c r="K46" s="7">
        <f>_xlfn.IFERROR(VLOOKUP(M46,'[1]Sheet1'!$A$96:$U$138,20,FALSE),0)</f>
        <v>0</v>
      </c>
      <c r="L46" s="95">
        <f>_xlfn.IFERROR(VLOOKUP(M46,'[1]Sheet1'!$A$96:$U$138,21,FALSE)/100,0)</f>
        <v>0</v>
      </c>
    </row>
    <row r="47" spans="1:12" ht="15">
      <c r="A47" s="93">
        <v>103</v>
      </c>
      <c r="B47" s="94" t="s">
        <v>69</v>
      </c>
      <c r="C47" s="7">
        <f>_xlfn.IFERROR(VLOOKUP(M47,'[1]Sheet1'!$A$96:$U$138,12,FALSE),0)</f>
        <v>0</v>
      </c>
      <c r="D47" s="95">
        <f>_xlfn.IFERROR(VLOOKUP(M47,'[1]Sheet1'!$A$96:$U$138,13,FALSE)/100,0)</f>
        <v>0</v>
      </c>
      <c r="E47" s="7">
        <f>_xlfn.IFERROR(VLOOKUP(M47,'[1]Sheet1'!$A$96:$U$138,14,FALSE),0)</f>
        <v>0</v>
      </c>
      <c r="F47" s="95">
        <f>_xlfn.IFERROR(VLOOKUP(M47,'[1]Sheet1'!$A$96:$U$138,15,FALSE)/100,0)</f>
        <v>0</v>
      </c>
      <c r="G47" s="14">
        <f>_xlfn.IFERROR(VLOOKUP(M47,'[1]Sheet1'!$A$96:$U$138,16,FALSE),0)</f>
        <v>0</v>
      </c>
      <c r="H47" s="95">
        <f>_xlfn.IFERROR(VLOOKUP(M47,'[1]Sheet1'!$A$96:$U$138,17,FALSE)/100,0)</f>
        <v>0</v>
      </c>
      <c r="I47" s="7">
        <f>_xlfn.IFERROR(VLOOKUP(M47,'[1]Sheet1'!$A$96:$U$138,18,FALSE),0)</f>
        <v>0</v>
      </c>
      <c r="J47" s="26">
        <f>_xlfn.IFERROR(VLOOKUP(M47,'[1]Sheet1'!$A$96:$U$138,19,FALSE)/100,0)</f>
        <v>0</v>
      </c>
      <c r="K47" s="7">
        <f>_xlfn.IFERROR(VLOOKUP(M47,'[1]Sheet1'!$A$96:$U$138,20,FALSE),0)</f>
        <v>0</v>
      </c>
      <c r="L47" s="95">
        <f>_xlfn.IFERROR(VLOOKUP(M47,'[1]Sheet1'!$A$96:$U$138,21,FALSE)/100,0)</f>
        <v>0</v>
      </c>
    </row>
    <row r="48" spans="1:12" ht="42.75">
      <c r="A48" s="93">
        <v>109</v>
      </c>
      <c r="B48" s="94" t="s">
        <v>70</v>
      </c>
      <c r="C48" s="7">
        <f>_xlfn.IFERROR(VLOOKUP(M48,'[1]Sheet1'!$A$96:$U$138,12,FALSE),0)</f>
        <v>0</v>
      </c>
      <c r="D48" s="95">
        <f>_xlfn.IFERROR(VLOOKUP(M48,'[1]Sheet1'!$A$96:$U$138,13,FALSE)/100,0)</f>
        <v>0</v>
      </c>
      <c r="E48" s="7">
        <f>_xlfn.IFERROR(VLOOKUP(M48,'[1]Sheet1'!$A$96:$U$138,14,FALSE),0)</f>
        <v>0</v>
      </c>
      <c r="F48" s="95">
        <f>_xlfn.IFERROR(VLOOKUP(M48,'[1]Sheet1'!$A$96:$U$138,15,FALSE)/100,0)</f>
        <v>0</v>
      </c>
      <c r="G48" s="14">
        <f>_xlfn.IFERROR(VLOOKUP(M48,'[1]Sheet1'!$A$96:$U$138,16,FALSE),0)</f>
        <v>0</v>
      </c>
      <c r="H48" s="95">
        <f>_xlfn.IFERROR(VLOOKUP(M48,'[1]Sheet1'!$A$96:$U$138,17,FALSE)/100,0)</f>
        <v>0</v>
      </c>
      <c r="I48" s="7">
        <f>_xlfn.IFERROR(VLOOKUP(M48,'[1]Sheet1'!$A$96:$U$138,18,FALSE),0)</f>
        <v>0</v>
      </c>
      <c r="J48" s="26">
        <f>_xlfn.IFERROR(VLOOKUP(M48,'[1]Sheet1'!$A$96:$U$138,19,FALSE)/100,0)</f>
        <v>0</v>
      </c>
      <c r="K48" s="7">
        <f>_xlfn.IFERROR(VLOOKUP(M48,'[1]Sheet1'!$A$96:$U$138,20,FALSE),0)</f>
        <v>0</v>
      </c>
      <c r="L48" s="95">
        <f>_xlfn.IFERROR(VLOOKUP(M48,'[1]Sheet1'!$A$96:$U$138,21,FALSE)/100,0)</f>
        <v>0</v>
      </c>
    </row>
    <row r="49" spans="1:12" ht="15">
      <c r="A49" s="93">
        <v>110</v>
      </c>
      <c r="B49" s="94" t="s">
        <v>71</v>
      </c>
      <c r="C49" s="7">
        <f>_xlfn.IFERROR(VLOOKUP(M49,'[1]Sheet1'!$A$96:$U$138,12,FALSE),0)</f>
        <v>0</v>
      </c>
      <c r="D49" s="95">
        <f>_xlfn.IFERROR(VLOOKUP(M49,'[1]Sheet1'!$A$96:$U$138,13,FALSE)/100,0)</f>
        <v>0</v>
      </c>
      <c r="E49" s="7">
        <f>_xlfn.IFERROR(VLOOKUP(M49,'[1]Sheet1'!$A$96:$U$138,14,FALSE),0)</f>
        <v>0</v>
      </c>
      <c r="F49" s="95">
        <f>_xlfn.IFERROR(VLOOKUP(M49,'[1]Sheet1'!$A$96:$U$138,15,FALSE)/100,0)</f>
        <v>0</v>
      </c>
      <c r="G49" s="14">
        <f>_xlfn.IFERROR(VLOOKUP(M49,'[1]Sheet1'!$A$96:$U$138,16,FALSE),0)</f>
        <v>0</v>
      </c>
      <c r="H49" s="95">
        <f>_xlfn.IFERROR(VLOOKUP(M49,'[1]Sheet1'!$A$96:$U$138,17,FALSE)/100,0)</f>
        <v>0</v>
      </c>
      <c r="I49" s="7">
        <f>_xlfn.IFERROR(VLOOKUP(M49,'[1]Sheet1'!$A$96:$U$138,18,FALSE),0)</f>
        <v>0</v>
      </c>
      <c r="J49" s="26">
        <f>_xlfn.IFERROR(VLOOKUP(M49,'[1]Sheet1'!$A$96:$U$138,19,FALSE)/100,0)</f>
        <v>0</v>
      </c>
      <c r="K49" s="7">
        <f>_xlfn.IFERROR(VLOOKUP(M49,'[1]Sheet1'!$A$96:$U$138,20,FALSE),0)</f>
        <v>0</v>
      </c>
      <c r="L49" s="95">
        <f>_xlfn.IFERROR(VLOOKUP(M49,'[1]Sheet1'!$A$96:$U$138,21,FALSE)/100,0)</f>
        <v>0</v>
      </c>
    </row>
    <row r="50" spans="1:12" ht="28.5">
      <c r="A50" s="93">
        <v>111</v>
      </c>
      <c r="B50" s="94" t="s">
        <v>72</v>
      </c>
      <c r="C50" s="7">
        <f>_xlfn.IFERROR(VLOOKUP(M50,'[1]Sheet1'!$A$96:$U$138,12,FALSE),0)</f>
        <v>0</v>
      </c>
      <c r="D50" s="95">
        <f>_xlfn.IFERROR(VLOOKUP(M50,'[1]Sheet1'!$A$96:$U$138,13,FALSE)/100,0)</f>
        <v>0</v>
      </c>
      <c r="E50" s="7">
        <f>_xlfn.IFERROR(VLOOKUP(M50,'[1]Sheet1'!$A$96:$U$138,14,FALSE),0)</f>
        <v>0</v>
      </c>
      <c r="F50" s="95">
        <f>_xlfn.IFERROR(VLOOKUP(M50,'[1]Sheet1'!$A$96:$U$138,15,FALSE)/100,0)</f>
        <v>0</v>
      </c>
      <c r="G50" s="14">
        <f>_xlfn.IFERROR(VLOOKUP(M50,'[1]Sheet1'!$A$96:$U$138,16,FALSE),0)</f>
        <v>0</v>
      </c>
      <c r="H50" s="95">
        <f>_xlfn.IFERROR(VLOOKUP(M50,'[1]Sheet1'!$A$96:$U$138,17,FALSE)/100,0)</f>
        <v>0</v>
      </c>
      <c r="I50" s="7">
        <f>_xlfn.IFERROR(VLOOKUP(M50,'[1]Sheet1'!$A$96:$U$138,18,FALSE),0)</f>
        <v>0</v>
      </c>
      <c r="J50" s="26">
        <f>_xlfn.IFERROR(VLOOKUP(M50,'[1]Sheet1'!$A$96:$U$138,19,FALSE)/100,0)</f>
        <v>0</v>
      </c>
      <c r="K50" s="7">
        <f>_xlfn.IFERROR(VLOOKUP(M50,'[1]Sheet1'!$A$96:$U$138,20,FALSE),0)</f>
        <v>0</v>
      </c>
      <c r="L50" s="95">
        <f>_xlfn.IFERROR(VLOOKUP(M50,'[1]Sheet1'!$A$96:$U$138,21,FALSE)/100,0)</f>
        <v>0</v>
      </c>
    </row>
    <row r="51" spans="1:12" ht="15">
      <c r="A51" s="93">
        <v>112</v>
      </c>
      <c r="B51" s="94" t="s">
        <v>73</v>
      </c>
      <c r="C51" s="7">
        <f>_xlfn.IFERROR(VLOOKUP(M51,'[1]Sheet1'!$A$96:$U$138,12,FALSE),0)</f>
        <v>0</v>
      </c>
      <c r="D51" s="95">
        <f>_xlfn.IFERROR(VLOOKUP(M51,'[1]Sheet1'!$A$96:$U$138,13,FALSE)/100,0)</f>
        <v>0</v>
      </c>
      <c r="E51" s="7">
        <f>_xlfn.IFERROR(VLOOKUP(M51,'[1]Sheet1'!$A$96:$U$138,14,FALSE),0)</f>
        <v>0</v>
      </c>
      <c r="F51" s="95">
        <f>_xlfn.IFERROR(VLOOKUP(M51,'[1]Sheet1'!$A$96:$U$138,15,FALSE)/100,0)</f>
        <v>0</v>
      </c>
      <c r="G51" s="14">
        <f>_xlfn.IFERROR(VLOOKUP(M51,'[1]Sheet1'!$A$96:$U$138,16,FALSE),0)</f>
        <v>0</v>
      </c>
      <c r="H51" s="95">
        <f>_xlfn.IFERROR(VLOOKUP(M51,'[1]Sheet1'!$A$96:$U$138,17,FALSE)/100,0)</f>
        <v>0</v>
      </c>
      <c r="I51" s="7">
        <f>_xlfn.IFERROR(VLOOKUP(M51,'[1]Sheet1'!$A$96:$U$138,18,FALSE),0)</f>
        <v>0</v>
      </c>
      <c r="J51" s="26">
        <f>_xlfn.IFERROR(VLOOKUP(M51,'[1]Sheet1'!$A$96:$U$138,19,FALSE)/100,0)</f>
        <v>0</v>
      </c>
      <c r="K51" s="7">
        <f>_xlfn.IFERROR(VLOOKUP(M51,'[1]Sheet1'!$A$96:$U$138,20,FALSE),0)</f>
        <v>0</v>
      </c>
      <c r="L51" s="95">
        <f>_xlfn.IFERROR(VLOOKUP(M51,'[1]Sheet1'!$A$96:$U$138,21,FALSE)/100,0)</f>
        <v>0</v>
      </c>
    </row>
    <row r="52" spans="1:12" ht="15">
      <c r="A52" s="93">
        <v>119</v>
      </c>
      <c r="B52" s="94" t="s">
        <v>74</v>
      </c>
      <c r="C52" s="7">
        <f>_xlfn.IFERROR(VLOOKUP(M52,'[1]Sheet1'!$A$96:$U$138,12,FALSE),0)</f>
        <v>0</v>
      </c>
      <c r="D52" s="95">
        <f>_xlfn.IFERROR(VLOOKUP(M52,'[1]Sheet1'!$A$96:$U$138,13,FALSE)/100,0)</f>
        <v>0</v>
      </c>
      <c r="E52" s="7">
        <f>_xlfn.IFERROR(VLOOKUP(M52,'[1]Sheet1'!$A$96:$U$138,14,FALSE),0)</f>
        <v>0</v>
      </c>
      <c r="F52" s="95">
        <f>_xlfn.IFERROR(VLOOKUP(M52,'[1]Sheet1'!$A$96:$U$138,15,FALSE)/100,0)</f>
        <v>0</v>
      </c>
      <c r="G52" s="14">
        <f>_xlfn.IFERROR(VLOOKUP(M52,'[1]Sheet1'!$A$96:$U$138,16,FALSE),0)</f>
        <v>0</v>
      </c>
      <c r="H52" s="95">
        <f>_xlfn.IFERROR(VLOOKUP(M52,'[1]Sheet1'!$A$96:$U$138,17,FALSE)/100,0)</f>
        <v>0</v>
      </c>
      <c r="I52" s="7">
        <f>_xlfn.IFERROR(VLOOKUP(M52,'[1]Sheet1'!$A$96:$U$138,18,FALSE),0)</f>
        <v>0</v>
      </c>
      <c r="J52" s="26">
        <f>_xlfn.IFERROR(VLOOKUP(M52,'[1]Sheet1'!$A$96:$U$138,19,FALSE)/100,0)</f>
        <v>0</v>
      </c>
      <c r="K52" s="7">
        <f>_xlfn.IFERROR(VLOOKUP(M52,'[1]Sheet1'!$A$96:$U$138,20,FALSE),0)</f>
        <v>0</v>
      </c>
      <c r="L52" s="95">
        <f>_xlfn.IFERROR(VLOOKUP(M52,'[1]Sheet1'!$A$96:$U$138,21,FALSE)/100,0)</f>
        <v>0</v>
      </c>
    </row>
    <row r="53" spans="1:12" ht="15">
      <c r="A53" s="93">
        <v>120</v>
      </c>
      <c r="B53" s="94" t="s">
        <v>75</v>
      </c>
      <c r="C53" s="7">
        <f>_xlfn.IFERROR(VLOOKUP(M53,'[1]Sheet1'!$A$96:$U$138,12,FALSE),0)</f>
        <v>0</v>
      </c>
      <c r="D53" s="95">
        <f>_xlfn.IFERROR(VLOOKUP(M53,'[1]Sheet1'!$A$96:$U$138,13,FALSE)/100,0)</f>
        <v>0</v>
      </c>
      <c r="E53" s="7">
        <f>_xlfn.IFERROR(VLOOKUP(M53,'[1]Sheet1'!$A$96:$U$138,14,FALSE),0)</f>
        <v>0</v>
      </c>
      <c r="F53" s="95">
        <f>_xlfn.IFERROR(VLOOKUP(M53,'[1]Sheet1'!$A$96:$U$138,15,FALSE)/100,0)</f>
        <v>0</v>
      </c>
      <c r="G53" s="14">
        <f>_xlfn.IFERROR(VLOOKUP(M53,'[1]Sheet1'!$A$96:$U$138,16,FALSE),0)</f>
        <v>0</v>
      </c>
      <c r="H53" s="95">
        <f>_xlfn.IFERROR(VLOOKUP(M53,'[1]Sheet1'!$A$96:$U$138,17,FALSE)/100,0)</f>
        <v>0</v>
      </c>
      <c r="I53" s="7">
        <f>_xlfn.IFERROR(VLOOKUP(M53,'[1]Sheet1'!$A$96:$U$138,18,FALSE),0)</f>
        <v>0</v>
      </c>
      <c r="J53" s="26">
        <f>_xlfn.IFERROR(VLOOKUP(M53,'[1]Sheet1'!$A$96:$U$138,19,FALSE)/100,0)</f>
        <v>0</v>
      </c>
      <c r="K53" s="7">
        <f>_xlfn.IFERROR(VLOOKUP(M53,'[1]Sheet1'!$A$96:$U$138,20,FALSE),0)</f>
        <v>0</v>
      </c>
      <c r="L53" s="95">
        <f>_xlfn.IFERROR(VLOOKUP(M53,'[1]Sheet1'!$A$96:$U$138,21,FALSE)/100,0)</f>
        <v>0</v>
      </c>
    </row>
    <row r="54" spans="1:12" ht="29.25" thickBot="1">
      <c r="A54" s="98">
        <v>999</v>
      </c>
      <c r="B54" s="99" t="s">
        <v>76</v>
      </c>
      <c r="C54" s="10">
        <f>_xlfn.IFERROR(VLOOKUP(M54,'[1]Sheet1'!$A$96:$U$138,12,FALSE),0)</f>
        <v>0</v>
      </c>
      <c r="D54" s="100">
        <f>_xlfn.IFERROR(VLOOKUP(M54,'[1]Sheet1'!$A$96:$U$138,13,FALSE)/100,0)</f>
        <v>0</v>
      </c>
      <c r="E54" s="10">
        <f>_xlfn.IFERROR(VLOOKUP(M54,'[1]Sheet1'!$A$96:$U$138,14,FALSE),0)</f>
        <v>0</v>
      </c>
      <c r="F54" s="100">
        <f>_xlfn.IFERROR(VLOOKUP(M54,'[1]Sheet1'!$A$96:$U$138,15,FALSE)/100,0)</f>
        <v>0</v>
      </c>
      <c r="G54" s="15">
        <f>_xlfn.IFERROR(VLOOKUP(M54,'[1]Sheet1'!$A$96:$U$138,16,FALSE),0)</f>
        <v>0</v>
      </c>
      <c r="H54" s="100">
        <f>_xlfn.IFERROR(VLOOKUP(M54,'[1]Sheet1'!$A$96:$U$138,17,FALSE)/100,0)</f>
        <v>0</v>
      </c>
      <c r="I54" s="10">
        <f>_xlfn.IFERROR(VLOOKUP(M54,'[1]Sheet1'!$A$96:$U$138,18,FALSE),0)</f>
        <v>0</v>
      </c>
      <c r="J54" s="29">
        <f>_xlfn.IFERROR(VLOOKUP(M54,'[1]Sheet1'!$A$96:$U$138,19,FALSE)/100,0)</f>
        <v>0</v>
      </c>
      <c r="K54" s="10">
        <f>_xlfn.IFERROR(VLOOKUP(M54,'[1]Sheet1'!$A$96:$U$138,20,FALSE),0)</f>
        <v>0</v>
      </c>
      <c r="L54" s="100">
        <f>_xlfn.IFERROR(VLOOKUP(M54,'[1]Sheet1'!$A$96:$U$138,21,FALSE)/100,0)</f>
        <v>0</v>
      </c>
    </row>
    <row r="55" spans="1:12" ht="15.75" thickBot="1">
      <c r="A55" s="166" t="s">
        <v>77</v>
      </c>
      <c r="B55" s="189"/>
      <c r="C55" s="16">
        <f>_xlfn.IFERROR(VLOOKUP(M55,'[1]Sheet1'!$A$96:$U$138,12,FALSE),0)</f>
        <v>0</v>
      </c>
      <c r="D55" s="13">
        <f>_xlfn.IFERROR(VLOOKUP(M55,'[1]Sheet1'!$A$96:$U$138,13,FALSE)/100,0)</f>
        <v>0</v>
      </c>
      <c r="E55" s="16">
        <f>_xlfn.IFERROR(VLOOKUP(M55,'[1]Sheet1'!$A$96:$U$138,14,FALSE),0)</f>
        <v>0</v>
      </c>
      <c r="F55" s="13">
        <f>_xlfn.IFERROR(VLOOKUP(M55,'[1]Sheet1'!$A$96:$U$138,15,FALSE)/100,0)</f>
        <v>0</v>
      </c>
      <c r="G55" s="16">
        <f>_xlfn.IFERROR(VLOOKUP(M55,'[1]Sheet1'!$A$96:$U$138,16,FALSE),0)</f>
        <v>0</v>
      </c>
      <c r="H55" s="13">
        <f>_xlfn.IFERROR(VLOOKUP(M55,'[1]Sheet1'!$A$96:$U$138,17,FALSE)/100,0)</f>
        <v>0</v>
      </c>
      <c r="I55" s="16">
        <f>_xlfn.IFERROR(VLOOKUP(M55,'[1]Sheet1'!$A$96:$U$138,18,FALSE),0)</f>
        <v>0</v>
      </c>
      <c r="J55" s="13">
        <f>_xlfn.IFERROR(VLOOKUP(M55,'[1]Sheet1'!$A$96:$U$138,19,FALSE)/100,0)</f>
        <v>0</v>
      </c>
      <c r="K55" s="16">
        <f>_xlfn.IFERROR(VLOOKUP(M55,'[1]Sheet1'!$A$96:$U$138,20,FALSE),0)</f>
        <v>0</v>
      </c>
      <c r="L55" s="13">
        <f>_xlfn.IFERROR(VLOOKUP(M55,'[1]Sheet1'!$A$96:$U$138,21,FALSE)/100,0)</f>
        <v>0</v>
      </c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5">
      <c r="A58" s="51" t="s">
        <v>86</v>
      </c>
      <c r="B58" s="42"/>
      <c r="C58" s="42"/>
      <c r="D58" s="42"/>
      <c r="E58" s="42"/>
      <c r="F58" s="42"/>
      <c r="G58" s="42"/>
      <c r="H58" s="42"/>
      <c r="I58" s="42"/>
      <c r="J58" s="42"/>
      <c r="K58" s="67"/>
      <c r="L58" s="42"/>
    </row>
    <row r="59" spans="1:12" ht="15">
      <c r="A59" s="8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>
      <c r="A60" s="6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99"/>
  <sheetViews>
    <sheetView zoomScale="80" zoomScaleNormal="80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8" width="11.8515625" style="55" customWidth="1"/>
    <col min="19" max="16384" width="11.421875" style="55" customWidth="1"/>
  </cols>
  <sheetData>
    <row r="1" spans="1:18" ht="24.75" customHeight="1" thickBot="1" thickTop="1">
      <c r="A1" s="197" t="s">
        <v>225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</row>
    <row r="2" spans="1:18" ht="19.5" customHeight="1" thickBot="1" thickTop="1">
      <c r="A2" s="174" t="s">
        <v>24</v>
      </c>
      <c r="B2" s="177" t="s">
        <v>88</v>
      </c>
      <c r="C2" s="200" t="s">
        <v>89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 t="s">
        <v>90</v>
      </c>
    </row>
    <row r="3" spans="1:18" ht="19.5" customHeight="1" thickBot="1">
      <c r="A3" s="174"/>
      <c r="B3" s="177"/>
      <c r="C3" s="205" t="s">
        <v>91</v>
      </c>
      <c r="D3" s="192"/>
      <c r="E3" s="192"/>
      <c r="F3" s="192"/>
      <c r="G3" s="192"/>
      <c r="H3" s="175" t="s">
        <v>92</v>
      </c>
      <c r="I3" s="192"/>
      <c r="J3" s="192"/>
      <c r="K3" s="192"/>
      <c r="L3" s="192"/>
      <c r="M3" s="175" t="s">
        <v>93</v>
      </c>
      <c r="N3" s="192"/>
      <c r="O3" s="192"/>
      <c r="P3" s="192"/>
      <c r="Q3" s="178"/>
      <c r="R3" s="203"/>
    </row>
    <row r="4" spans="1:18" ht="19.5" customHeight="1" thickBot="1">
      <c r="A4" s="174"/>
      <c r="B4" s="177"/>
      <c r="C4" s="206" t="s">
        <v>94</v>
      </c>
      <c r="D4" s="207"/>
      <c r="E4" s="207"/>
      <c r="F4" s="208"/>
      <c r="G4" s="209" t="s">
        <v>77</v>
      </c>
      <c r="H4" s="210" t="s">
        <v>94</v>
      </c>
      <c r="I4" s="207"/>
      <c r="J4" s="207"/>
      <c r="K4" s="208"/>
      <c r="L4" s="209" t="s">
        <v>77</v>
      </c>
      <c r="M4" s="210" t="s">
        <v>94</v>
      </c>
      <c r="N4" s="207"/>
      <c r="O4" s="207"/>
      <c r="P4" s="208"/>
      <c r="Q4" s="209" t="s">
        <v>77</v>
      </c>
      <c r="R4" s="203"/>
    </row>
    <row r="5" spans="1:18" ht="24.75" customHeight="1" thickBot="1">
      <c r="A5" s="175"/>
      <c r="B5" s="178"/>
      <c r="C5" s="157" t="s">
        <v>81</v>
      </c>
      <c r="D5" s="156" t="s">
        <v>82</v>
      </c>
      <c r="E5" s="156" t="s">
        <v>83</v>
      </c>
      <c r="F5" s="158" t="s">
        <v>84</v>
      </c>
      <c r="G5" s="204"/>
      <c r="H5" s="157" t="s">
        <v>81</v>
      </c>
      <c r="I5" s="156" t="s">
        <v>82</v>
      </c>
      <c r="J5" s="156" t="s">
        <v>83</v>
      </c>
      <c r="K5" s="158" t="s">
        <v>84</v>
      </c>
      <c r="L5" s="204"/>
      <c r="M5" s="157" t="s">
        <v>81</v>
      </c>
      <c r="N5" s="156" t="s">
        <v>82</v>
      </c>
      <c r="O5" s="155" t="s">
        <v>83</v>
      </c>
      <c r="P5" s="158" t="s">
        <v>84</v>
      </c>
      <c r="Q5" s="204"/>
      <c r="R5" s="204"/>
    </row>
    <row r="6" spans="1:18" ht="28.5">
      <c r="A6" s="88">
        <v>0</v>
      </c>
      <c r="B6" s="89" t="s">
        <v>28</v>
      </c>
      <c r="C6" s="58">
        <v>79</v>
      </c>
      <c r="D6" s="74">
        <v>58</v>
      </c>
      <c r="E6" s="75">
        <v>19</v>
      </c>
      <c r="F6" s="80">
        <v>1</v>
      </c>
      <c r="G6" s="121">
        <v>157</v>
      </c>
      <c r="H6" s="59">
        <v>263</v>
      </c>
      <c r="I6" s="74">
        <v>262</v>
      </c>
      <c r="J6" s="75">
        <v>79</v>
      </c>
      <c r="K6" s="80">
        <v>6</v>
      </c>
      <c r="L6" s="121">
        <v>610</v>
      </c>
      <c r="M6" s="59">
        <v>125</v>
      </c>
      <c r="N6" s="74">
        <v>92</v>
      </c>
      <c r="O6" s="75">
        <v>45</v>
      </c>
      <c r="P6" s="80">
        <v>1</v>
      </c>
      <c r="Q6" s="121">
        <v>263</v>
      </c>
      <c r="R6" s="121">
        <v>1030</v>
      </c>
    </row>
    <row r="7" spans="1:18" ht="15">
      <c r="A7" s="93">
        <v>10</v>
      </c>
      <c r="B7" s="94" t="s">
        <v>29</v>
      </c>
      <c r="C7" s="7">
        <v>92</v>
      </c>
      <c r="D7" s="8">
        <v>107</v>
      </c>
      <c r="E7" s="9">
        <v>5</v>
      </c>
      <c r="F7" s="17">
        <v>0</v>
      </c>
      <c r="G7" s="122">
        <v>204</v>
      </c>
      <c r="H7" s="18">
        <v>320</v>
      </c>
      <c r="I7" s="8">
        <v>366</v>
      </c>
      <c r="J7" s="9">
        <v>34</v>
      </c>
      <c r="K7" s="17">
        <v>0</v>
      </c>
      <c r="L7" s="122">
        <v>720</v>
      </c>
      <c r="M7" s="18">
        <v>140</v>
      </c>
      <c r="N7" s="8">
        <v>128</v>
      </c>
      <c r="O7" s="9">
        <v>22</v>
      </c>
      <c r="P7" s="17">
        <v>0</v>
      </c>
      <c r="Q7" s="122">
        <v>290</v>
      </c>
      <c r="R7" s="122">
        <v>1214</v>
      </c>
    </row>
    <row r="8" spans="1:18" ht="15">
      <c r="A8" s="93">
        <v>11</v>
      </c>
      <c r="B8" s="94" t="s">
        <v>30</v>
      </c>
      <c r="C8" s="7">
        <v>474</v>
      </c>
      <c r="D8" s="8">
        <v>581</v>
      </c>
      <c r="E8" s="9">
        <v>36</v>
      </c>
      <c r="F8" s="17">
        <v>0</v>
      </c>
      <c r="G8" s="122">
        <v>1091</v>
      </c>
      <c r="H8" s="18">
        <v>1815</v>
      </c>
      <c r="I8" s="8">
        <v>2269</v>
      </c>
      <c r="J8" s="9">
        <v>239</v>
      </c>
      <c r="K8" s="17">
        <v>1</v>
      </c>
      <c r="L8" s="122">
        <v>4324</v>
      </c>
      <c r="M8" s="18">
        <v>708</v>
      </c>
      <c r="N8" s="8">
        <v>784</v>
      </c>
      <c r="O8" s="9">
        <v>162</v>
      </c>
      <c r="P8" s="17">
        <v>0</v>
      </c>
      <c r="Q8" s="122">
        <v>1654</v>
      </c>
      <c r="R8" s="122">
        <v>7069</v>
      </c>
    </row>
    <row r="9" spans="1:18" ht="15">
      <c r="A9" s="93">
        <v>12</v>
      </c>
      <c r="B9" s="94" t="s">
        <v>31</v>
      </c>
      <c r="C9" s="7">
        <v>22</v>
      </c>
      <c r="D9" s="8">
        <v>29</v>
      </c>
      <c r="E9" s="9">
        <v>2</v>
      </c>
      <c r="F9" s="17">
        <v>0</v>
      </c>
      <c r="G9" s="122">
        <v>53</v>
      </c>
      <c r="H9" s="18">
        <v>143</v>
      </c>
      <c r="I9" s="8">
        <v>127</v>
      </c>
      <c r="J9" s="9">
        <v>21</v>
      </c>
      <c r="K9" s="17">
        <v>0</v>
      </c>
      <c r="L9" s="122">
        <v>291</v>
      </c>
      <c r="M9" s="18">
        <v>59</v>
      </c>
      <c r="N9" s="8">
        <v>60</v>
      </c>
      <c r="O9" s="9">
        <v>13</v>
      </c>
      <c r="P9" s="17">
        <v>2</v>
      </c>
      <c r="Q9" s="122">
        <v>134</v>
      </c>
      <c r="R9" s="122">
        <v>478</v>
      </c>
    </row>
    <row r="10" spans="1:18" ht="15">
      <c r="A10" s="93">
        <v>13</v>
      </c>
      <c r="B10" s="94" t="s">
        <v>32</v>
      </c>
      <c r="C10" s="7">
        <v>1</v>
      </c>
      <c r="D10" s="8">
        <v>1</v>
      </c>
      <c r="E10" s="9">
        <v>0</v>
      </c>
      <c r="F10" s="17">
        <v>0</v>
      </c>
      <c r="G10" s="122">
        <v>2</v>
      </c>
      <c r="H10" s="18">
        <v>2</v>
      </c>
      <c r="I10" s="8">
        <v>4</v>
      </c>
      <c r="J10" s="9">
        <v>0</v>
      </c>
      <c r="K10" s="17">
        <v>0</v>
      </c>
      <c r="L10" s="122">
        <v>6</v>
      </c>
      <c r="M10" s="18">
        <v>3</v>
      </c>
      <c r="N10" s="8">
        <v>3</v>
      </c>
      <c r="O10" s="9">
        <v>1</v>
      </c>
      <c r="P10" s="17">
        <v>0</v>
      </c>
      <c r="Q10" s="122">
        <v>7</v>
      </c>
      <c r="R10" s="122">
        <v>15</v>
      </c>
    </row>
    <row r="11" spans="1:18" ht="28.5">
      <c r="A11" s="93">
        <v>19</v>
      </c>
      <c r="B11" s="94" t="s">
        <v>33</v>
      </c>
      <c r="C11" s="7">
        <v>14</v>
      </c>
      <c r="D11" s="8">
        <v>13</v>
      </c>
      <c r="E11" s="9">
        <v>0</v>
      </c>
      <c r="F11" s="17">
        <v>0</v>
      </c>
      <c r="G11" s="122">
        <v>27</v>
      </c>
      <c r="H11" s="18">
        <v>51</v>
      </c>
      <c r="I11" s="8">
        <v>68</v>
      </c>
      <c r="J11" s="9">
        <v>8</v>
      </c>
      <c r="K11" s="17">
        <v>0</v>
      </c>
      <c r="L11" s="122">
        <v>127</v>
      </c>
      <c r="M11" s="18">
        <v>15</v>
      </c>
      <c r="N11" s="8">
        <v>25</v>
      </c>
      <c r="O11" s="9">
        <v>4</v>
      </c>
      <c r="P11" s="17">
        <v>0</v>
      </c>
      <c r="Q11" s="122">
        <v>44</v>
      </c>
      <c r="R11" s="122">
        <v>198</v>
      </c>
    </row>
    <row r="12" spans="1:18" ht="15">
      <c r="A12" s="93">
        <v>20</v>
      </c>
      <c r="B12" s="94" t="s">
        <v>34</v>
      </c>
      <c r="C12" s="7">
        <v>42</v>
      </c>
      <c r="D12" s="8">
        <v>42</v>
      </c>
      <c r="E12" s="9">
        <v>47</v>
      </c>
      <c r="F12" s="17">
        <v>0</v>
      </c>
      <c r="G12" s="122">
        <v>131</v>
      </c>
      <c r="H12" s="18">
        <v>129</v>
      </c>
      <c r="I12" s="8">
        <v>187</v>
      </c>
      <c r="J12" s="9">
        <v>291</v>
      </c>
      <c r="K12" s="17">
        <v>0</v>
      </c>
      <c r="L12" s="122">
        <v>607</v>
      </c>
      <c r="M12" s="18">
        <v>65</v>
      </c>
      <c r="N12" s="8">
        <v>89</v>
      </c>
      <c r="O12" s="9">
        <v>193</v>
      </c>
      <c r="P12" s="17">
        <v>0</v>
      </c>
      <c r="Q12" s="122">
        <v>347</v>
      </c>
      <c r="R12" s="122">
        <v>1085</v>
      </c>
    </row>
    <row r="13" spans="1:18" ht="15">
      <c r="A13" s="93">
        <v>21</v>
      </c>
      <c r="B13" s="94" t="s">
        <v>35</v>
      </c>
      <c r="C13" s="7">
        <v>39</v>
      </c>
      <c r="D13" s="8">
        <v>53</v>
      </c>
      <c r="E13" s="9">
        <v>64</v>
      </c>
      <c r="F13" s="17">
        <v>0</v>
      </c>
      <c r="G13" s="122">
        <v>156</v>
      </c>
      <c r="H13" s="18">
        <v>148</v>
      </c>
      <c r="I13" s="8">
        <v>231</v>
      </c>
      <c r="J13" s="9">
        <v>374</v>
      </c>
      <c r="K13" s="17">
        <v>1</v>
      </c>
      <c r="L13" s="122">
        <v>754</v>
      </c>
      <c r="M13" s="18">
        <v>103</v>
      </c>
      <c r="N13" s="8">
        <v>146</v>
      </c>
      <c r="O13" s="9">
        <v>245</v>
      </c>
      <c r="P13" s="17">
        <v>0</v>
      </c>
      <c r="Q13" s="122">
        <v>494</v>
      </c>
      <c r="R13" s="122">
        <v>1404</v>
      </c>
    </row>
    <row r="14" spans="1:18" ht="15">
      <c r="A14" s="93">
        <v>22</v>
      </c>
      <c r="B14" s="94" t="s">
        <v>36</v>
      </c>
      <c r="C14" s="7">
        <v>1</v>
      </c>
      <c r="D14" s="8">
        <v>1</v>
      </c>
      <c r="E14" s="9">
        <v>2</v>
      </c>
      <c r="F14" s="17">
        <v>0</v>
      </c>
      <c r="G14" s="122">
        <v>4</v>
      </c>
      <c r="H14" s="18">
        <v>1</v>
      </c>
      <c r="I14" s="8">
        <v>3</v>
      </c>
      <c r="J14" s="9">
        <v>16</v>
      </c>
      <c r="K14" s="17">
        <v>0</v>
      </c>
      <c r="L14" s="122">
        <v>20</v>
      </c>
      <c r="M14" s="18">
        <v>3</v>
      </c>
      <c r="N14" s="8">
        <v>1</v>
      </c>
      <c r="O14" s="9">
        <v>10</v>
      </c>
      <c r="P14" s="17">
        <v>0</v>
      </c>
      <c r="Q14" s="122">
        <v>14</v>
      </c>
      <c r="R14" s="122">
        <v>38</v>
      </c>
    </row>
    <row r="15" spans="1:18" ht="15">
      <c r="A15" s="93">
        <v>29</v>
      </c>
      <c r="B15" s="94" t="s">
        <v>37</v>
      </c>
      <c r="C15" s="7">
        <v>4</v>
      </c>
      <c r="D15" s="8">
        <v>2</v>
      </c>
      <c r="E15" s="9">
        <v>4</v>
      </c>
      <c r="F15" s="17">
        <v>0</v>
      </c>
      <c r="G15" s="122">
        <v>10</v>
      </c>
      <c r="H15" s="18">
        <v>14</v>
      </c>
      <c r="I15" s="8">
        <v>16</v>
      </c>
      <c r="J15" s="9">
        <v>18</v>
      </c>
      <c r="K15" s="17">
        <v>0</v>
      </c>
      <c r="L15" s="122">
        <v>48</v>
      </c>
      <c r="M15" s="18">
        <v>8</v>
      </c>
      <c r="N15" s="8">
        <v>15</v>
      </c>
      <c r="O15" s="9">
        <v>8</v>
      </c>
      <c r="P15" s="17">
        <v>0</v>
      </c>
      <c r="Q15" s="122">
        <v>31</v>
      </c>
      <c r="R15" s="122">
        <v>89</v>
      </c>
    </row>
    <row r="16" spans="1:18" ht="15">
      <c r="A16" s="93">
        <v>30</v>
      </c>
      <c r="B16" s="94" t="s">
        <v>38</v>
      </c>
      <c r="C16" s="7">
        <v>91</v>
      </c>
      <c r="D16" s="8">
        <v>167</v>
      </c>
      <c r="E16" s="9">
        <v>11</v>
      </c>
      <c r="F16" s="17">
        <v>0</v>
      </c>
      <c r="G16" s="122">
        <v>269</v>
      </c>
      <c r="H16" s="18">
        <v>411</v>
      </c>
      <c r="I16" s="8">
        <v>604</v>
      </c>
      <c r="J16" s="9">
        <v>109</v>
      </c>
      <c r="K16" s="17">
        <v>0</v>
      </c>
      <c r="L16" s="122">
        <v>1124</v>
      </c>
      <c r="M16" s="18">
        <v>165</v>
      </c>
      <c r="N16" s="8">
        <v>187</v>
      </c>
      <c r="O16" s="9">
        <v>57</v>
      </c>
      <c r="P16" s="17">
        <v>0</v>
      </c>
      <c r="Q16" s="122">
        <v>409</v>
      </c>
      <c r="R16" s="122">
        <v>1802</v>
      </c>
    </row>
    <row r="17" spans="1:18" ht="15">
      <c r="A17" s="93">
        <v>31</v>
      </c>
      <c r="B17" s="94" t="s">
        <v>39</v>
      </c>
      <c r="C17" s="7">
        <v>8</v>
      </c>
      <c r="D17" s="8">
        <v>14</v>
      </c>
      <c r="E17" s="9">
        <v>9</v>
      </c>
      <c r="F17" s="17">
        <v>0</v>
      </c>
      <c r="G17" s="122">
        <v>31</v>
      </c>
      <c r="H17" s="18">
        <v>48</v>
      </c>
      <c r="I17" s="8">
        <v>62</v>
      </c>
      <c r="J17" s="9">
        <v>31</v>
      </c>
      <c r="K17" s="17">
        <v>0</v>
      </c>
      <c r="L17" s="122">
        <v>141</v>
      </c>
      <c r="M17" s="18">
        <v>23</v>
      </c>
      <c r="N17" s="8">
        <v>21</v>
      </c>
      <c r="O17" s="9">
        <v>15</v>
      </c>
      <c r="P17" s="17">
        <v>0</v>
      </c>
      <c r="Q17" s="122">
        <v>59</v>
      </c>
      <c r="R17" s="122">
        <v>231</v>
      </c>
    </row>
    <row r="18" spans="1:18" ht="15">
      <c r="A18" s="93">
        <v>32</v>
      </c>
      <c r="B18" s="94" t="s">
        <v>40</v>
      </c>
      <c r="C18" s="7">
        <v>133</v>
      </c>
      <c r="D18" s="8">
        <v>192</v>
      </c>
      <c r="E18" s="9">
        <v>27</v>
      </c>
      <c r="F18" s="17">
        <v>0</v>
      </c>
      <c r="G18" s="122">
        <v>352</v>
      </c>
      <c r="H18" s="18">
        <v>535</v>
      </c>
      <c r="I18" s="8">
        <v>785</v>
      </c>
      <c r="J18" s="9">
        <v>130</v>
      </c>
      <c r="K18" s="17">
        <v>0</v>
      </c>
      <c r="L18" s="122">
        <v>1450</v>
      </c>
      <c r="M18" s="18">
        <v>200</v>
      </c>
      <c r="N18" s="8">
        <v>270</v>
      </c>
      <c r="O18" s="9">
        <v>69</v>
      </c>
      <c r="P18" s="17">
        <v>0</v>
      </c>
      <c r="Q18" s="122">
        <v>539</v>
      </c>
      <c r="R18" s="122">
        <v>2341</v>
      </c>
    </row>
    <row r="19" spans="1:18" ht="28.5">
      <c r="A19" s="93">
        <v>39</v>
      </c>
      <c r="B19" s="94" t="s">
        <v>41</v>
      </c>
      <c r="C19" s="7">
        <v>39</v>
      </c>
      <c r="D19" s="8">
        <v>62</v>
      </c>
      <c r="E19" s="9">
        <v>8</v>
      </c>
      <c r="F19" s="17">
        <v>0</v>
      </c>
      <c r="G19" s="122">
        <v>109</v>
      </c>
      <c r="H19" s="18">
        <v>176</v>
      </c>
      <c r="I19" s="8">
        <v>250</v>
      </c>
      <c r="J19" s="9">
        <v>44</v>
      </c>
      <c r="K19" s="17">
        <v>0</v>
      </c>
      <c r="L19" s="122">
        <v>470</v>
      </c>
      <c r="M19" s="18">
        <v>44</v>
      </c>
      <c r="N19" s="8">
        <v>66</v>
      </c>
      <c r="O19" s="9">
        <v>13</v>
      </c>
      <c r="P19" s="17">
        <v>0</v>
      </c>
      <c r="Q19" s="122">
        <v>123</v>
      </c>
      <c r="R19" s="122">
        <v>702</v>
      </c>
    </row>
    <row r="20" spans="1:18" ht="15">
      <c r="A20" s="93">
        <v>40</v>
      </c>
      <c r="B20" s="94" t="s">
        <v>42</v>
      </c>
      <c r="C20" s="7">
        <v>1</v>
      </c>
      <c r="D20" s="8">
        <v>0</v>
      </c>
      <c r="E20" s="9">
        <v>0</v>
      </c>
      <c r="F20" s="17">
        <v>0</v>
      </c>
      <c r="G20" s="122">
        <v>1</v>
      </c>
      <c r="H20" s="18">
        <v>0</v>
      </c>
      <c r="I20" s="8">
        <v>1</v>
      </c>
      <c r="J20" s="9">
        <v>0</v>
      </c>
      <c r="K20" s="17">
        <v>0</v>
      </c>
      <c r="L20" s="122">
        <v>1</v>
      </c>
      <c r="M20" s="18">
        <v>0</v>
      </c>
      <c r="N20" s="8">
        <v>0</v>
      </c>
      <c r="O20" s="9">
        <v>1</v>
      </c>
      <c r="P20" s="17">
        <v>0</v>
      </c>
      <c r="Q20" s="122">
        <v>1</v>
      </c>
      <c r="R20" s="122">
        <v>3</v>
      </c>
    </row>
    <row r="21" spans="1:18" ht="15">
      <c r="A21" s="93">
        <v>41</v>
      </c>
      <c r="B21" s="94" t="s">
        <v>43</v>
      </c>
      <c r="C21" s="7">
        <v>0</v>
      </c>
      <c r="D21" s="8">
        <v>0</v>
      </c>
      <c r="E21" s="9">
        <v>0</v>
      </c>
      <c r="F21" s="17">
        <v>0</v>
      </c>
      <c r="G21" s="122">
        <v>0</v>
      </c>
      <c r="H21" s="18">
        <v>0</v>
      </c>
      <c r="I21" s="8">
        <v>1</v>
      </c>
      <c r="J21" s="9">
        <v>1</v>
      </c>
      <c r="K21" s="17">
        <v>0</v>
      </c>
      <c r="L21" s="122">
        <v>2</v>
      </c>
      <c r="M21" s="18">
        <v>1</v>
      </c>
      <c r="N21" s="8">
        <v>1</v>
      </c>
      <c r="O21" s="9">
        <v>0</v>
      </c>
      <c r="P21" s="17">
        <v>0</v>
      </c>
      <c r="Q21" s="122">
        <v>2</v>
      </c>
      <c r="R21" s="122">
        <v>4</v>
      </c>
    </row>
    <row r="22" spans="1:18" ht="15">
      <c r="A22" s="93">
        <v>50</v>
      </c>
      <c r="B22" s="94" t="s">
        <v>44</v>
      </c>
      <c r="C22" s="7">
        <v>41</v>
      </c>
      <c r="D22" s="8">
        <v>57</v>
      </c>
      <c r="E22" s="9">
        <v>5</v>
      </c>
      <c r="F22" s="17">
        <v>0</v>
      </c>
      <c r="G22" s="122">
        <v>103</v>
      </c>
      <c r="H22" s="18">
        <v>141</v>
      </c>
      <c r="I22" s="8">
        <v>221</v>
      </c>
      <c r="J22" s="9">
        <v>43</v>
      </c>
      <c r="K22" s="17">
        <v>1</v>
      </c>
      <c r="L22" s="122">
        <v>406</v>
      </c>
      <c r="M22" s="18">
        <v>53</v>
      </c>
      <c r="N22" s="8">
        <v>78</v>
      </c>
      <c r="O22" s="9">
        <v>23</v>
      </c>
      <c r="P22" s="17">
        <v>0</v>
      </c>
      <c r="Q22" s="122">
        <v>154</v>
      </c>
      <c r="R22" s="122">
        <v>663</v>
      </c>
    </row>
    <row r="23" spans="1:18" ht="15">
      <c r="A23" s="93">
        <v>51</v>
      </c>
      <c r="B23" s="94" t="s">
        <v>44</v>
      </c>
      <c r="C23" s="7">
        <v>25</v>
      </c>
      <c r="D23" s="8">
        <v>46</v>
      </c>
      <c r="E23" s="9">
        <v>3</v>
      </c>
      <c r="F23" s="17">
        <v>0</v>
      </c>
      <c r="G23" s="122">
        <v>74</v>
      </c>
      <c r="H23" s="18">
        <v>78</v>
      </c>
      <c r="I23" s="8">
        <v>142</v>
      </c>
      <c r="J23" s="9">
        <v>13</v>
      </c>
      <c r="K23" s="17">
        <v>0</v>
      </c>
      <c r="L23" s="122">
        <v>233</v>
      </c>
      <c r="M23" s="18">
        <v>28</v>
      </c>
      <c r="N23" s="8">
        <v>30</v>
      </c>
      <c r="O23" s="9">
        <v>6</v>
      </c>
      <c r="P23" s="17">
        <v>0</v>
      </c>
      <c r="Q23" s="122">
        <v>64</v>
      </c>
      <c r="R23" s="122">
        <v>371</v>
      </c>
    </row>
    <row r="24" spans="1:18" ht="15">
      <c r="A24" s="93">
        <v>52</v>
      </c>
      <c r="B24" s="94" t="s">
        <v>45</v>
      </c>
      <c r="C24" s="7">
        <v>7</v>
      </c>
      <c r="D24" s="8">
        <v>15</v>
      </c>
      <c r="E24" s="9">
        <v>7</v>
      </c>
      <c r="F24" s="17">
        <v>1</v>
      </c>
      <c r="G24" s="122">
        <v>30</v>
      </c>
      <c r="H24" s="18">
        <v>68</v>
      </c>
      <c r="I24" s="8">
        <v>89</v>
      </c>
      <c r="J24" s="9">
        <v>16</v>
      </c>
      <c r="K24" s="17">
        <v>2</v>
      </c>
      <c r="L24" s="122">
        <v>175</v>
      </c>
      <c r="M24" s="18">
        <v>26</v>
      </c>
      <c r="N24" s="8">
        <v>30</v>
      </c>
      <c r="O24" s="9">
        <v>2</v>
      </c>
      <c r="P24" s="17">
        <v>2</v>
      </c>
      <c r="Q24" s="122">
        <v>60</v>
      </c>
      <c r="R24" s="122">
        <v>265</v>
      </c>
    </row>
    <row r="25" spans="1:18" ht="42.75">
      <c r="A25" s="93">
        <v>53</v>
      </c>
      <c r="B25" s="94" t="s">
        <v>95</v>
      </c>
      <c r="C25" s="7">
        <v>1</v>
      </c>
      <c r="D25" s="8">
        <v>0</v>
      </c>
      <c r="E25" s="9">
        <v>1</v>
      </c>
      <c r="F25" s="17">
        <v>0</v>
      </c>
      <c r="G25" s="122">
        <v>2</v>
      </c>
      <c r="H25" s="18">
        <v>3</v>
      </c>
      <c r="I25" s="8">
        <v>3</v>
      </c>
      <c r="J25" s="9">
        <v>2</v>
      </c>
      <c r="K25" s="17">
        <v>2</v>
      </c>
      <c r="L25" s="122">
        <v>10</v>
      </c>
      <c r="M25" s="18">
        <v>2</v>
      </c>
      <c r="N25" s="8">
        <v>0</v>
      </c>
      <c r="O25" s="9">
        <v>2</v>
      </c>
      <c r="P25" s="17">
        <v>1</v>
      </c>
      <c r="Q25" s="122">
        <v>5</v>
      </c>
      <c r="R25" s="122">
        <v>17</v>
      </c>
    </row>
    <row r="26" spans="1:18" ht="15">
      <c r="A26" s="93">
        <v>54</v>
      </c>
      <c r="B26" s="94" t="s">
        <v>47</v>
      </c>
      <c r="C26" s="7">
        <v>0</v>
      </c>
      <c r="D26" s="8">
        <v>0</v>
      </c>
      <c r="E26" s="9">
        <v>0</v>
      </c>
      <c r="F26" s="17">
        <v>0</v>
      </c>
      <c r="G26" s="122">
        <v>0</v>
      </c>
      <c r="H26" s="18">
        <v>0</v>
      </c>
      <c r="I26" s="8">
        <v>0</v>
      </c>
      <c r="J26" s="9">
        <v>0</v>
      </c>
      <c r="K26" s="17">
        <v>0</v>
      </c>
      <c r="L26" s="122">
        <v>0</v>
      </c>
      <c r="M26" s="18">
        <v>0</v>
      </c>
      <c r="N26" s="8">
        <v>0</v>
      </c>
      <c r="O26" s="9">
        <v>0</v>
      </c>
      <c r="P26" s="17">
        <v>0</v>
      </c>
      <c r="Q26" s="122">
        <v>0</v>
      </c>
      <c r="R26" s="122">
        <v>0</v>
      </c>
    </row>
    <row r="27" spans="1:18" ht="28.5">
      <c r="A27" s="93">
        <v>59</v>
      </c>
      <c r="B27" s="94" t="s">
        <v>48</v>
      </c>
      <c r="C27" s="7">
        <v>8</v>
      </c>
      <c r="D27" s="8">
        <v>7</v>
      </c>
      <c r="E27" s="9">
        <v>1</v>
      </c>
      <c r="F27" s="17">
        <v>0</v>
      </c>
      <c r="G27" s="122">
        <v>16</v>
      </c>
      <c r="H27" s="18">
        <v>21</v>
      </c>
      <c r="I27" s="8">
        <v>25</v>
      </c>
      <c r="J27" s="9">
        <v>6</v>
      </c>
      <c r="K27" s="17">
        <v>0</v>
      </c>
      <c r="L27" s="122">
        <v>52</v>
      </c>
      <c r="M27" s="18">
        <v>6</v>
      </c>
      <c r="N27" s="8">
        <v>7</v>
      </c>
      <c r="O27" s="9">
        <v>2</v>
      </c>
      <c r="P27" s="17">
        <v>0</v>
      </c>
      <c r="Q27" s="122">
        <v>15</v>
      </c>
      <c r="R27" s="122">
        <v>83</v>
      </c>
    </row>
    <row r="28" spans="1:18" ht="28.5">
      <c r="A28" s="93">
        <v>60</v>
      </c>
      <c r="B28" s="94" t="s">
        <v>49</v>
      </c>
      <c r="C28" s="7">
        <v>2</v>
      </c>
      <c r="D28" s="8">
        <v>1</v>
      </c>
      <c r="E28" s="9">
        <v>0</v>
      </c>
      <c r="F28" s="17">
        <v>0</v>
      </c>
      <c r="G28" s="122">
        <v>3</v>
      </c>
      <c r="H28" s="18">
        <v>1</v>
      </c>
      <c r="I28" s="8">
        <v>0</v>
      </c>
      <c r="J28" s="9">
        <v>0</v>
      </c>
      <c r="K28" s="17">
        <v>0</v>
      </c>
      <c r="L28" s="122">
        <v>1</v>
      </c>
      <c r="M28" s="18">
        <v>0</v>
      </c>
      <c r="N28" s="8">
        <v>0</v>
      </c>
      <c r="O28" s="9">
        <v>0</v>
      </c>
      <c r="P28" s="17">
        <v>0</v>
      </c>
      <c r="Q28" s="122">
        <v>0</v>
      </c>
      <c r="R28" s="122">
        <v>4</v>
      </c>
    </row>
    <row r="29" spans="1:18" ht="28.5">
      <c r="A29" s="93">
        <v>61</v>
      </c>
      <c r="B29" s="94" t="s">
        <v>50</v>
      </c>
      <c r="C29" s="7">
        <v>0</v>
      </c>
      <c r="D29" s="8">
        <v>2</v>
      </c>
      <c r="E29" s="9">
        <v>0</v>
      </c>
      <c r="F29" s="17">
        <v>0</v>
      </c>
      <c r="G29" s="122">
        <v>2</v>
      </c>
      <c r="H29" s="18">
        <v>3</v>
      </c>
      <c r="I29" s="8">
        <v>3</v>
      </c>
      <c r="J29" s="9">
        <v>0</v>
      </c>
      <c r="K29" s="17">
        <v>0</v>
      </c>
      <c r="L29" s="122">
        <v>6</v>
      </c>
      <c r="M29" s="18">
        <v>2</v>
      </c>
      <c r="N29" s="8">
        <v>1</v>
      </c>
      <c r="O29" s="9">
        <v>0</v>
      </c>
      <c r="P29" s="17">
        <v>0</v>
      </c>
      <c r="Q29" s="122">
        <v>3</v>
      </c>
      <c r="R29" s="122">
        <v>11</v>
      </c>
    </row>
    <row r="30" spans="1:18" ht="15">
      <c r="A30" s="93">
        <v>62</v>
      </c>
      <c r="B30" s="94" t="s">
        <v>51</v>
      </c>
      <c r="C30" s="7">
        <v>0</v>
      </c>
      <c r="D30" s="8">
        <v>0</v>
      </c>
      <c r="E30" s="9">
        <v>0</v>
      </c>
      <c r="F30" s="17">
        <v>0</v>
      </c>
      <c r="G30" s="122">
        <v>0</v>
      </c>
      <c r="H30" s="18">
        <v>3</v>
      </c>
      <c r="I30" s="8">
        <v>0</v>
      </c>
      <c r="J30" s="9">
        <v>0</v>
      </c>
      <c r="K30" s="17">
        <v>0</v>
      </c>
      <c r="L30" s="122">
        <v>3</v>
      </c>
      <c r="M30" s="18">
        <v>0</v>
      </c>
      <c r="N30" s="8">
        <v>0</v>
      </c>
      <c r="O30" s="9">
        <v>0</v>
      </c>
      <c r="P30" s="17">
        <v>0</v>
      </c>
      <c r="Q30" s="122">
        <v>0</v>
      </c>
      <c r="R30" s="122">
        <v>3</v>
      </c>
    </row>
    <row r="31" spans="1:18" ht="15">
      <c r="A31" s="93">
        <v>63</v>
      </c>
      <c r="B31" s="94" t="s">
        <v>52</v>
      </c>
      <c r="C31" s="7">
        <v>0</v>
      </c>
      <c r="D31" s="8">
        <v>0</v>
      </c>
      <c r="E31" s="9">
        <v>0</v>
      </c>
      <c r="F31" s="17">
        <v>0</v>
      </c>
      <c r="G31" s="122">
        <v>0</v>
      </c>
      <c r="H31" s="18">
        <v>0</v>
      </c>
      <c r="I31" s="8">
        <v>0</v>
      </c>
      <c r="J31" s="9">
        <v>0</v>
      </c>
      <c r="K31" s="17">
        <v>0</v>
      </c>
      <c r="L31" s="122">
        <v>0</v>
      </c>
      <c r="M31" s="18">
        <v>0</v>
      </c>
      <c r="N31" s="8">
        <v>1</v>
      </c>
      <c r="O31" s="9">
        <v>0</v>
      </c>
      <c r="P31" s="17">
        <v>0</v>
      </c>
      <c r="Q31" s="122">
        <v>1</v>
      </c>
      <c r="R31" s="122">
        <v>1</v>
      </c>
    </row>
    <row r="32" spans="1:18" ht="42.75">
      <c r="A32" s="93">
        <v>69</v>
      </c>
      <c r="B32" s="94" t="s">
        <v>53</v>
      </c>
      <c r="C32" s="7">
        <v>0</v>
      </c>
      <c r="D32" s="8">
        <v>1</v>
      </c>
      <c r="E32" s="9">
        <v>0</v>
      </c>
      <c r="F32" s="17">
        <v>0</v>
      </c>
      <c r="G32" s="122">
        <v>1</v>
      </c>
      <c r="H32" s="18">
        <v>2</v>
      </c>
      <c r="I32" s="8">
        <v>4</v>
      </c>
      <c r="J32" s="9">
        <v>0</v>
      </c>
      <c r="K32" s="17">
        <v>0</v>
      </c>
      <c r="L32" s="122">
        <v>6</v>
      </c>
      <c r="M32" s="18">
        <v>0</v>
      </c>
      <c r="N32" s="8">
        <v>0</v>
      </c>
      <c r="O32" s="9">
        <v>0</v>
      </c>
      <c r="P32" s="17">
        <v>0</v>
      </c>
      <c r="Q32" s="122">
        <v>0</v>
      </c>
      <c r="R32" s="122">
        <v>7</v>
      </c>
    </row>
    <row r="33" spans="1:18" ht="15">
      <c r="A33" s="93">
        <v>70</v>
      </c>
      <c r="B33" s="94" t="s">
        <v>54</v>
      </c>
      <c r="C33" s="7">
        <v>0</v>
      </c>
      <c r="D33" s="8">
        <v>0</v>
      </c>
      <c r="E33" s="9">
        <v>0</v>
      </c>
      <c r="F33" s="17">
        <v>0</v>
      </c>
      <c r="G33" s="122">
        <v>0</v>
      </c>
      <c r="H33" s="18">
        <v>0</v>
      </c>
      <c r="I33" s="8">
        <v>0</v>
      </c>
      <c r="J33" s="9">
        <v>0</v>
      </c>
      <c r="K33" s="17">
        <v>0</v>
      </c>
      <c r="L33" s="122">
        <v>0</v>
      </c>
      <c r="M33" s="18">
        <v>0</v>
      </c>
      <c r="N33" s="8">
        <v>0</v>
      </c>
      <c r="O33" s="9">
        <v>0</v>
      </c>
      <c r="P33" s="17">
        <v>0</v>
      </c>
      <c r="Q33" s="122">
        <v>0</v>
      </c>
      <c r="R33" s="122">
        <v>0</v>
      </c>
    </row>
    <row r="34" spans="1:18" ht="15">
      <c r="A34" s="93">
        <v>71</v>
      </c>
      <c r="B34" s="94" t="s">
        <v>55</v>
      </c>
      <c r="C34" s="7">
        <v>0</v>
      </c>
      <c r="D34" s="8">
        <v>0</v>
      </c>
      <c r="E34" s="9">
        <v>0</v>
      </c>
      <c r="F34" s="17">
        <v>0</v>
      </c>
      <c r="G34" s="122">
        <v>0</v>
      </c>
      <c r="H34" s="18">
        <v>1</v>
      </c>
      <c r="I34" s="8">
        <v>1</v>
      </c>
      <c r="J34" s="9">
        <v>0</v>
      </c>
      <c r="K34" s="17">
        <v>0</v>
      </c>
      <c r="L34" s="122">
        <v>2</v>
      </c>
      <c r="M34" s="18">
        <v>0</v>
      </c>
      <c r="N34" s="8">
        <v>0</v>
      </c>
      <c r="O34" s="9">
        <v>0</v>
      </c>
      <c r="P34" s="17">
        <v>0</v>
      </c>
      <c r="Q34" s="122">
        <v>0</v>
      </c>
      <c r="R34" s="122">
        <v>2</v>
      </c>
    </row>
    <row r="35" spans="1:18" ht="15">
      <c r="A35" s="93">
        <v>72</v>
      </c>
      <c r="B35" s="94" t="s">
        <v>56</v>
      </c>
      <c r="C35" s="7">
        <v>0</v>
      </c>
      <c r="D35" s="8">
        <v>0</v>
      </c>
      <c r="E35" s="9">
        <v>0</v>
      </c>
      <c r="F35" s="17">
        <v>0</v>
      </c>
      <c r="G35" s="122">
        <v>0</v>
      </c>
      <c r="H35" s="18">
        <v>3</v>
      </c>
      <c r="I35" s="8">
        <v>0</v>
      </c>
      <c r="J35" s="9">
        <v>0</v>
      </c>
      <c r="K35" s="17">
        <v>0</v>
      </c>
      <c r="L35" s="122">
        <v>3</v>
      </c>
      <c r="M35" s="18">
        <v>1</v>
      </c>
      <c r="N35" s="8">
        <v>0</v>
      </c>
      <c r="O35" s="9">
        <v>0</v>
      </c>
      <c r="P35" s="17">
        <v>0</v>
      </c>
      <c r="Q35" s="122">
        <v>1</v>
      </c>
      <c r="R35" s="122">
        <v>4</v>
      </c>
    </row>
    <row r="36" spans="1:18" ht="28.5">
      <c r="A36" s="93">
        <v>79</v>
      </c>
      <c r="B36" s="94" t="s">
        <v>57</v>
      </c>
      <c r="C36" s="7">
        <v>0</v>
      </c>
      <c r="D36" s="8">
        <v>0</v>
      </c>
      <c r="E36" s="9">
        <v>0</v>
      </c>
      <c r="F36" s="17">
        <v>0</v>
      </c>
      <c r="G36" s="122">
        <v>0</v>
      </c>
      <c r="H36" s="18">
        <v>0</v>
      </c>
      <c r="I36" s="8">
        <v>0</v>
      </c>
      <c r="J36" s="9">
        <v>0</v>
      </c>
      <c r="K36" s="17">
        <v>0</v>
      </c>
      <c r="L36" s="122">
        <v>0</v>
      </c>
      <c r="M36" s="18">
        <v>0</v>
      </c>
      <c r="N36" s="8">
        <v>0</v>
      </c>
      <c r="O36" s="9">
        <v>0</v>
      </c>
      <c r="P36" s="17">
        <v>0</v>
      </c>
      <c r="Q36" s="122">
        <v>0</v>
      </c>
      <c r="R36" s="122">
        <v>0</v>
      </c>
    </row>
    <row r="37" spans="1:18" ht="15">
      <c r="A37" s="93">
        <v>80</v>
      </c>
      <c r="B37" s="94" t="s">
        <v>58</v>
      </c>
      <c r="C37" s="7">
        <v>0</v>
      </c>
      <c r="D37" s="8">
        <v>0</v>
      </c>
      <c r="E37" s="9">
        <v>0</v>
      </c>
      <c r="F37" s="17">
        <v>0</v>
      </c>
      <c r="G37" s="122">
        <v>0</v>
      </c>
      <c r="H37" s="18">
        <v>0</v>
      </c>
      <c r="I37" s="8">
        <v>0</v>
      </c>
      <c r="J37" s="9">
        <v>0</v>
      </c>
      <c r="K37" s="17">
        <v>0</v>
      </c>
      <c r="L37" s="122">
        <v>0</v>
      </c>
      <c r="M37" s="18">
        <v>0</v>
      </c>
      <c r="N37" s="8">
        <v>0</v>
      </c>
      <c r="O37" s="9">
        <v>0</v>
      </c>
      <c r="P37" s="17">
        <v>0</v>
      </c>
      <c r="Q37" s="122">
        <v>0</v>
      </c>
      <c r="R37" s="122">
        <v>0</v>
      </c>
    </row>
    <row r="38" spans="1:18" ht="15">
      <c r="A38" s="93">
        <v>81</v>
      </c>
      <c r="B38" s="94" t="s">
        <v>59</v>
      </c>
      <c r="C38" s="7">
        <v>0</v>
      </c>
      <c r="D38" s="8">
        <v>0</v>
      </c>
      <c r="E38" s="9">
        <v>0</v>
      </c>
      <c r="F38" s="17">
        <v>0</v>
      </c>
      <c r="G38" s="122">
        <v>0</v>
      </c>
      <c r="H38" s="18">
        <v>0</v>
      </c>
      <c r="I38" s="8">
        <v>0</v>
      </c>
      <c r="J38" s="9">
        <v>0</v>
      </c>
      <c r="K38" s="17">
        <v>0</v>
      </c>
      <c r="L38" s="122">
        <v>0</v>
      </c>
      <c r="M38" s="18">
        <v>0</v>
      </c>
      <c r="N38" s="8">
        <v>0</v>
      </c>
      <c r="O38" s="9">
        <v>0</v>
      </c>
      <c r="P38" s="17">
        <v>0</v>
      </c>
      <c r="Q38" s="122">
        <v>0</v>
      </c>
      <c r="R38" s="122">
        <v>0</v>
      </c>
    </row>
    <row r="39" spans="1:18" ht="15">
      <c r="A39" s="93">
        <v>82</v>
      </c>
      <c r="B39" s="94" t="s">
        <v>60</v>
      </c>
      <c r="C39" s="7">
        <v>0</v>
      </c>
      <c r="D39" s="8">
        <v>0</v>
      </c>
      <c r="E39" s="9">
        <v>0</v>
      </c>
      <c r="F39" s="17">
        <v>0</v>
      </c>
      <c r="G39" s="122">
        <v>0</v>
      </c>
      <c r="H39" s="18">
        <v>0</v>
      </c>
      <c r="I39" s="8">
        <v>0</v>
      </c>
      <c r="J39" s="9">
        <v>0</v>
      </c>
      <c r="K39" s="17">
        <v>0</v>
      </c>
      <c r="L39" s="122">
        <v>0</v>
      </c>
      <c r="M39" s="18">
        <v>0</v>
      </c>
      <c r="N39" s="8">
        <v>0</v>
      </c>
      <c r="O39" s="9">
        <v>0</v>
      </c>
      <c r="P39" s="17">
        <v>0</v>
      </c>
      <c r="Q39" s="122">
        <v>0</v>
      </c>
      <c r="R39" s="122">
        <v>0</v>
      </c>
    </row>
    <row r="40" spans="1:18" ht="15">
      <c r="A40" s="93">
        <v>89</v>
      </c>
      <c r="B40" s="94" t="s">
        <v>61</v>
      </c>
      <c r="C40" s="7">
        <v>0</v>
      </c>
      <c r="D40" s="8">
        <v>0</v>
      </c>
      <c r="E40" s="9">
        <v>0</v>
      </c>
      <c r="F40" s="17">
        <v>0</v>
      </c>
      <c r="G40" s="122">
        <v>0</v>
      </c>
      <c r="H40" s="18">
        <v>0</v>
      </c>
      <c r="I40" s="8">
        <v>0</v>
      </c>
      <c r="J40" s="9">
        <v>0</v>
      </c>
      <c r="K40" s="17">
        <v>0</v>
      </c>
      <c r="L40" s="122">
        <v>0</v>
      </c>
      <c r="M40" s="18">
        <v>0</v>
      </c>
      <c r="N40" s="8">
        <v>0</v>
      </c>
      <c r="O40" s="9">
        <v>0</v>
      </c>
      <c r="P40" s="17">
        <v>0</v>
      </c>
      <c r="Q40" s="122">
        <v>0</v>
      </c>
      <c r="R40" s="122">
        <v>0</v>
      </c>
    </row>
    <row r="41" spans="1:18" ht="28.5">
      <c r="A41" s="93">
        <v>90</v>
      </c>
      <c r="B41" s="94" t="s">
        <v>62</v>
      </c>
      <c r="C41" s="7">
        <v>0</v>
      </c>
      <c r="D41" s="8">
        <v>0</v>
      </c>
      <c r="E41" s="9">
        <v>0</v>
      </c>
      <c r="F41" s="17">
        <v>0</v>
      </c>
      <c r="G41" s="122">
        <v>0</v>
      </c>
      <c r="H41" s="18">
        <v>1</v>
      </c>
      <c r="I41" s="8">
        <v>1</v>
      </c>
      <c r="J41" s="9">
        <v>0</v>
      </c>
      <c r="K41" s="17">
        <v>0</v>
      </c>
      <c r="L41" s="122">
        <v>2</v>
      </c>
      <c r="M41" s="18">
        <v>0</v>
      </c>
      <c r="N41" s="8">
        <v>0</v>
      </c>
      <c r="O41" s="9">
        <v>0</v>
      </c>
      <c r="P41" s="17">
        <v>0</v>
      </c>
      <c r="Q41" s="122">
        <v>0</v>
      </c>
      <c r="R41" s="122">
        <v>2</v>
      </c>
    </row>
    <row r="42" spans="1:18" ht="15">
      <c r="A42" s="93">
        <v>91</v>
      </c>
      <c r="B42" s="94" t="s">
        <v>63</v>
      </c>
      <c r="C42" s="7">
        <v>0</v>
      </c>
      <c r="D42" s="8">
        <v>0</v>
      </c>
      <c r="E42" s="9">
        <v>0</v>
      </c>
      <c r="F42" s="17">
        <v>0</v>
      </c>
      <c r="G42" s="122">
        <v>0</v>
      </c>
      <c r="H42" s="18">
        <v>1</v>
      </c>
      <c r="I42" s="8">
        <v>0</v>
      </c>
      <c r="J42" s="9">
        <v>0</v>
      </c>
      <c r="K42" s="17">
        <v>0</v>
      </c>
      <c r="L42" s="122">
        <v>1</v>
      </c>
      <c r="M42" s="18">
        <v>0</v>
      </c>
      <c r="N42" s="8">
        <v>0</v>
      </c>
      <c r="O42" s="9">
        <v>0</v>
      </c>
      <c r="P42" s="17">
        <v>0</v>
      </c>
      <c r="Q42" s="122">
        <v>0</v>
      </c>
      <c r="R42" s="122">
        <v>1</v>
      </c>
    </row>
    <row r="43" spans="1:18" ht="15">
      <c r="A43" s="93">
        <v>92</v>
      </c>
      <c r="B43" s="94" t="s">
        <v>64</v>
      </c>
      <c r="C43" s="7">
        <v>0</v>
      </c>
      <c r="D43" s="8">
        <v>0</v>
      </c>
      <c r="E43" s="9">
        <v>0</v>
      </c>
      <c r="F43" s="17">
        <v>0</v>
      </c>
      <c r="G43" s="122">
        <v>0</v>
      </c>
      <c r="H43" s="18">
        <v>0</v>
      </c>
      <c r="I43" s="8">
        <v>1</v>
      </c>
      <c r="J43" s="9">
        <v>0</v>
      </c>
      <c r="K43" s="17">
        <v>0</v>
      </c>
      <c r="L43" s="122">
        <v>1</v>
      </c>
      <c r="M43" s="18">
        <v>1</v>
      </c>
      <c r="N43" s="8">
        <v>0</v>
      </c>
      <c r="O43" s="9">
        <v>0</v>
      </c>
      <c r="P43" s="17">
        <v>0</v>
      </c>
      <c r="Q43" s="122">
        <v>1</v>
      </c>
      <c r="R43" s="122">
        <v>2</v>
      </c>
    </row>
    <row r="44" spans="1:18" ht="28.5">
      <c r="A44" s="93">
        <v>99</v>
      </c>
      <c r="B44" s="94" t="s">
        <v>65</v>
      </c>
      <c r="C44" s="7">
        <v>0</v>
      </c>
      <c r="D44" s="8">
        <v>1</v>
      </c>
      <c r="E44" s="9">
        <v>1</v>
      </c>
      <c r="F44" s="17">
        <v>0</v>
      </c>
      <c r="G44" s="122">
        <v>2</v>
      </c>
      <c r="H44" s="18">
        <v>2</v>
      </c>
      <c r="I44" s="8">
        <v>1</v>
      </c>
      <c r="J44" s="9">
        <v>1</v>
      </c>
      <c r="K44" s="17">
        <v>0</v>
      </c>
      <c r="L44" s="122">
        <v>4</v>
      </c>
      <c r="M44" s="18">
        <v>0</v>
      </c>
      <c r="N44" s="8">
        <v>0</v>
      </c>
      <c r="O44" s="9">
        <v>0</v>
      </c>
      <c r="P44" s="17">
        <v>0</v>
      </c>
      <c r="Q44" s="122">
        <v>0</v>
      </c>
      <c r="R44" s="122">
        <v>6</v>
      </c>
    </row>
    <row r="45" spans="1:18" ht="28.5">
      <c r="A45" s="93">
        <v>100</v>
      </c>
      <c r="B45" s="94" t="s">
        <v>66</v>
      </c>
      <c r="C45" s="7">
        <v>0</v>
      </c>
      <c r="D45" s="8">
        <v>0</v>
      </c>
      <c r="E45" s="9">
        <v>0</v>
      </c>
      <c r="F45" s="17">
        <v>0</v>
      </c>
      <c r="G45" s="122">
        <v>0</v>
      </c>
      <c r="H45" s="18">
        <v>0</v>
      </c>
      <c r="I45" s="8">
        <v>0</v>
      </c>
      <c r="J45" s="9">
        <v>0</v>
      </c>
      <c r="K45" s="17">
        <v>0</v>
      </c>
      <c r="L45" s="122">
        <v>0</v>
      </c>
      <c r="M45" s="18">
        <v>0</v>
      </c>
      <c r="N45" s="8">
        <v>0</v>
      </c>
      <c r="O45" s="9">
        <v>0</v>
      </c>
      <c r="P45" s="17">
        <v>0</v>
      </c>
      <c r="Q45" s="122">
        <v>0</v>
      </c>
      <c r="R45" s="122">
        <v>0</v>
      </c>
    </row>
    <row r="46" spans="1:18" ht="15">
      <c r="A46" s="93">
        <v>101</v>
      </c>
      <c r="B46" s="94" t="s">
        <v>67</v>
      </c>
      <c r="C46" s="7">
        <v>0</v>
      </c>
      <c r="D46" s="8">
        <v>0</v>
      </c>
      <c r="E46" s="9">
        <v>0</v>
      </c>
      <c r="F46" s="17">
        <v>0</v>
      </c>
      <c r="G46" s="122">
        <v>0</v>
      </c>
      <c r="H46" s="18">
        <v>0</v>
      </c>
      <c r="I46" s="8">
        <v>0</v>
      </c>
      <c r="J46" s="9">
        <v>0</v>
      </c>
      <c r="K46" s="17">
        <v>0</v>
      </c>
      <c r="L46" s="122">
        <v>0</v>
      </c>
      <c r="M46" s="18">
        <v>0</v>
      </c>
      <c r="N46" s="8">
        <v>0</v>
      </c>
      <c r="O46" s="9">
        <v>0</v>
      </c>
      <c r="P46" s="17">
        <v>0</v>
      </c>
      <c r="Q46" s="122">
        <v>0</v>
      </c>
      <c r="R46" s="122">
        <v>0</v>
      </c>
    </row>
    <row r="47" spans="1:18" ht="15">
      <c r="A47" s="93">
        <v>102</v>
      </c>
      <c r="B47" s="94" t="s">
        <v>68</v>
      </c>
      <c r="C47" s="7">
        <v>0</v>
      </c>
      <c r="D47" s="8">
        <v>0</v>
      </c>
      <c r="E47" s="9">
        <v>0</v>
      </c>
      <c r="F47" s="17">
        <v>0</v>
      </c>
      <c r="G47" s="122">
        <v>0</v>
      </c>
      <c r="H47" s="18">
        <v>0</v>
      </c>
      <c r="I47" s="8">
        <v>0</v>
      </c>
      <c r="J47" s="9">
        <v>0</v>
      </c>
      <c r="K47" s="17">
        <v>0</v>
      </c>
      <c r="L47" s="122">
        <v>0</v>
      </c>
      <c r="M47" s="18">
        <v>0</v>
      </c>
      <c r="N47" s="8">
        <v>0</v>
      </c>
      <c r="O47" s="9">
        <v>0</v>
      </c>
      <c r="P47" s="17">
        <v>0</v>
      </c>
      <c r="Q47" s="122">
        <v>0</v>
      </c>
      <c r="R47" s="122">
        <v>0</v>
      </c>
    </row>
    <row r="48" spans="1:18" ht="15">
      <c r="A48" s="93">
        <v>103</v>
      </c>
      <c r="B48" s="94" t="s">
        <v>69</v>
      </c>
      <c r="C48" s="7">
        <v>0</v>
      </c>
      <c r="D48" s="8">
        <v>0</v>
      </c>
      <c r="E48" s="9">
        <v>0</v>
      </c>
      <c r="F48" s="17">
        <v>0</v>
      </c>
      <c r="G48" s="122">
        <v>0</v>
      </c>
      <c r="H48" s="18">
        <v>0</v>
      </c>
      <c r="I48" s="8">
        <v>0</v>
      </c>
      <c r="J48" s="9">
        <v>0</v>
      </c>
      <c r="K48" s="17">
        <v>0</v>
      </c>
      <c r="L48" s="122">
        <v>0</v>
      </c>
      <c r="M48" s="18">
        <v>0</v>
      </c>
      <c r="N48" s="8">
        <v>0</v>
      </c>
      <c r="O48" s="9">
        <v>0</v>
      </c>
      <c r="P48" s="17">
        <v>0</v>
      </c>
      <c r="Q48" s="122">
        <v>0</v>
      </c>
      <c r="R48" s="122">
        <v>0</v>
      </c>
    </row>
    <row r="49" spans="1:18" ht="42.75">
      <c r="A49" s="93">
        <v>109</v>
      </c>
      <c r="B49" s="94" t="s">
        <v>70</v>
      </c>
      <c r="C49" s="7">
        <v>0</v>
      </c>
      <c r="D49" s="8">
        <v>0</v>
      </c>
      <c r="E49" s="9">
        <v>0</v>
      </c>
      <c r="F49" s="17">
        <v>0</v>
      </c>
      <c r="G49" s="122">
        <v>0</v>
      </c>
      <c r="H49" s="18">
        <v>0</v>
      </c>
      <c r="I49" s="8">
        <v>0</v>
      </c>
      <c r="J49" s="9">
        <v>0</v>
      </c>
      <c r="K49" s="17">
        <v>0</v>
      </c>
      <c r="L49" s="122">
        <v>0</v>
      </c>
      <c r="M49" s="18">
        <v>0</v>
      </c>
      <c r="N49" s="8">
        <v>0</v>
      </c>
      <c r="O49" s="9">
        <v>0</v>
      </c>
      <c r="P49" s="17">
        <v>0</v>
      </c>
      <c r="Q49" s="122">
        <v>0</v>
      </c>
      <c r="R49" s="122">
        <v>0</v>
      </c>
    </row>
    <row r="50" spans="1:18" ht="15">
      <c r="A50" s="93">
        <v>110</v>
      </c>
      <c r="B50" s="94" t="s">
        <v>71</v>
      </c>
      <c r="C50" s="7">
        <v>6</v>
      </c>
      <c r="D50" s="8">
        <v>9</v>
      </c>
      <c r="E50" s="9">
        <v>0</v>
      </c>
      <c r="F50" s="17">
        <v>0</v>
      </c>
      <c r="G50" s="122">
        <v>15</v>
      </c>
      <c r="H50" s="18">
        <v>31</v>
      </c>
      <c r="I50" s="8">
        <v>41</v>
      </c>
      <c r="J50" s="9">
        <v>3</v>
      </c>
      <c r="K50" s="17">
        <v>1</v>
      </c>
      <c r="L50" s="122">
        <v>76</v>
      </c>
      <c r="M50" s="18">
        <v>9</v>
      </c>
      <c r="N50" s="8">
        <v>18</v>
      </c>
      <c r="O50" s="9">
        <v>2</v>
      </c>
      <c r="P50" s="17">
        <v>0</v>
      </c>
      <c r="Q50" s="122">
        <v>29</v>
      </c>
      <c r="R50" s="122">
        <v>120</v>
      </c>
    </row>
    <row r="51" spans="1:18" ht="28.5">
      <c r="A51" s="93">
        <v>111</v>
      </c>
      <c r="B51" s="94" t="s">
        <v>72</v>
      </c>
      <c r="C51" s="7">
        <v>1</v>
      </c>
      <c r="D51" s="8">
        <v>1</v>
      </c>
      <c r="E51" s="9">
        <v>0</v>
      </c>
      <c r="F51" s="17">
        <v>0</v>
      </c>
      <c r="G51" s="122">
        <v>2</v>
      </c>
      <c r="H51" s="18">
        <v>6</v>
      </c>
      <c r="I51" s="8">
        <v>8</v>
      </c>
      <c r="J51" s="9">
        <v>0</v>
      </c>
      <c r="K51" s="17">
        <v>0</v>
      </c>
      <c r="L51" s="122">
        <v>14</v>
      </c>
      <c r="M51" s="18">
        <v>2</v>
      </c>
      <c r="N51" s="8">
        <v>5</v>
      </c>
      <c r="O51" s="9">
        <v>0</v>
      </c>
      <c r="P51" s="17">
        <v>0</v>
      </c>
      <c r="Q51" s="122">
        <v>7</v>
      </c>
      <c r="R51" s="122">
        <v>23</v>
      </c>
    </row>
    <row r="52" spans="1:18" ht="15">
      <c r="A52" s="93">
        <v>112</v>
      </c>
      <c r="B52" s="94" t="s">
        <v>73</v>
      </c>
      <c r="C52" s="7">
        <v>2</v>
      </c>
      <c r="D52" s="8">
        <v>7</v>
      </c>
      <c r="E52" s="9">
        <v>1</v>
      </c>
      <c r="F52" s="17">
        <v>0</v>
      </c>
      <c r="G52" s="122">
        <v>10</v>
      </c>
      <c r="H52" s="18">
        <v>10</v>
      </c>
      <c r="I52" s="8">
        <v>27</v>
      </c>
      <c r="J52" s="9">
        <v>4</v>
      </c>
      <c r="K52" s="17">
        <v>0</v>
      </c>
      <c r="L52" s="122">
        <v>41</v>
      </c>
      <c r="M52" s="18">
        <v>1</v>
      </c>
      <c r="N52" s="8">
        <v>5</v>
      </c>
      <c r="O52" s="9">
        <v>2</v>
      </c>
      <c r="P52" s="17">
        <v>0</v>
      </c>
      <c r="Q52" s="122">
        <v>8</v>
      </c>
      <c r="R52" s="122">
        <v>59</v>
      </c>
    </row>
    <row r="53" spans="1:18" ht="15">
      <c r="A53" s="93">
        <v>119</v>
      </c>
      <c r="B53" s="94" t="s">
        <v>74</v>
      </c>
      <c r="C53" s="7">
        <v>3</v>
      </c>
      <c r="D53" s="8">
        <v>1</v>
      </c>
      <c r="E53" s="9">
        <v>0</v>
      </c>
      <c r="F53" s="17">
        <v>0</v>
      </c>
      <c r="G53" s="122">
        <v>4</v>
      </c>
      <c r="H53" s="18">
        <v>12</v>
      </c>
      <c r="I53" s="8">
        <v>21</v>
      </c>
      <c r="J53" s="9">
        <v>10</v>
      </c>
      <c r="K53" s="17">
        <v>0</v>
      </c>
      <c r="L53" s="122">
        <v>43</v>
      </c>
      <c r="M53" s="18">
        <v>6</v>
      </c>
      <c r="N53" s="8">
        <v>8</v>
      </c>
      <c r="O53" s="9">
        <v>5</v>
      </c>
      <c r="P53" s="17">
        <v>0</v>
      </c>
      <c r="Q53" s="122">
        <v>19</v>
      </c>
      <c r="R53" s="122">
        <v>66</v>
      </c>
    </row>
    <row r="54" spans="1:18" ht="15">
      <c r="A54" s="93">
        <v>120</v>
      </c>
      <c r="B54" s="94" t="s">
        <v>75</v>
      </c>
      <c r="C54" s="7">
        <v>48</v>
      </c>
      <c r="D54" s="8">
        <v>59</v>
      </c>
      <c r="E54" s="9">
        <v>17</v>
      </c>
      <c r="F54" s="17">
        <v>2</v>
      </c>
      <c r="G54" s="122">
        <v>126</v>
      </c>
      <c r="H54" s="18">
        <v>180</v>
      </c>
      <c r="I54" s="8">
        <v>264</v>
      </c>
      <c r="J54" s="9">
        <v>79</v>
      </c>
      <c r="K54" s="17">
        <v>4</v>
      </c>
      <c r="L54" s="122">
        <v>527</v>
      </c>
      <c r="M54" s="18">
        <v>54</v>
      </c>
      <c r="N54" s="8">
        <v>86</v>
      </c>
      <c r="O54" s="9">
        <v>32</v>
      </c>
      <c r="P54" s="17">
        <v>2</v>
      </c>
      <c r="Q54" s="122">
        <v>174</v>
      </c>
      <c r="R54" s="122">
        <v>827</v>
      </c>
    </row>
    <row r="55" spans="1:18" ht="29.25" thickBot="1">
      <c r="A55" s="98">
        <v>999</v>
      </c>
      <c r="B55" s="99" t="s">
        <v>76</v>
      </c>
      <c r="C55" s="10">
        <v>39</v>
      </c>
      <c r="D55" s="12">
        <v>21</v>
      </c>
      <c r="E55" s="11">
        <v>6</v>
      </c>
      <c r="F55" s="19">
        <v>6</v>
      </c>
      <c r="G55" s="123">
        <v>72</v>
      </c>
      <c r="H55" s="20">
        <v>114</v>
      </c>
      <c r="I55" s="12">
        <v>112</v>
      </c>
      <c r="J55" s="11">
        <v>22</v>
      </c>
      <c r="K55" s="19">
        <v>6</v>
      </c>
      <c r="L55" s="123">
        <v>254</v>
      </c>
      <c r="M55" s="20">
        <v>28</v>
      </c>
      <c r="N55" s="12">
        <v>41</v>
      </c>
      <c r="O55" s="11">
        <v>20</v>
      </c>
      <c r="P55" s="19">
        <v>5</v>
      </c>
      <c r="Q55" s="123">
        <v>94</v>
      </c>
      <c r="R55" s="123">
        <v>420</v>
      </c>
    </row>
    <row r="56" spans="1:18" ht="15.75" thickBot="1">
      <c r="A56" s="166" t="s">
        <v>77</v>
      </c>
      <c r="B56" s="189"/>
      <c r="C56" s="16">
        <v>1223</v>
      </c>
      <c r="D56" s="21">
        <v>1550</v>
      </c>
      <c r="E56" s="21">
        <v>276</v>
      </c>
      <c r="F56" s="22">
        <v>10</v>
      </c>
      <c r="G56" s="23">
        <v>3059</v>
      </c>
      <c r="H56" s="24">
        <v>4737</v>
      </c>
      <c r="I56" s="21">
        <v>6200</v>
      </c>
      <c r="J56" s="21">
        <v>1594</v>
      </c>
      <c r="K56" s="22">
        <v>24</v>
      </c>
      <c r="L56" s="23">
        <v>12555</v>
      </c>
      <c r="M56" s="24">
        <v>1881</v>
      </c>
      <c r="N56" s="21">
        <v>2198</v>
      </c>
      <c r="O56" s="21">
        <v>954</v>
      </c>
      <c r="P56" s="22">
        <v>13</v>
      </c>
      <c r="Q56" s="23">
        <v>5046</v>
      </c>
      <c r="R56" s="23">
        <v>20660</v>
      </c>
    </row>
    <row r="57" spans="1:18" ht="15">
      <c r="A57" s="103"/>
      <c r="B57" s="104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42"/>
    </row>
    <row r="58" spans="1:18" ht="15">
      <c r="A58" s="64" t="s">
        <v>78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67"/>
    </row>
    <row r="59" spans="1:18" ht="15">
      <c r="A59" s="51" t="s">
        <v>86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</sheetData>
  <sheetProtection/>
  <mergeCells count="15">
    <mergeCell ref="G4:G5"/>
    <mergeCell ref="H4:K4"/>
    <mergeCell ref="L4:L5"/>
    <mergeCell ref="M4:P4"/>
    <mergeCell ref="Q4:Q5"/>
    <mergeCell ref="A56:B56"/>
    <mergeCell ref="A1:R1"/>
    <mergeCell ref="A2:A5"/>
    <mergeCell ref="B2:B5"/>
    <mergeCell ref="C2:Q2"/>
    <mergeCell ref="R2:R5"/>
    <mergeCell ref="C3:G3"/>
    <mergeCell ref="H3:L3"/>
    <mergeCell ref="M3:Q3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1"/>
  <sheetViews>
    <sheetView zoomScale="80" zoomScaleNormal="80" zoomScalePageLayoutView="0" workbookViewId="0" topLeftCell="A1">
      <selection activeCell="A1" sqref="A1:R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8" width="11.7109375" style="55" customWidth="1"/>
    <col min="19" max="16384" width="11.421875" style="55" customWidth="1"/>
  </cols>
  <sheetData>
    <row r="1" spans="1:18" ht="24.75" customHeight="1" thickBot="1" thickTop="1">
      <c r="A1" s="197" t="s">
        <v>226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</row>
    <row r="2" spans="1:18" ht="19.5" customHeight="1" thickBot="1" thickTop="1">
      <c r="A2" s="211" t="s">
        <v>24</v>
      </c>
      <c r="B2" s="176" t="s">
        <v>88</v>
      </c>
      <c r="C2" s="212" t="s">
        <v>89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4"/>
    </row>
    <row r="3" spans="1:18" ht="19.5" customHeight="1" thickBot="1">
      <c r="A3" s="211"/>
      <c r="B3" s="177"/>
      <c r="C3" s="166" t="s">
        <v>91</v>
      </c>
      <c r="D3" s="215"/>
      <c r="E3" s="215"/>
      <c r="F3" s="215"/>
      <c r="G3" s="216"/>
      <c r="H3" s="166" t="s">
        <v>92</v>
      </c>
      <c r="I3" s="215"/>
      <c r="J3" s="215"/>
      <c r="K3" s="215"/>
      <c r="L3" s="216"/>
      <c r="M3" s="166" t="s">
        <v>93</v>
      </c>
      <c r="N3" s="215"/>
      <c r="O3" s="215"/>
      <c r="P3" s="215"/>
      <c r="Q3" s="216"/>
      <c r="R3" s="209" t="s">
        <v>90</v>
      </c>
    </row>
    <row r="4" spans="1:18" ht="19.5" customHeight="1" thickBot="1">
      <c r="A4" s="211"/>
      <c r="B4" s="177"/>
      <c r="C4" s="217" t="s">
        <v>94</v>
      </c>
      <c r="D4" s="218"/>
      <c r="E4" s="218"/>
      <c r="F4" s="219"/>
      <c r="G4" s="209" t="s">
        <v>77</v>
      </c>
      <c r="H4" s="217" t="s">
        <v>94</v>
      </c>
      <c r="I4" s="218"/>
      <c r="J4" s="218"/>
      <c r="K4" s="219"/>
      <c r="L4" s="209" t="s">
        <v>77</v>
      </c>
      <c r="M4" s="217" t="s">
        <v>94</v>
      </c>
      <c r="N4" s="218"/>
      <c r="O4" s="218"/>
      <c r="P4" s="219"/>
      <c r="Q4" s="209" t="s">
        <v>77</v>
      </c>
      <c r="R4" s="203"/>
    </row>
    <row r="5" spans="1:18" ht="24.75" customHeight="1" thickBot="1">
      <c r="A5" s="211"/>
      <c r="B5" s="177"/>
      <c r="C5" s="157" t="s">
        <v>81</v>
      </c>
      <c r="D5" s="156" t="s">
        <v>82</v>
      </c>
      <c r="E5" s="156" t="s">
        <v>83</v>
      </c>
      <c r="F5" s="158" t="s">
        <v>84</v>
      </c>
      <c r="G5" s="203"/>
      <c r="H5" s="157" t="s">
        <v>81</v>
      </c>
      <c r="I5" s="156" t="s">
        <v>82</v>
      </c>
      <c r="J5" s="156" t="s">
        <v>83</v>
      </c>
      <c r="K5" s="158" t="s">
        <v>84</v>
      </c>
      <c r="L5" s="203"/>
      <c r="M5" s="157" t="s">
        <v>81</v>
      </c>
      <c r="N5" s="156" t="s">
        <v>82</v>
      </c>
      <c r="O5" s="155" t="s">
        <v>83</v>
      </c>
      <c r="P5" s="158" t="s">
        <v>84</v>
      </c>
      <c r="Q5" s="203"/>
      <c r="R5" s="203"/>
    </row>
    <row r="6" spans="1:18" ht="28.5">
      <c r="A6" s="88">
        <v>0</v>
      </c>
      <c r="B6" s="89" t="s">
        <v>28</v>
      </c>
      <c r="C6" s="131">
        <v>6.459525756336877</v>
      </c>
      <c r="D6" s="132">
        <v>3.7419354838709684</v>
      </c>
      <c r="E6" s="132">
        <v>6.884057971014494</v>
      </c>
      <c r="F6" s="133">
        <v>10</v>
      </c>
      <c r="G6" s="134">
        <v>5.132396207911082</v>
      </c>
      <c r="H6" s="135">
        <v>5.5520371543170794</v>
      </c>
      <c r="I6" s="132">
        <v>4.225806451612903</v>
      </c>
      <c r="J6" s="132">
        <v>4.956085319949812</v>
      </c>
      <c r="K6" s="132">
        <v>25</v>
      </c>
      <c r="L6" s="134">
        <v>4.858622062923138</v>
      </c>
      <c r="M6" s="132">
        <v>6.645401382243488</v>
      </c>
      <c r="N6" s="132">
        <v>4.185623293903549</v>
      </c>
      <c r="O6" s="132">
        <v>4.716981132075472</v>
      </c>
      <c r="P6" s="132">
        <v>7.6923076923076925</v>
      </c>
      <c r="Q6" s="134">
        <v>5.212049147839873</v>
      </c>
      <c r="R6" s="134">
        <v>4.985479186834462</v>
      </c>
    </row>
    <row r="7" spans="1:18" ht="15">
      <c r="A7" s="93">
        <v>10</v>
      </c>
      <c r="B7" s="94" t="s">
        <v>29</v>
      </c>
      <c r="C7" s="136">
        <v>7.522485690923958</v>
      </c>
      <c r="D7" s="137">
        <v>6.903225806451613</v>
      </c>
      <c r="E7" s="137">
        <v>1.8115942028985506</v>
      </c>
      <c r="F7" s="138">
        <v>0</v>
      </c>
      <c r="G7" s="139">
        <v>6.668846028113763</v>
      </c>
      <c r="H7" s="140">
        <v>6.755330377876293</v>
      </c>
      <c r="I7" s="137">
        <v>5.903225806451613</v>
      </c>
      <c r="J7" s="137">
        <v>2.132998745294856</v>
      </c>
      <c r="K7" s="137">
        <v>0</v>
      </c>
      <c r="L7" s="139">
        <v>5.734767025089606</v>
      </c>
      <c r="M7" s="137">
        <v>7.442849548112706</v>
      </c>
      <c r="N7" s="137">
        <v>5.823475887170156</v>
      </c>
      <c r="O7" s="137">
        <v>2.3060796645702304</v>
      </c>
      <c r="P7" s="137">
        <v>0</v>
      </c>
      <c r="Q7" s="139">
        <v>5.74712643678161</v>
      </c>
      <c r="R7" s="139">
        <v>5.876089060987415</v>
      </c>
    </row>
    <row r="8" spans="1:18" ht="15">
      <c r="A8" s="93">
        <v>11</v>
      </c>
      <c r="B8" s="94" t="s">
        <v>30</v>
      </c>
      <c r="C8" s="136">
        <v>38.75715453802126</v>
      </c>
      <c r="D8" s="137">
        <v>37.483870967741936</v>
      </c>
      <c r="E8" s="137">
        <v>13.043478260869565</v>
      </c>
      <c r="F8" s="138">
        <v>0</v>
      </c>
      <c r="G8" s="139">
        <v>35.66525008172605</v>
      </c>
      <c r="H8" s="140">
        <v>38.3153894870171</v>
      </c>
      <c r="I8" s="137">
        <v>36.596774193548384</v>
      </c>
      <c r="J8" s="137">
        <v>14.993726474278546</v>
      </c>
      <c r="K8" s="137">
        <v>4.166666666666666</v>
      </c>
      <c r="L8" s="139">
        <v>34.44046196734369</v>
      </c>
      <c r="M8" s="137">
        <v>37.63955342902711</v>
      </c>
      <c r="N8" s="137">
        <v>35.6687898089172</v>
      </c>
      <c r="O8" s="137">
        <v>16.9811320754717</v>
      </c>
      <c r="P8" s="137">
        <v>0</v>
      </c>
      <c r="Q8" s="139">
        <v>32.778438367023384</v>
      </c>
      <c r="R8" s="139">
        <v>34.215876089060984</v>
      </c>
    </row>
    <row r="9" spans="1:18" ht="15">
      <c r="A9" s="93">
        <v>12</v>
      </c>
      <c r="B9" s="94" t="s">
        <v>31</v>
      </c>
      <c r="C9" s="136">
        <v>1.7988552739165984</v>
      </c>
      <c r="D9" s="137">
        <v>1.8709677419354842</v>
      </c>
      <c r="E9" s="137">
        <v>0.7246376811594203</v>
      </c>
      <c r="F9" s="138">
        <v>0</v>
      </c>
      <c r="G9" s="139">
        <v>1.7325923504413205</v>
      </c>
      <c r="H9" s="140">
        <v>3.018788262613468</v>
      </c>
      <c r="I9" s="137">
        <v>2.0483870967741935</v>
      </c>
      <c r="J9" s="137">
        <v>1.3174404015056462</v>
      </c>
      <c r="K9" s="137">
        <v>0</v>
      </c>
      <c r="L9" s="139">
        <v>2.3178016726403823</v>
      </c>
      <c r="M9" s="137">
        <v>3.1366294524189264</v>
      </c>
      <c r="N9" s="137">
        <v>2.72975432211101</v>
      </c>
      <c r="O9" s="137">
        <v>1.3626834381551363</v>
      </c>
      <c r="P9" s="137">
        <v>15.384615384615385</v>
      </c>
      <c r="Q9" s="139">
        <v>2.6555687673404678</v>
      </c>
      <c r="R9" s="139">
        <v>2.313649564375605</v>
      </c>
    </row>
    <row r="10" spans="1:18" ht="15">
      <c r="A10" s="93">
        <v>13</v>
      </c>
      <c r="B10" s="94" t="s">
        <v>32</v>
      </c>
      <c r="C10" s="136">
        <v>0.08176614881439084</v>
      </c>
      <c r="D10" s="137">
        <v>0.06451612903225806</v>
      </c>
      <c r="E10" s="137">
        <v>0</v>
      </c>
      <c r="F10" s="138">
        <v>0</v>
      </c>
      <c r="G10" s="139">
        <v>0.06538084341288003</v>
      </c>
      <c r="H10" s="140">
        <v>0.042220814861726824</v>
      </c>
      <c r="I10" s="137">
        <v>0.06451612903225806</v>
      </c>
      <c r="J10" s="137">
        <v>0</v>
      </c>
      <c r="K10" s="137">
        <v>0</v>
      </c>
      <c r="L10" s="139">
        <v>0.04778972520908004</v>
      </c>
      <c r="M10" s="137">
        <v>0.1594896331738437</v>
      </c>
      <c r="N10" s="137">
        <v>0.13648771610555052</v>
      </c>
      <c r="O10" s="137">
        <v>0.10482180293501049</v>
      </c>
      <c r="P10" s="137">
        <v>0</v>
      </c>
      <c r="Q10" s="139">
        <v>0.13872374157748713</v>
      </c>
      <c r="R10" s="139">
        <v>0.07260406582768636</v>
      </c>
    </row>
    <row r="11" spans="1:18" ht="28.5">
      <c r="A11" s="93">
        <v>19</v>
      </c>
      <c r="B11" s="94" t="s">
        <v>33</v>
      </c>
      <c r="C11" s="136">
        <v>1.1447260834014716</v>
      </c>
      <c r="D11" s="137">
        <v>0.8387096774193548</v>
      </c>
      <c r="E11" s="137">
        <v>0</v>
      </c>
      <c r="F11" s="138">
        <v>0</v>
      </c>
      <c r="G11" s="139">
        <v>0.8826413860738803</v>
      </c>
      <c r="H11" s="140">
        <v>1.0766307789740341</v>
      </c>
      <c r="I11" s="137">
        <v>1.096774193548387</v>
      </c>
      <c r="J11" s="137">
        <v>0.5018820577164366</v>
      </c>
      <c r="K11" s="137">
        <v>0</v>
      </c>
      <c r="L11" s="139">
        <v>1.0115491835921944</v>
      </c>
      <c r="M11" s="137">
        <v>0.7974481658692184</v>
      </c>
      <c r="N11" s="137">
        <v>1.1373976342129208</v>
      </c>
      <c r="O11" s="137">
        <v>0.41928721174004197</v>
      </c>
      <c r="P11" s="137">
        <v>0</v>
      </c>
      <c r="Q11" s="139">
        <v>0.8719778042013475</v>
      </c>
      <c r="R11" s="139">
        <v>0.9583736689254598</v>
      </c>
    </row>
    <row r="12" spans="1:18" ht="15">
      <c r="A12" s="93">
        <v>20</v>
      </c>
      <c r="B12" s="94" t="s">
        <v>34</v>
      </c>
      <c r="C12" s="136">
        <v>3.434178250204415</v>
      </c>
      <c r="D12" s="137">
        <v>2.7096774193548385</v>
      </c>
      <c r="E12" s="137">
        <v>17.02898550724638</v>
      </c>
      <c r="F12" s="138">
        <v>0</v>
      </c>
      <c r="G12" s="139">
        <v>4.282445243543641</v>
      </c>
      <c r="H12" s="140">
        <v>2.723242558581381</v>
      </c>
      <c r="I12" s="137">
        <v>3.0161290322580645</v>
      </c>
      <c r="J12" s="137">
        <v>18.25595984943538</v>
      </c>
      <c r="K12" s="137">
        <v>0</v>
      </c>
      <c r="L12" s="139">
        <v>4.834727200318598</v>
      </c>
      <c r="M12" s="137">
        <v>3.4556087187666136</v>
      </c>
      <c r="N12" s="137">
        <v>4.049135577797998</v>
      </c>
      <c r="O12" s="137">
        <v>20.230607966457022</v>
      </c>
      <c r="P12" s="137">
        <v>0</v>
      </c>
      <c r="Q12" s="139">
        <v>6.876734046769718</v>
      </c>
      <c r="R12" s="139">
        <v>5.251694094869313</v>
      </c>
    </row>
    <row r="13" spans="1:18" ht="15">
      <c r="A13" s="93">
        <v>21</v>
      </c>
      <c r="B13" s="94" t="s">
        <v>35</v>
      </c>
      <c r="C13" s="136">
        <v>3.188879803761243</v>
      </c>
      <c r="D13" s="137">
        <v>3.4193548387096775</v>
      </c>
      <c r="E13" s="137">
        <v>23.18840579710145</v>
      </c>
      <c r="F13" s="138">
        <v>0</v>
      </c>
      <c r="G13" s="139">
        <v>5.099705786204642</v>
      </c>
      <c r="H13" s="140">
        <v>3.124340299767786</v>
      </c>
      <c r="I13" s="137">
        <v>3.725806451612903</v>
      </c>
      <c r="J13" s="137">
        <v>23.462986198243417</v>
      </c>
      <c r="K13" s="137">
        <v>4.166666666666666</v>
      </c>
      <c r="L13" s="139">
        <v>6.00557546794106</v>
      </c>
      <c r="M13" s="137">
        <v>5.475810738968634</v>
      </c>
      <c r="N13" s="137">
        <v>6.6424021838034575</v>
      </c>
      <c r="O13" s="137">
        <v>25.681341719077565</v>
      </c>
      <c r="P13" s="137">
        <v>0</v>
      </c>
      <c r="Q13" s="139">
        <v>9.789932619896948</v>
      </c>
      <c r="R13" s="139">
        <v>6.795740561471444</v>
      </c>
    </row>
    <row r="14" spans="1:18" ht="15">
      <c r="A14" s="93">
        <v>22</v>
      </c>
      <c r="B14" s="94" t="s">
        <v>36</v>
      </c>
      <c r="C14" s="136">
        <v>0.08176614881439084</v>
      </c>
      <c r="D14" s="137">
        <v>0.06451612903225806</v>
      </c>
      <c r="E14" s="137">
        <v>0.7246376811594203</v>
      </c>
      <c r="F14" s="138">
        <v>0</v>
      </c>
      <c r="G14" s="139">
        <v>0.13076168682576006</v>
      </c>
      <c r="H14" s="140">
        <v>0.021110407430863412</v>
      </c>
      <c r="I14" s="137">
        <v>0.04838709677419355</v>
      </c>
      <c r="J14" s="137">
        <v>1.0037641154328731</v>
      </c>
      <c r="K14" s="137">
        <v>0</v>
      </c>
      <c r="L14" s="139">
        <v>0.15929908403026682</v>
      </c>
      <c r="M14" s="137">
        <v>0.1594896331738437</v>
      </c>
      <c r="N14" s="137">
        <v>0.045495905368516845</v>
      </c>
      <c r="O14" s="137">
        <v>1.0482180293501049</v>
      </c>
      <c r="P14" s="137">
        <v>0</v>
      </c>
      <c r="Q14" s="139">
        <v>0.27744748315497425</v>
      </c>
      <c r="R14" s="139">
        <v>0.18393030009680542</v>
      </c>
    </row>
    <row r="15" spans="1:18" ht="15">
      <c r="A15" s="93">
        <v>29</v>
      </c>
      <c r="B15" s="94" t="s">
        <v>37</v>
      </c>
      <c r="C15" s="136">
        <v>0.3270645952575634</v>
      </c>
      <c r="D15" s="137">
        <v>0.12903225806451613</v>
      </c>
      <c r="E15" s="137">
        <v>1.4492753623188406</v>
      </c>
      <c r="F15" s="138">
        <v>0</v>
      </c>
      <c r="G15" s="139">
        <v>0.32690421706440015</v>
      </c>
      <c r="H15" s="140">
        <v>0.2955457040320878</v>
      </c>
      <c r="I15" s="137">
        <v>0.25806451612903225</v>
      </c>
      <c r="J15" s="137">
        <v>1.1292346298619824</v>
      </c>
      <c r="K15" s="137">
        <v>0</v>
      </c>
      <c r="L15" s="139">
        <v>0.38231780167264034</v>
      </c>
      <c r="M15" s="137">
        <v>0.4253056884635832</v>
      </c>
      <c r="N15" s="137">
        <v>0.6824385805277525</v>
      </c>
      <c r="O15" s="137">
        <v>0.8385744234800839</v>
      </c>
      <c r="P15" s="137">
        <v>0</v>
      </c>
      <c r="Q15" s="139">
        <v>0.6143479984145858</v>
      </c>
      <c r="R15" s="139">
        <v>0.430784123910939</v>
      </c>
    </row>
    <row r="16" spans="1:18" ht="15">
      <c r="A16" s="93">
        <v>30</v>
      </c>
      <c r="B16" s="94" t="s">
        <v>38</v>
      </c>
      <c r="C16" s="136">
        <v>7.440719542109566</v>
      </c>
      <c r="D16" s="137">
        <v>10.774193548387096</v>
      </c>
      <c r="E16" s="137">
        <v>3.985507246376811</v>
      </c>
      <c r="F16" s="138">
        <v>0</v>
      </c>
      <c r="G16" s="139">
        <v>8.793723439032364</v>
      </c>
      <c r="H16" s="140">
        <v>8.676377454084863</v>
      </c>
      <c r="I16" s="137">
        <v>9.741935483870968</v>
      </c>
      <c r="J16" s="137">
        <v>6.838143036386449</v>
      </c>
      <c r="K16" s="137">
        <v>0</v>
      </c>
      <c r="L16" s="139">
        <v>8.952608522500997</v>
      </c>
      <c r="M16" s="137">
        <v>8.771929824561402</v>
      </c>
      <c r="N16" s="137">
        <v>8.507734303912647</v>
      </c>
      <c r="O16" s="137">
        <v>5.9748427672955975</v>
      </c>
      <c r="P16" s="137">
        <v>0</v>
      </c>
      <c r="Q16" s="139">
        <v>8.10543004359889</v>
      </c>
      <c r="R16" s="139">
        <v>8.722168441432721</v>
      </c>
    </row>
    <row r="17" spans="1:18" ht="15">
      <c r="A17" s="93">
        <v>31</v>
      </c>
      <c r="B17" s="94" t="s">
        <v>39</v>
      </c>
      <c r="C17" s="136">
        <v>0.6541291905151267</v>
      </c>
      <c r="D17" s="137">
        <v>0.903225806451613</v>
      </c>
      <c r="E17" s="137">
        <v>3.260869565217391</v>
      </c>
      <c r="F17" s="138">
        <v>0</v>
      </c>
      <c r="G17" s="139">
        <v>1.0134030728996404</v>
      </c>
      <c r="H17" s="140">
        <v>1.013299556681444</v>
      </c>
      <c r="I17" s="137">
        <v>1</v>
      </c>
      <c r="J17" s="137">
        <v>1.9447929736511922</v>
      </c>
      <c r="K17" s="137">
        <v>0</v>
      </c>
      <c r="L17" s="139">
        <v>1.123058542413381</v>
      </c>
      <c r="M17" s="137">
        <v>1.2227538543328018</v>
      </c>
      <c r="N17" s="137">
        <v>0.9554140127388535</v>
      </c>
      <c r="O17" s="137">
        <v>1.5723270440251573</v>
      </c>
      <c r="P17" s="137">
        <v>0</v>
      </c>
      <c r="Q17" s="139">
        <v>1.1692429647245344</v>
      </c>
      <c r="R17" s="139">
        <v>1.1181026137463699</v>
      </c>
    </row>
    <row r="18" spans="1:18" ht="15">
      <c r="A18" s="93">
        <v>32</v>
      </c>
      <c r="B18" s="94" t="s">
        <v>40</v>
      </c>
      <c r="C18" s="136">
        <v>10.874897792313982</v>
      </c>
      <c r="D18" s="137">
        <v>12.387096774193548</v>
      </c>
      <c r="E18" s="137">
        <v>9.782608695652174</v>
      </c>
      <c r="F18" s="138">
        <v>0</v>
      </c>
      <c r="G18" s="139">
        <v>11.507028440666884</v>
      </c>
      <c r="H18" s="140">
        <v>11.294067975511927</v>
      </c>
      <c r="I18" s="137">
        <v>12.661290322580646</v>
      </c>
      <c r="J18" s="137">
        <v>8.155583437892096</v>
      </c>
      <c r="K18" s="137">
        <v>0</v>
      </c>
      <c r="L18" s="139">
        <v>11.549183592194346</v>
      </c>
      <c r="M18" s="137">
        <v>10.63264221158958</v>
      </c>
      <c r="N18" s="137">
        <v>12.283894449499547</v>
      </c>
      <c r="O18" s="137">
        <v>7.232704402515723</v>
      </c>
      <c r="P18" s="137">
        <v>0</v>
      </c>
      <c r="Q18" s="139">
        <v>10.681728101466508</v>
      </c>
      <c r="R18" s="139">
        <v>11.33107454017425</v>
      </c>
    </row>
    <row r="19" spans="1:18" ht="28.5">
      <c r="A19" s="93">
        <v>39</v>
      </c>
      <c r="B19" s="94" t="s">
        <v>41</v>
      </c>
      <c r="C19" s="136">
        <v>3.188879803761243</v>
      </c>
      <c r="D19" s="137">
        <v>4</v>
      </c>
      <c r="E19" s="137">
        <v>2.898550724637681</v>
      </c>
      <c r="F19" s="138">
        <v>0</v>
      </c>
      <c r="G19" s="139">
        <v>3.5632559660019623</v>
      </c>
      <c r="H19" s="140">
        <v>3.715431707831961</v>
      </c>
      <c r="I19" s="137">
        <v>4.032258064516129</v>
      </c>
      <c r="J19" s="137">
        <v>2.7603513174404015</v>
      </c>
      <c r="K19" s="137">
        <v>0</v>
      </c>
      <c r="L19" s="139">
        <v>3.7435284747112703</v>
      </c>
      <c r="M19" s="137">
        <v>2.3391812865497075</v>
      </c>
      <c r="N19" s="137">
        <v>3.0027297543221105</v>
      </c>
      <c r="O19" s="137">
        <v>1.3626834381551363</v>
      </c>
      <c r="P19" s="137">
        <v>0</v>
      </c>
      <c r="Q19" s="139">
        <v>2.4375743162901307</v>
      </c>
      <c r="R19" s="139">
        <v>3.397870280735722</v>
      </c>
    </row>
    <row r="20" spans="1:18" ht="15">
      <c r="A20" s="93">
        <v>40</v>
      </c>
      <c r="B20" s="94" t="s">
        <v>42</v>
      </c>
      <c r="C20" s="136">
        <v>0.08176614881439084</v>
      </c>
      <c r="D20" s="137">
        <v>0</v>
      </c>
      <c r="E20" s="137">
        <v>0</v>
      </c>
      <c r="F20" s="138">
        <v>0</v>
      </c>
      <c r="G20" s="139">
        <v>0.032690421706440015</v>
      </c>
      <c r="H20" s="140">
        <v>0</v>
      </c>
      <c r="I20" s="137">
        <v>0.016129032258064516</v>
      </c>
      <c r="J20" s="137">
        <v>0</v>
      </c>
      <c r="K20" s="137">
        <v>0</v>
      </c>
      <c r="L20" s="139">
        <v>0.007964954201513342</v>
      </c>
      <c r="M20" s="137">
        <v>0</v>
      </c>
      <c r="N20" s="137">
        <v>0</v>
      </c>
      <c r="O20" s="137">
        <v>0.10482180293501049</v>
      </c>
      <c r="P20" s="137">
        <v>0</v>
      </c>
      <c r="Q20" s="139">
        <v>0.019817677368212445</v>
      </c>
      <c r="R20" s="139">
        <v>0.014520813165537267</v>
      </c>
    </row>
    <row r="21" spans="1:18" ht="15">
      <c r="A21" s="93">
        <v>41</v>
      </c>
      <c r="B21" s="94" t="s">
        <v>43</v>
      </c>
      <c r="C21" s="136">
        <v>0</v>
      </c>
      <c r="D21" s="137">
        <v>0</v>
      </c>
      <c r="E21" s="137">
        <v>0</v>
      </c>
      <c r="F21" s="138">
        <v>0</v>
      </c>
      <c r="G21" s="139">
        <v>0</v>
      </c>
      <c r="H21" s="140">
        <v>0</v>
      </c>
      <c r="I21" s="137">
        <v>0.016129032258064516</v>
      </c>
      <c r="J21" s="137">
        <v>0.06273525721455457</v>
      </c>
      <c r="K21" s="137">
        <v>0</v>
      </c>
      <c r="L21" s="139">
        <v>0.015929908403026685</v>
      </c>
      <c r="M21" s="137">
        <v>0.0531632110579479</v>
      </c>
      <c r="N21" s="137">
        <v>0.045495905368516845</v>
      </c>
      <c r="O21" s="137">
        <v>0</v>
      </c>
      <c r="P21" s="137">
        <v>0</v>
      </c>
      <c r="Q21" s="139">
        <v>0.03963535473642489</v>
      </c>
      <c r="R21" s="139">
        <v>0.019361084220716362</v>
      </c>
    </row>
    <row r="22" spans="1:18" ht="15">
      <c r="A22" s="93">
        <v>50</v>
      </c>
      <c r="B22" s="94" t="s">
        <v>44</v>
      </c>
      <c r="C22" s="136">
        <v>3.3524121013900245</v>
      </c>
      <c r="D22" s="137">
        <v>3.67741935483871</v>
      </c>
      <c r="E22" s="137">
        <v>1.8115942028985506</v>
      </c>
      <c r="F22" s="138">
        <v>0</v>
      </c>
      <c r="G22" s="139">
        <v>3.3671134357633212</v>
      </c>
      <c r="H22" s="140">
        <v>2.9765674477517416</v>
      </c>
      <c r="I22" s="137">
        <v>3.564516129032258</v>
      </c>
      <c r="J22" s="137">
        <v>2.697616060225847</v>
      </c>
      <c r="K22" s="137">
        <v>4.166666666666666</v>
      </c>
      <c r="L22" s="139">
        <v>3.2337714058144167</v>
      </c>
      <c r="M22" s="137">
        <v>2.817650186071239</v>
      </c>
      <c r="N22" s="137">
        <v>3.548680618744313</v>
      </c>
      <c r="O22" s="137">
        <v>2.410901467505241</v>
      </c>
      <c r="P22" s="137">
        <v>0</v>
      </c>
      <c r="Q22" s="139">
        <v>3.0519223147047168</v>
      </c>
      <c r="R22" s="139">
        <v>3.209099709583737</v>
      </c>
    </row>
    <row r="23" spans="1:18" ht="15">
      <c r="A23" s="93">
        <v>51</v>
      </c>
      <c r="B23" s="94" t="s">
        <v>44</v>
      </c>
      <c r="C23" s="136">
        <v>2.044153720359771</v>
      </c>
      <c r="D23" s="137">
        <v>2.9677419354838706</v>
      </c>
      <c r="E23" s="137">
        <v>1.0869565217391304</v>
      </c>
      <c r="F23" s="138">
        <v>0</v>
      </c>
      <c r="G23" s="139">
        <v>2.419091206276561</v>
      </c>
      <c r="H23" s="140">
        <v>1.6466117796073463</v>
      </c>
      <c r="I23" s="137">
        <v>2.2903225806451615</v>
      </c>
      <c r="J23" s="137">
        <v>0.8155583437892094</v>
      </c>
      <c r="K23" s="137">
        <v>0</v>
      </c>
      <c r="L23" s="139">
        <v>1.8558343289526085</v>
      </c>
      <c r="M23" s="137">
        <v>1.488569909622541</v>
      </c>
      <c r="N23" s="137">
        <v>1.364877161055505</v>
      </c>
      <c r="O23" s="137">
        <v>0.628930817610063</v>
      </c>
      <c r="P23" s="137">
        <v>0</v>
      </c>
      <c r="Q23" s="139">
        <v>1.2683313515655965</v>
      </c>
      <c r="R23" s="139">
        <v>1.7957405614714423</v>
      </c>
    </row>
    <row r="24" spans="1:18" ht="15">
      <c r="A24" s="93">
        <v>52</v>
      </c>
      <c r="B24" s="94" t="s">
        <v>45</v>
      </c>
      <c r="C24" s="136">
        <v>0.5723630417007358</v>
      </c>
      <c r="D24" s="137">
        <v>0.967741935483871</v>
      </c>
      <c r="E24" s="137">
        <v>2.536231884057971</v>
      </c>
      <c r="F24" s="138">
        <v>10</v>
      </c>
      <c r="G24" s="139">
        <v>0.9807126511932003</v>
      </c>
      <c r="H24" s="140">
        <v>1.4355077052987122</v>
      </c>
      <c r="I24" s="137">
        <v>1.435483870967742</v>
      </c>
      <c r="J24" s="137">
        <v>1.0037641154328731</v>
      </c>
      <c r="K24" s="137">
        <v>8.333333333333332</v>
      </c>
      <c r="L24" s="139">
        <v>1.3938669852648347</v>
      </c>
      <c r="M24" s="137">
        <v>1.3822434875066454</v>
      </c>
      <c r="N24" s="137">
        <v>1.364877161055505</v>
      </c>
      <c r="O24" s="137">
        <v>0.20964360587002098</v>
      </c>
      <c r="P24" s="137">
        <v>15.384615384615385</v>
      </c>
      <c r="Q24" s="139">
        <v>1.1890606420927468</v>
      </c>
      <c r="R24" s="139">
        <v>1.282671829622459</v>
      </c>
    </row>
    <row r="25" spans="1:18" ht="42.75">
      <c r="A25" s="93">
        <v>53</v>
      </c>
      <c r="B25" s="94" t="s">
        <v>95</v>
      </c>
      <c r="C25" s="136">
        <v>0.08176614881439084</v>
      </c>
      <c r="D25" s="137">
        <v>0</v>
      </c>
      <c r="E25" s="137">
        <v>0.36231884057971014</v>
      </c>
      <c r="F25" s="138">
        <v>0</v>
      </c>
      <c r="G25" s="139">
        <v>0.06538084341288003</v>
      </c>
      <c r="H25" s="140">
        <v>0.06333122229259025</v>
      </c>
      <c r="I25" s="137">
        <v>0.04838709677419355</v>
      </c>
      <c r="J25" s="137">
        <v>0.12547051442910914</v>
      </c>
      <c r="K25" s="137">
        <v>8.333333333333332</v>
      </c>
      <c r="L25" s="139">
        <v>0.07964954201513341</v>
      </c>
      <c r="M25" s="137">
        <v>0.1063264221158958</v>
      </c>
      <c r="N25" s="137">
        <v>0</v>
      </c>
      <c r="O25" s="137">
        <v>0.20964360587002098</v>
      </c>
      <c r="P25" s="137">
        <v>7.6923076923076925</v>
      </c>
      <c r="Q25" s="139">
        <v>0.09908838684106222</v>
      </c>
      <c r="R25" s="139">
        <v>0.08228460793804454</v>
      </c>
    </row>
    <row r="26" spans="1:18" ht="15">
      <c r="A26" s="93">
        <v>54</v>
      </c>
      <c r="B26" s="94" t="s">
        <v>47</v>
      </c>
      <c r="C26" s="136">
        <v>0</v>
      </c>
      <c r="D26" s="137">
        <v>0</v>
      </c>
      <c r="E26" s="137">
        <v>0</v>
      </c>
      <c r="F26" s="138">
        <v>0</v>
      </c>
      <c r="G26" s="139">
        <v>0</v>
      </c>
      <c r="H26" s="140">
        <v>0</v>
      </c>
      <c r="I26" s="137">
        <v>0</v>
      </c>
      <c r="J26" s="137">
        <v>0</v>
      </c>
      <c r="K26" s="137">
        <v>0</v>
      </c>
      <c r="L26" s="139">
        <v>0</v>
      </c>
      <c r="M26" s="137">
        <v>0</v>
      </c>
      <c r="N26" s="137">
        <v>0</v>
      </c>
      <c r="O26" s="137">
        <v>0</v>
      </c>
      <c r="P26" s="137">
        <v>0</v>
      </c>
      <c r="Q26" s="139">
        <v>0</v>
      </c>
      <c r="R26" s="139">
        <v>0</v>
      </c>
    </row>
    <row r="27" spans="1:18" ht="28.5">
      <c r="A27" s="93">
        <v>59</v>
      </c>
      <c r="B27" s="94" t="s">
        <v>48</v>
      </c>
      <c r="C27" s="136">
        <v>0.6541291905151267</v>
      </c>
      <c r="D27" s="137">
        <v>0.4516129032258065</v>
      </c>
      <c r="E27" s="137">
        <v>0.36231884057971014</v>
      </c>
      <c r="F27" s="138">
        <v>0</v>
      </c>
      <c r="G27" s="139">
        <v>0.5230467473030402</v>
      </c>
      <c r="H27" s="140">
        <v>0.4433185560481318</v>
      </c>
      <c r="I27" s="137">
        <v>0.4032258064516129</v>
      </c>
      <c r="J27" s="137">
        <v>0.37641154328732745</v>
      </c>
      <c r="K27" s="137">
        <v>0</v>
      </c>
      <c r="L27" s="139">
        <v>0.4141776184786937</v>
      </c>
      <c r="M27" s="137">
        <v>0.3189792663476874</v>
      </c>
      <c r="N27" s="137">
        <v>0.3184713375796179</v>
      </c>
      <c r="O27" s="137">
        <v>0.20964360587002098</v>
      </c>
      <c r="P27" s="137">
        <v>0</v>
      </c>
      <c r="Q27" s="139">
        <v>0.2972651605231867</v>
      </c>
      <c r="R27" s="139">
        <v>0.40174249757986447</v>
      </c>
    </row>
    <row r="28" spans="1:18" ht="28.5">
      <c r="A28" s="93">
        <v>60</v>
      </c>
      <c r="B28" s="94" t="s">
        <v>49</v>
      </c>
      <c r="C28" s="136">
        <v>0.1635322976287817</v>
      </c>
      <c r="D28" s="137">
        <v>0.06451612903225806</v>
      </c>
      <c r="E28" s="137">
        <v>0</v>
      </c>
      <c r="F28" s="138">
        <v>0</v>
      </c>
      <c r="G28" s="139">
        <v>0.09807126511932004</v>
      </c>
      <c r="H28" s="140">
        <v>0.021110407430863412</v>
      </c>
      <c r="I28" s="137">
        <v>0</v>
      </c>
      <c r="J28" s="137">
        <v>0</v>
      </c>
      <c r="K28" s="137">
        <v>0</v>
      </c>
      <c r="L28" s="139">
        <v>0.007964954201513342</v>
      </c>
      <c r="M28" s="137">
        <v>0</v>
      </c>
      <c r="N28" s="137">
        <v>0</v>
      </c>
      <c r="O28" s="137">
        <v>0</v>
      </c>
      <c r="P28" s="137">
        <v>0</v>
      </c>
      <c r="Q28" s="139">
        <v>0</v>
      </c>
      <c r="R28" s="139">
        <v>0.019361084220716362</v>
      </c>
    </row>
    <row r="29" spans="1:18" ht="28.5">
      <c r="A29" s="93">
        <v>61</v>
      </c>
      <c r="B29" s="94" t="s">
        <v>50</v>
      </c>
      <c r="C29" s="136">
        <v>0</v>
      </c>
      <c r="D29" s="137">
        <v>0.12903225806451613</v>
      </c>
      <c r="E29" s="137">
        <v>0</v>
      </c>
      <c r="F29" s="138">
        <v>0</v>
      </c>
      <c r="G29" s="139">
        <v>0.06538084341288003</v>
      </c>
      <c r="H29" s="140">
        <v>0.06333122229259025</v>
      </c>
      <c r="I29" s="137">
        <v>0.04838709677419355</v>
      </c>
      <c r="J29" s="137">
        <v>0</v>
      </c>
      <c r="K29" s="137">
        <v>0</v>
      </c>
      <c r="L29" s="139">
        <v>0.04778972520908004</v>
      </c>
      <c r="M29" s="137">
        <v>0.1063264221158958</v>
      </c>
      <c r="N29" s="137">
        <v>0.045495905368516845</v>
      </c>
      <c r="O29" s="137">
        <v>0</v>
      </c>
      <c r="P29" s="137">
        <v>0</v>
      </c>
      <c r="Q29" s="139">
        <v>0.05945303210463733</v>
      </c>
      <c r="R29" s="139">
        <v>0.05324298160697</v>
      </c>
    </row>
    <row r="30" spans="1:18" ht="15">
      <c r="A30" s="93">
        <v>62</v>
      </c>
      <c r="B30" s="94" t="s">
        <v>51</v>
      </c>
      <c r="C30" s="136">
        <v>0</v>
      </c>
      <c r="D30" s="137">
        <v>0</v>
      </c>
      <c r="E30" s="137">
        <v>0</v>
      </c>
      <c r="F30" s="138">
        <v>0</v>
      </c>
      <c r="G30" s="139">
        <v>0</v>
      </c>
      <c r="H30" s="140">
        <v>0.06333122229259025</v>
      </c>
      <c r="I30" s="137">
        <v>0</v>
      </c>
      <c r="J30" s="137">
        <v>0</v>
      </c>
      <c r="K30" s="137">
        <v>0</v>
      </c>
      <c r="L30" s="139">
        <v>0.02389486260454002</v>
      </c>
      <c r="M30" s="137">
        <v>0</v>
      </c>
      <c r="N30" s="137">
        <v>0</v>
      </c>
      <c r="O30" s="137">
        <v>0</v>
      </c>
      <c r="P30" s="137">
        <v>0</v>
      </c>
      <c r="Q30" s="139">
        <v>0</v>
      </c>
      <c r="R30" s="139">
        <v>0.014520813165537267</v>
      </c>
    </row>
    <row r="31" spans="1:18" ht="15">
      <c r="A31" s="93">
        <v>63</v>
      </c>
      <c r="B31" s="94" t="s">
        <v>52</v>
      </c>
      <c r="C31" s="136">
        <v>0</v>
      </c>
      <c r="D31" s="137">
        <v>0</v>
      </c>
      <c r="E31" s="137">
        <v>0</v>
      </c>
      <c r="F31" s="138">
        <v>0</v>
      </c>
      <c r="G31" s="139">
        <v>0</v>
      </c>
      <c r="H31" s="140">
        <v>0</v>
      </c>
      <c r="I31" s="137">
        <v>0</v>
      </c>
      <c r="J31" s="137">
        <v>0</v>
      </c>
      <c r="K31" s="137">
        <v>0</v>
      </c>
      <c r="L31" s="139">
        <v>0</v>
      </c>
      <c r="M31" s="137">
        <v>0</v>
      </c>
      <c r="N31" s="137">
        <v>0.045495905368516845</v>
      </c>
      <c r="O31" s="137">
        <v>0</v>
      </c>
      <c r="P31" s="137">
        <v>0</v>
      </c>
      <c r="Q31" s="139">
        <v>0.019817677368212445</v>
      </c>
      <c r="R31" s="139">
        <v>0.004840271055179091</v>
      </c>
    </row>
    <row r="32" spans="1:18" ht="42.75">
      <c r="A32" s="93">
        <v>69</v>
      </c>
      <c r="B32" s="94" t="s">
        <v>53</v>
      </c>
      <c r="C32" s="136">
        <v>0</v>
      </c>
      <c r="D32" s="137">
        <v>0.06451612903225806</v>
      </c>
      <c r="E32" s="137">
        <v>0</v>
      </c>
      <c r="F32" s="138">
        <v>0</v>
      </c>
      <c r="G32" s="139">
        <v>0.032690421706440015</v>
      </c>
      <c r="H32" s="140">
        <v>0.042220814861726824</v>
      </c>
      <c r="I32" s="137">
        <v>0.06451612903225806</v>
      </c>
      <c r="J32" s="137">
        <v>0</v>
      </c>
      <c r="K32" s="137">
        <v>0</v>
      </c>
      <c r="L32" s="139">
        <v>0.04778972520908004</v>
      </c>
      <c r="M32" s="137">
        <v>0</v>
      </c>
      <c r="N32" s="137">
        <v>0</v>
      </c>
      <c r="O32" s="137">
        <v>0</v>
      </c>
      <c r="P32" s="137">
        <v>0</v>
      </c>
      <c r="Q32" s="139">
        <v>0</v>
      </c>
      <c r="R32" s="139">
        <v>0.03388189738625363</v>
      </c>
    </row>
    <row r="33" spans="1:18" ht="15">
      <c r="A33" s="93">
        <v>70</v>
      </c>
      <c r="B33" s="94" t="s">
        <v>54</v>
      </c>
      <c r="C33" s="136">
        <v>0</v>
      </c>
      <c r="D33" s="137">
        <v>0</v>
      </c>
      <c r="E33" s="137">
        <v>0</v>
      </c>
      <c r="F33" s="138">
        <v>0</v>
      </c>
      <c r="G33" s="139">
        <v>0</v>
      </c>
      <c r="H33" s="140">
        <v>0</v>
      </c>
      <c r="I33" s="137">
        <v>0</v>
      </c>
      <c r="J33" s="137">
        <v>0</v>
      </c>
      <c r="K33" s="137">
        <v>0</v>
      </c>
      <c r="L33" s="139">
        <v>0</v>
      </c>
      <c r="M33" s="137">
        <v>0</v>
      </c>
      <c r="N33" s="137">
        <v>0</v>
      </c>
      <c r="O33" s="137">
        <v>0</v>
      </c>
      <c r="P33" s="137">
        <v>0</v>
      </c>
      <c r="Q33" s="139">
        <v>0</v>
      </c>
      <c r="R33" s="139">
        <v>0</v>
      </c>
    </row>
    <row r="34" spans="1:18" ht="15">
      <c r="A34" s="93">
        <v>71</v>
      </c>
      <c r="B34" s="94" t="s">
        <v>55</v>
      </c>
      <c r="C34" s="136">
        <v>0</v>
      </c>
      <c r="D34" s="137">
        <v>0</v>
      </c>
      <c r="E34" s="137">
        <v>0</v>
      </c>
      <c r="F34" s="138">
        <v>0</v>
      </c>
      <c r="G34" s="139">
        <v>0</v>
      </c>
      <c r="H34" s="140">
        <v>0.021110407430863412</v>
      </c>
      <c r="I34" s="137">
        <v>0.016129032258064516</v>
      </c>
      <c r="J34" s="137">
        <v>0</v>
      </c>
      <c r="K34" s="137">
        <v>0</v>
      </c>
      <c r="L34" s="139">
        <v>0.015929908403026685</v>
      </c>
      <c r="M34" s="137">
        <v>0</v>
      </c>
      <c r="N34" s="137">
        <v>0</v>
      </c>
      <c r="O34" s="137">
        <v>0</v>
      </c>
      <c r="P34" s="137">
        <v>0</v>
      </c>
      <c r="Q34" s="139">
        <v>0</v>
      </c>
      <c r="R34" s="139">
        <v>0.009680542110358181</v>
      </c>
    </row>
    <row r="35" spans="1:18" ht="15">
      <c r="A35" s="93">
        <v>72</v>
      </c>
      <c r="B35" s="94" t="s">
        <v>56</v>
      </c>
      <c r="C35" s="136">
        <v>0</v>
      </c>
      <c r="D35" s="137">
        <v>0</v>
      </c>
      <c r="E35" s="137">
        <v>0</v>
      </c>
      <c r="F35" s="138">
        <v>0</v>
      </c>
      <c r="G35" s="139">
        <v>0</v>
      </c>
      <c r="H35" s="140">
        <v>0.06333122229259025</v>
      </c>
      <c r="I35" s="137">
        <v>0</v>
      </c>
      <c r="J35" s="137">
        <v>0</v>
      </c>
      <c r="K35" s="137">
        <v>0</v>
      </c>
      <c r="L35" s="139">
        <v>0.02389486260454002</v>
      </c>
      <c r="M35" s="137">
        <v>0.0531632110579479</v>
      </c>
      <c r="N35" s="137">
        <v>0</v>
      </c>
      <c r="O35" s="137">
        <v>0</v>
      </c>
      <c r="P35" s="137">
        <v>0</v>
      </c>
      <c r="Q35" s="139">
        <v>0.019817677368212445</v>
      </c>
      <c r="R35" s="139">
        <v>0.019361084220716362</v>
      </c>
    </row>
    <row r="36" spans="1:18" ht="28.5">
      <c r="A36" s="93">
        <v>79</v>
      </c>
      <c r="B36" s="94" t="s">
        <v>57</v>
      </c>
      <c r="C36" s="136">
        <v>0</v>
      </c>
      <c r="D36" s="137">
        <v>0</v>
      </c>
      <c r="E36" s="137">
        <v>0</v>
      </c>
      <c r="F36" s="138">
        <v>0</v>
      </c>
      <c r="G36" s="139">
        <v>0</v>
      </c>
      <c r="H36" s="140">
        <v>0</v>
      </c>
      <c r="I36" s="137">
        <v>0</v>
      </c>
      <c r="J36" s="137">
        <v>0</v>
      </c>
      <c r="K36" s="137">
        <v>0</v>
      </c>
      <c r="L36" s="139">
        <v>0</v>
      </c>
      <c r="M36" s="137">
        <v>0</v>
      </c>
      <c r="N36" s="137">
        <v>0</v>
      </c>
      <c r="O36" s="137">
        <v>0</v>
      </c>
      <c r="P36" s="137">
        <v>0</v>
      </c>
      <c r="Q36" s="139">
        <v>0</v>
      </c>
      <c r="R36" s="139">
        <v>0</v>
      </c>
    </row>
    <row r="37" spans="1:18" ht="15">
      <c r="A37" s="93">
        <v>80</v>
      </c>
      <c r="B37" s="94" t="s">
        <v>58</v>
      </c>
      <c r="C37" s="136">
        <v>0</v>
      </c>
      <c r="D37" s="137">
        <v>0</v>
      </c>
      <c r="E37" s="137">
        <v>0</v>
      </c>
      <c r="F37" s="138">
        <v>0</v>
      </c>
      <c r="G37" s="139">
        <v>0</v>
      </c>
      <c r="H37" s="140">
        <v>0</v>
      </c>
      <c r="I37" s="137">
        <v>0</v>
      </c>
      <c r="J37" s="137">
        <v>0</v>
      </c>
      <c r="K37" s="137">
        <v>0</v>
      </c>
      <c r="L37" s="139">
        <v>0</v>
      </c>
      <c r="M37" s="137">
        <v>0</v>
      </c>
      <c r="N37" s="137">
        <v>0</v>
      </c>
      <c r="O37" s="137">
        <v>0</v>
      </c>
      <c r="P37" s="137">
        <v>0</v>
      </c>
      <c r="Q37" s="139">
        <v>0</v>
      </c>
      <c r="R37" s="139">
        <v>0</v>
      </c>
    </row>
    <row r="38" spans="1:18" ht="15">
      <c r="A38" s="93">
        <v>81</v>
      </c>
      <c r="B38" s="94" t="s">
        <v>59</v>
      </c>
      <c r="C38" s="136">
        <v>0</v>
      </c>
      <c r="D38" s="137">
        <v>0</v>
      </c>
      <c r="E38" s="137">
        <v>0</v>
      </c>
      <c r="F38" s="138">
        <v>0</v>
      </c>
      <c r="G38" s="139">
        <v>0</v>
      </c>
      <c r="H38" s="140">
        <v>0</v>
      </c>
      <c r="I38" s="137">
        <v>0</v>
      </c>
      <c r="J38" s="137">
        <v>0</v>
      </c>
      <c r="K38" s="137">
        <v>0</v>
      </c>
      <c r="L38" s="139">
        <v>0</v>
      </c>
      <c r="M38" s="137">
        <v>0</v>
      </c>
      <c r="N38" s="137">
        <v>0</v>
      </c>
      <c r="O38" s="137">
        <v>0</v>
      </c>
      <c r="P38" s="137">
        <v>0</v>
      </c>
      <c r="Q38" s="139">
        <v>0</v>
      </c>
      <c r="R38" s="139">
        <v>0</v>
      </c>
    </row>
    <row r="39" spans="1:18" ht="15">
      <c r="A39" s="93">
        <v>82</v>
      </c>
      <c r="B39" s="94" t="s">
        <v>60</v>
      </c>
      <c r="C39" s="136">
        <v>0</v>
      </c>
      <c r="D39" s="137">
        <v>0</v>
      </c>
      <c r="E39" s="137">
        <v>0</v>
      </c>
      <c r="F39" s="138">
        <v>0</v>
      </c>
      <c r="G39" s="139">
        <v>0</v>
      </c>
      <c r="H39" s="140">
        <v>0</v>
      </c>
      <c r="I39" s="137">
        <v>0</v>
      </c>
      <c r="J39" s="137">
        <v>0</v>
      </c>
      <c r="K39" s="137">
        <v>0</v>
      </c>
      <c r="L39" s="139">
        <v>0</v>
      </c>
      <c r="M39" s="137">
        <v>0</v>
      </c>
      <c r="N39" s="137">
        <v>0</v>
      </c>
      <c r="O39" s="137">
        <v>0</v>
      </c>
      <c r="P39" s="137">
        <v>0</v>
      </c>
      <c r="Q39" s="139">
        <v>0</v>
      </c>
      <c r="R39" s="139">
        <v>0</v>
      </c>
    </row>
    <row r="40" spans="1:18" ht="15">
      <c r="A40" s="93">
        <v>89</v>
      </c>
      <c r="B40" s="94" t="s">
        <v>61</v>
      </c>
      <c r="C40" s="136">
        <v>0</v>
      </c>
      <c r="D40" s="137">
        <v>0</v>
      </c>
      <c r="E40" s="137">
        <v>0</v>
      </c>
      <c r="F40" s="138">
        <v>0</v>
      </c>
      <c r="G40" s="139">
        <v>0</v>
      </c>
      <c r="H40" s="140">
        <v>0</v>
      </c>
      <c r="I40" s="137">
        <v>0</v>
      </c>
      <c r="J40" s="137">
        <v>0</v>
      </c>
      <c r="K40" s="137">
        <v>0</v>
      </c>
      <c r="L40" s="139">
        <v>0</v>
      </c>
      <c r="M40" s="137">
        <v>0</v>
      </c>
      <c r="N40" s="137">
        <v>0</v>
      </c>
      <c r="O40" s="137">
        <v>0</v>
      </c>
      <c r="P40" s="137">
        <v>0</v>
      </c>
      <c r="Q40" s="139">
        <v>0</v>
      </c>
      <c r="R40" s="139">
        <v>0</v>
      </c>
    </row>
    <row r="41" spans="1:18" ht="28.5">
      <c r="A41" s="93">
        <v>90</v>
      </c>
      <c r="B41" s="94" t="s">
        <v>62</v>
      </c>
      <c r="C41" s="136">
        <v>0</v>
      </c>
      <c r="D41" s="137">
        <v>0</v>
      </c>
      <c r="E41" s="137">
        <v>0</v>
      </c>
      <c r="F41" s="138">
        <v>0</v>
      </c>
      <c r="G41" s="139">
        <v>0</v>
      </c>
      <c r="H41" s="140">
        <v>0.021110407430863412</v>
      </c>
      <c r="I41" s="137">
        <v>0.016129032258064516</v>
      </c>
      <c r="J41" s="137">
        <v>0</v>
      </c>
      <c r="K41" s="137">
        <v>0</v>
      </c>
      <c r="L41" s="139">
        <v>0.015929908403026685</v>
      </c>
      <c r="M41" s="137">
        <v>0</v>
      </c>
      <c r="N41" s="137">
        <v>0</v>
      </c>
      <c r="O41" s="137">
        <v>0</v>
      </c>
      <c r="P41" s="137">
        <v>0</v>
      </c>
      <c r="Q41" s="139">
        <v>0</v>
      </c>
      <c r="R41" s="139">
        <v>0.009680542110358181</v>
      </c>
    </row>
    <row r="42" spans="1:18" ht="15">
      <c r="A42" s="93">
        <v>91</v>
      </c>
      <c r="B42" s="94" t="s">
        <v>63</v>
      </c>
      <c r="C42" s="136">
        <v>0</v>
      </c>
      <c r="D42" s="137">
        <v>0</v>
      </c>
      <c r="E42" s="137">
        <v>0</v>
      </c>
      <c r="F42" s="138">
        <v>0</v>
      </c>
      <c r="G42" s="139">
        <v>0</v>
      </c>
      <c r="H42" s="140">
        <v>0.021110407430863412</v>
      </c>
      <c r="I42" s="137">
        <v>0</v>
      </c>
      <c r="J42" s="137">
        <v>0</v>
      </c>
      <c r="K42" s="137">
        <v>0</v>
      </c>
      <c r="L42" s="139">
        <v>0.007964954201513342</v>
      </c>
      <c r="M42" s="137">
        <v>0</v>
      </c>
      <c r="N42" s="137">
        <v>0</v>
      </c>
      <c r="O42" s="137">
        <v>0</v>
      </c>
      <c r="P42" s="137">
        <v>0</v>
      </c>
      <c r="Q42" s="139">
        <v>0</v>
      </c>
      <c r="R42" s="139">
        <v>0.004840271055179091</v>
      </c>
    </row>
    <row r="43" spans="1:18" ht="15">
      <c r="A43" s="93">
        <v>92</v>
      </c>
      <c r="B43" s="94" t="s">
        <v>64</v>
      </c>
      <c r="C43" s="136">
        <v>0</v>
      </c>
      <c r="D43" s="137">
        <v>0</v>
      </c>
      <c r="E43" s="137">
        <v>0</v>
      </c>
      <c r="F43" s="138">
        <v>0</v>
      </c>
      <c r="G43" s="139">
        <v>0</v>
      </c>
      <c r="H43" s="140">
        <v>0</v>
      </c>
      <c r="I43" s="137">
        <v>0.016129032258064516</v>
      </c>
      <c r="J43" s="137">
        <v>0</v>
      </c>
      <c r="K43" s="137">
        <v>0</v>
      </c>
      <c r="L43" s="139">
        <v>0.007964954201513342</v>
      </c>
      <c r="M43" s="137">
        <v>0.0531632110579479</v>
      </c>
      <c r="N43" s="137">
        <v>0</v>
      </c>
      <c r="O43" s="137">
        <v>0</v>
      </c>
      <c r="P43" s="137">
        <v>0</v>
      </c>
      <c r="Q43" s="139">
        <v>0.019817677368212445</v>
      </c>
      <c r="R43" s="139">
        <v>0.009680542110358181</v>
      </c>
    </row>
    <row r="44" spans="1:18" ht="28.5">
      <c r="A44" s="93">
        <v>99</v>
      </c>
      <c r="B44" s="94" t="s">
        <v>65</v>
      </c>
      <c r="C44" s="136">
        <v>0</v>
      </c>
      <c r="D44" s="137">
        <v>0.06451612903225806</v>
      </c>
      <c r="E44" s="137">
        <v>0.36231884057971014</v>
      </c>
      <c r="F44" s="138">
        <v>0</v>
      </c>
      <c r="G44" s="139">
        <v>0.06538084341288003</v>
      </c>
      <c r="H44" s="140">
        <v>0.042220814861726824</v>
      </c>
      <c r="I44" s="137">
        <v>0.016129032258064516</v>
      </c>
      <c r="J44" s="137">
        <v>0.06273525721455457</v>
      </c>
      <c r="K44" s="137">
        <v>0</v>
      </c>
      <c r="L44" s="139">
        <v>0.03185981680605337</v>
      </c>
      <c r="M44" s="137">
        <v>0</v>
      </c>
      <c r="N44" s="137">
        <v>0</v>
      </c>
      <c r="O44" s="137">
        <v>0</v>
      </c>
      <c r="P44" s="137">
        <v>0</v>
      </c>
      <c r="Q44" s="139">
        <v>0</v>
      </c>
      <c r="R44" s="139">
        <v>0.029041626331074533</v>
      </c>
    </row>
    <row r="45" spans="1:18" ht="28.5">
      <c r="A45" s="93">
        <v>100</v>
      </c>
      <c r="B45" s="94" t="s">
        <v>66</v>
      </c>
      <c r="C45" s="136">
        <v>0</v>
      </c>
      <c r="D45" s="137">
        <v>0</v>
      </c>
      <c r="E45" s="137">
        <v>0</v>
      </c>
      <c r="F45" s="138">
        <v>0</v>
      </c>
      <c r="G45" s="139">
        <v>0</v>
      </c>
      <c r="H45" s="140">
        <v>0</v>
      </c>
      <c r="I45" s="137">
        <v>0</v>
      </c>
      <c r="J45" s="137">
        <v>0</v>
      </c>
      <c r="K45" s="137">
        <v>0</v>
      </c>
      <c r="L45" s="139">
        <v>0</v>
      </c>
      <c r="M45" s="137">
        <v>0</v>
      </c>
      <c r="N45" s="137">
        <v>0</v>
      </c>
      <c r="O45" s="137">
        <v>0</v>
      </c>
      <c r="P45" s="137">
        <v>0</v>
      </c>
      <c r="Q45" s="139">
        <v>0</v>
      </c>
      <c r="R45" s="139">
        <v>0</v>
      </c>
    </row>
    <row r="46" spans="1:18" ht="15">
      <c r="A46" s="93">
        <v>101</v>
      </c>
      <c r="B46" s="94" t="s">
        <v>67</v>
      </c>
      <c r="C46" s="136">
        <v>0</v>
      </c>
      <c r="D46" s="137">
        <v>0</v>
      </c>
      <c r="E46" s="137">
        <v>0</v>
      </c>
      <c r="F46" s="138">
        <v>0</v>
      </c>
      <c r="G46" s="139">
        <v>0</v>
      </c>
      <c r="H46" s="140">
        <v>0</v>
      </c>
      <c r="I46" s="137">
        <v>0</v>
      </c>
      <c r="J46" s="137">
        <v>0</v>
      </c>
      <c r="K46" s="137">
        <v>0</v>
      </c>
      <c r="L46" s="139">
        <v>0</v>
      </c>
      <c r="M46" s="137">
        <v>0</v>
      </c>
      <c r="N46" s="137">
        <v>0</v>
      </c>
      <c r="O46" s="137">
        <v>0</v>
      </c>
      <c r="P46" s="137">
        <v>0</v>
      </c>
      <c r="Q46" s="139">
        <v>0</v>
      </c>
      <c r="R46" s="139">
        <v>0</v>
      </c>
    </row>
    <row r="47" spans="1:18" ht="15">
      <c r="A47" s="93">
        <v>102</v>
      </c>
      <c r="B47" s="94" t="s">
        <v>68</v>
      </c>
      <c r="C47" s="136">
        <v>0</v>
      </c>
      <c r="D47" s="137">
        <v>0</v>
      </c>
      <c r="E47" s="137">
        <v>0</v>
      </c>
      <c r="F47" s="138">
        <v>0</v>
      </c>
      <c r="G47" s="139">
        <v>0</v>
      </c>
      <c r="H47" s="140">
        <v>0</v>
      </c>
      <c r="I47" s="137">
        <v>0</v>
      </c>
      <c r="J47" s="137">
        <v>0</v>
      </c>
      <c r="K47" s="137">
        <v>0</v>
      </c>
      <c r="L47" s="139">
        <v>0</v>
      </c>
      <c r="M47" s="137">
        <v>0</v>
      </c>
      <c r="N47" s="137">
        <v>0</v>
      </c>
      <c r="O47" s="137">
        <v>0</v>
      </c>
      <c r="P47" s="137">
        <v>0</v>
      </c>
      <c r="Q47" s="139">
        <v>0</v>
      </c>
      <c r="R47" s="139">
        <v>0</v>
      </c>
    </row>
    <row r="48" spans="1:18" ht="15">
      <c r="A48" s="93">
        <v>103</v>
      </c>
      <c r="B48" s="94" t="s">
        <v>69</v>
      </c>
      <c r="C48" s="136">
        <v>0</v>
      </c>
      <c r="D48" s="137">
        <v>0</v>
      </c>
      <c r="E48" s="137">
        <v>0</v>
      </c>
      <c r="F48" s="138">
        <v>0</v>
      </c>
      <c r="G48" s="139">
        <v>0</v>
      </c>
      <c r="H48" s="140">
        <v>0</v>
      </c>
      <c r="I48" s="137">
        <v>0</v>
      </c>
      <c r="J48" s="137">
        <v>0</v>
      </c>
      <c r="K48" s="137">
        <v>0</v>
      </c>
      <c r="L48" s="139">
        <v>0</v>
      </c>
      <c r="M48" s="137">
        <v>0</v>
      </c>
      <c r="N48" s="137">
        <v>0</v>
      </c>
      <c r="O48" s="137">
        <v>0</v>
      </c>
      <c r="P48" s="137">
        <v>0</v>
      </c>
      <c r="Q48" s="139">
        <v>0</v>
      </c>
      <c r="R48" s="139">
        <v>0</v>
      </c>
    </row>
    <row r="49" spans="1:18" ht="42.75">
      <c r="A49" s="93">
        <v>109</v>
      </c>
      <c r="B49" s="94" t="s">
        <v>70</v>
      </c>
      <c r="C49" s="136">
        <v>0</v>
      </c>
      <c r="D49" s="137">
        <v>0</v>
      </c>
      <c r="E49" s="137">
        <v>0</v>
      </c>
      <c r="F49" s="138">
        <v>0</v>
      </c>
      <c r="G49" s="139">
        <v>0</v>
      </c>
      <c r="H49" s="140">
        <v>0</v>
      </c>
      <c r="I49" s="137">
        <v>0</v>
      </c>
      <c r="J49" s="137">
        <v>0</v>
      </c>
      <c r="K49" s="137">
        <v>0</v>
      </c>
      <c r="L49" s="139">
        <v>0</v>
      </c>
      <c r="M49" s="137">
        <v>0</v>
      </c>
      <c r="N49" s="137">
        <v>0</v>
      </c>
      <c r="O49" s="137">
        <v>0</v>
      </c>
      <c r="P49" s="137">
        <v>0</v>
      </c>
      <c r="Q49" s="139">
        <v>0</v>
      </c>
      <c r="R49" s="139">
        <v>0</v>
      </c>
    </row>
    <row r="50" spans="1:18" ht="15">
      <c r="A50" s="93">
        <v>110</v>
      </c>
      <c r="B50" s="94" t="s">
        <v>71</v>
      </c>
      <c r="C50" s="136">
        <v>0.4905968928863451</v>
      </c>
      <c r="D50" s="137">
        <v>0.5806451612903226</v>
      </c>
      <c r="E50" s="137">
        <v>0</v>
      </c>
      <c r="F50" s="138">
        <v>0</v>
      </c>
      <c r="G50" s="139">
        <v>0.49035632559660014</v>
      </c>
      <c r="H50" s="140">
        <v>0.6544226303567658</v>
      </c>
      <c r="I50" s="137">
        <v>0.6612903225806451</v>
      </c>
      <c r="J50" s="137">
        <v>0.18820577164366373</v>
      </c>
      <c r="K50" s="137">
        <v>4.166666666666666</v>
      </c>
      <c r="L50" s="139">
        <v>0.605336519315014</v>
      </c>
      <c r="M50" s="137">
        <v>0.47846889952153115</v>
      </c>
      <c r="N50" s="137">
        <v>0.8189262966333031</v>
      </c>
      <c r="O50" s="137">
        <v>0.20964360587002098</v>
      </c>
      <c r="P50" s="137">
        <v>0</v>
      </c>
      <c r="Q50" s="139">
        <v>0.5747126436781609</v>
      </c>
      <c r="R50" s="139">
        <v>0.5808325266214909</v>
      </c>
    </row>
    <row r="51" spans="1:18" ht="28.5">
      <c r="A51" s="93">
        <v>111</v>
      </c>
      <c r="B51" s="94" t="s">
        <v>72</v>
      </c>
      <c r="C51" s="136">
        <v>0.08176614881439084</v>
      </c>
      <c r="D51" s="137">
        <v>0.06451612903225806</v>
      </c>
      <c r="E51" s="137">
        <v>0</v>
      </c>
      <c r="F51" s="138">
        <v>0</v>
      </c>
      <c r="G51" s="139">
        <v>0.06538084341288003</v>
      </c>
      <c r="H51" s="140">
        <v>0.1266624445851805</v>
      </c>
      <c r="I51" s="137">
        <v>0.12903225806451613</v>
      </c>
      <c r="J51" s="137">
        <v>0</v>
      </c>
      <c r="K51" s="137">
        <v>0</v>
      </c>
      <c r="L51" s="139">
        <v>0.11150935882118679</v>
      </c>
      <c r="M51" s="137">
        <v>0.1063264221158958</v>
      </c>
      <c r="N51" s="137">
        <v>0.22747952684258416</v>
      </c>
      <c r="O51" s="137">
        <v>0</v>
      </c>
      <c r="P51" s="137">
        <v>0</v>
      </c>
      <c r="Q51" s="139">
        <v>0.13872374157748713</v>
      </c>
      <c r="R51" s="139">
        <v>0.11132623426911908</v>
      </c>
    </row>
    <row r="52" spans="1:18" ht="15">
      <c r="A52" s="93">
        <v>112</v>
      </c>
      <c r="B52" s="94" t="s">
        <v>73</v>
      </c>
      <c r="C52" s="136">
        <v>0.1635322976287817</v>
      </c>
      <c r="D52" s="137">
        <v>0.4516129032258065</v>
      </c>
      <c r="E52" s="137">
        <v>0.36231884057971014</v>
      </c>
      <c r="F52" s="138">
        <v>0</v>
      </c>
      <c r="G52" s="139">
        <v>0.32690421706440015</v>
      </c>
      <c r="H52" s="140">
        <v>0.21110407430863415</v>
      </c>
      <c r="I52" s="137">
        <v>0.4354838709677418</v>
      </c>
      <c r="J52" s="137">
        <v>0.2509410288582183</v>
      </c>
      <c r="K52" s="137">
        <v>0</v>
      </c>
      <c r="L52" s="139">
        <v>0.326563122262047</v>
      </c>
      <c r="M52" s="137">
        <v>0.0531632110579479</v>
      </c>
      <c r="N52" s="137">
        <v>0.22747952684258416</v>
      </c>
      <c r="O52" s="137">
        <v>0.20964360587002098</v>
      </c>
      <c r="P52" s="137">
        <v>0</v>
      </c>
      <c r="Q52" s="139">
        <v>0.15854141894569956</v>
      </c>
      <c r="R52" s="139">
        <v>0.2855759922555663</v>
      </c>
    </row>
    <row r="53" spans="1:18" ht="15">
      <c r="A53" s="93">
        <v>119</v>
      </c>
      <c r="B53" s="94" t="s">
        <v>74</v>
      </c>
      <c r="C53" s="136">
        <v>0.24529844644317256</v>
      </c>
      <c r="D53" s="137">
        <v>0.06451612903225806</v>
      </c>
      <c r="E53" s="137">
        <v>0</v>
      </c>
      <c r="F53" s="138">
        <v>0</v>
      </c>
      <c r="G53" s="139">
        <v>0.13076168682576006</v>
      </c>
      <c r="H53" s="140">
        <v>0.253324889170361</v>
      </c>
      <c r="I53" s="137">
        <v>0.3387096774193548</v>
      </c>
      <c r="J53" s="137">
        <v>0.6273525721455459</v>
      </c>
      <c r="K53" s="137">
        <v>0</v>
      </c>
      <c r="L53" s="139">
        <v>0.34249303066507364</v>
      </c>
      <c r="M53" s="137">
        <v>0.3189792663476874</v>
      </c>
      <c r="N53" s="137">
        <v>0.36396724294813476</v>
      </c>
      <c r="O53" s="137">
        <v>0.5241090146750524</v>
      </c>
      <c r="P53" s="137">
        <v>0</v>
      </c>
      <c r="Q53" s="139">
        <v>0.37653586999603644</v>
      </c>
      <c r="R53" s="139">
        <v>0.3194578896418199</v>
      </c>
    </row>
    <row r="54" spans="1:18" ht="15">
      <c r="A54" s="93">
        <v>120</v>
      </c>
      <c r="B54" s="94" t="s">
        <v>75</v>
      </c>
      <c r="C54" s="136">
        <v>3.924775143090761</v>
      </c>
      <c r="D54" s="137">
        <v>3.8064516129032255</v>
      </c>
      <c r="E54" s="137">
        <v>6.159420289855074</v>
      </c>
      <c r="F54" s="138">
        <v>20</v>
      </c>
      <c r="G54" s="139">
        <v>4.118993135011442</v>
      </c>
      <c r="H54" s="140">
        <v>3.799873337555415</v>
      </c>
      <c r="I54" s="137">
        <v>4.258064516129032</v>
      </c>
      <c r="J54" s="137">
        <v>4.956085319949812</v>
      </c>
      <c r="K54" s="137">
        <v>16.666666666666664</v>
      </c>
      <c r="L54" s="139">
        <v>4.197530864197531</v>
      </c>
      <c r="M54" s="137">
        <v>2.8708133971291865</v>
      </c>
      <c r="N54" s="137">
        <v>3.9126478616924474</v>
      </c>
      <c r="O54" s="137">
        <v>3.3542976939203357</v>
      </c>
      <c r="P54" s="137">
        <v>15.384615384615385</v>
      </c>
      <c r="Q54" s="139">
        <v>3.4482758620689653</v>
      </c>
      <c r="R54" s="139">
        <v>4.002904162633107</v>
      </c>
    </row>
    <row r="55" spans="1:18" ht="29.25" thickBot="1">
      <c r="A55" s="98">
        <v>999</v>
      </c>
      <c r="B55" s="99" t="s">
        <v>76</v>
      </c>
      <c r="C55" s="141">
        <v>3.188879803761243</v>
      </c>
      <c r="D55" s="142">
        <v>1.3548387096774193</v>
      </c>
      <c r="E55" s="142">
        <v>2.1739130434782608</v>
      </c>
      <c r="F55" s="143">
        <v>60</v>
      </c>
      <c r="G55" s="144">
        <v>2.353710362863681</v>
      </c>
      <c r="H55" s="145">
        <v>2.4065864471184293</v>
      </c>
      <c r="I55" s="142">
        <v>1.806451612903226</v>
      </c>
      <c r="J55" s="142">
        <v>1.3801756587202008</v>
      </c>
      <c r="K55" s="142">
        <v>25</v>
      </c>
      <c r="L55" s="144">
        <v>2.0230983671843887</v>
      </c>
      <c r="M55" s="142">
        <v>1.488569909622541</v>
      </c>
      <c r="N55" s="142">
        <v>1.8653321201091901</v>
      </c>
      <c r="O55" s="142">
        <v>2.0964360587002098</v>
      </c>
      <c r="P55" s="142">
        <v>38.46153846153847</v>
      </c>
      <c r="Q55" s="144">
        <v>1.86286167261197</v>
      </c>
      <c r="R55" s="144">
        <v>2.032913843175218</v>
      </c>
    </row>
    <row r="56" spans="1:18" ht="15.75" thickBot="1">
      <c r="A56" s="166" t="s">
        <v>77</v>
      </c>
      <c r="B56" s="167"/>
      <c r="C56" s="150">
        <v>100</v>
      </c>
      <c r="D56" s="151">
        <v>100</v>
      </c>
      <c r="E56" s="151">
        <v>100</v>
      </c>
      <c r="F56" s="152">
        <v>100</v>
      </c>
      <c r="G56" s="153">
        <v>100</v>
      </c>
      <c r="H56" s="154">
        <v>100</v>
      </c>
      <c r="I56" s="151">
        <v>100</v>
      </c>
      <c r="J56" s="151">
        <v>100</v>
      </c>
      <c r="K56" s="151">
        <v>100</v>
      </c>
      <c r="L56" s="153">
        <v>100</v>
      </c>
      <c r="M56" s="151">
        <v>100</v>
      </c>
      <c r="N56" s="151">
        <v>100</v>
      </c>
      <c r="O56" s="151">
        <v>100</v>
      </c>
      <c r="P56" s="151">
        <v>100</v>
      </c>
      <c r="Q56" s="153">
        <v>100</v>
      </c>
      <c r="R56" s="153">
        <v>100</v>
      </c>
    </row>
    <row r="57" spans="1:18" ht="15">
      <c r="A57" s="103"/>
      <c r="B57" s="104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42"/>
    </row>
    <row r="58" spans="1:18" ht="15">
      <c r="A58" s="64" t="s">
        <v>78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5">
      <c r="A59" s="51" t="s">
        <v>86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</sheetData>
  <sheetProtection/>
  <mergeCells count="15">
    <mergeCell ref="G4:G5"/>
    <mergeCell ref="H4:K4"/>
    <mergeCell ref="L4:L5"/>
    <mergeCell ref="M4:P4"/>
    <mergeCell ref="Q4:Q5"/>
    <mergeCell ref="A56:B56"/>
    <mergeCell ref="A1:R1"/>
    <mergeCell ref="A2:A5"/>
    <mergeCell ref="B2:B5"/>
    <mergeCell ref="C2:R2"/>
    <mergeCell ref="C3:G3"/>
    <mergeCell ref="H3:L3"/>
    <mergeCell ref="M3:Q3"/>
    <mergeCell ref="R3:R5"/>
    <mergeCell ref="C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1.00390625" style="55" customWidth="1"/>
    <col min="13" max="16384" width="11.421875" style="55" customWidth="1"/>
  </cols>
  <sheetData>
    <row r="1" spans="1:12" ht="49.5" customHeight="1" thickBot="1" thickTop="1">
      <c r="A1" s="169" t="s">
        <v>227</v>
      </c>
      <c r="B1" s="170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 thickBot="1" thickTop="1">
      <c r="A2" s="163" t="s">
        <v>24</v>
      </c>
      <c r="B2" s="164" t="s">
        <v>88</v>
      </c>
      <c r="C2" s="222" t="s">
        <v>80</v>
      </c>
      <c r="D2" s="222"/>
      <c r="E2" s="222"/>
      <c r="F2" s="222"/>
      <c r="G2" s="222"/>
      <c r="H2" s="222"/>
      <c r="I2" s="222"/>
      <c r="J2" s="223"/>
      <c r="K2" s="211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35" t="s">
        <v>27</v>
      </c>
      <c r="K4" s="46" t="s">
        <v>26</v>
      </c>
      <c r="L4" s="35" t="s">
        <v>27</v>
      </c>
    </row>
    <row r="5" spans="1:12" ht="28.5">
      <c r="A5" s="88">
        <v>0</v>
      </c>
      <c r="B5" s="89" t="s">
        <v>28</v>
      </c>
      <c r="C5" s="58">
        <v>238</v>
      </c>
      <c r="D5" s="90">
        <v>0.07121484141232795</v>
      </c>
      <c r="E5" s="58">
        <v>263</v>
      </c>
      <c r="F5" s="90">
        <v>0.0439725798361478</v>
      </c>
      <c r="G5" s="60">
        <v>99</v>
      </c>
      <c r="H5" s="90">
        <v>0.05996365838885524</v>
      </c>
      <c r="I5" s="60">
        <v>7</v>
      </c>
      <c r="J5" s="114">
        <v>0.1891891891891892</v>
      </c>
      <c r="K5" s="60">
        <v>607</v>
      </c>
      <c r="L5" s="90">
        <v>0.05512669149032785</v>
      </c>
    </row>
    <row r="6" spans="1:12" ht="15">
      <c r="A6" s="93">
        <v>10</v>
      </c>
      <c r="B6" s="94" t="s">
        <v>29</v>
      </c>
      <c r="C6" s="7">
        <v>248</v>
      </c>
      <c r="D6" s="95">
        <v>0.07420706163973669</v>
      </c>
      <c r="E6" s="7">
        <v>379</v>
      </c>
      <c r="F6" s="95">
        <v>0.06336732987794683</v>
      </c>
      <c r="G6" s="14">
        <v>42</v>
      </c>
      <c r="H6" s="95">
        <v>0.025439127801332527</v>
      </c>
      <c r="I6" s="14">
        <v>0</v>
      </c>
      <c r="J6" s="115">
        <v>0</v>
      </c>
      <c r="K6" s="14">
        <v>669</v>
      </c>
      <c r="L6" s="95">
        <v>0.06075742439378803</v>
      </c>
    </row>
    <row r="7" spans="1:12" ht="15">
      <c r="A7" s="93">
        <v>11</v>
      </c>
      <c r="B7" s="94" t="s">
        <v>30</v>
      </c>
      <c r="C7" s="7">
        <v>1312</v>
      </c>
      <c r="D7" s="95">
        <v>0.39257929383602636</v>
      </c>
      <c r="E7" s="7">
        <v>2388</v>
      </c>
      <c r="F7" s="95">
        <v>0.39926433706738</v>
      </c>
      <c r="G7" s="14">
        <v>268</v>
      </c>
      <c r="H7" s="95">
        <v>0.1623258631132647</v>
      </c>
      <c r="I7" s="14">
        <v>1</v>
      </c>
      <c r="J7" s="115">
        <v>0.027027027027027025</v>
      </c>
      <c r="K7" s="14">
        <v>3969</v>
      </c>
      <c r="L7" s="95">
        <v>0.3604577240940877</v>
      </c>
    </row>
    <row r="8" spans="1:12" ht="15">
      <c r="A8" s="93">
        <v>12</v>
      </c>
      <c r="B8" s="94" t="s">
        <v>31</v>
      </c>
      <c r="C8" s="7">
        <v>93</v>
      </c>
      <c r="D8" s="95">
        <v>0.027827648114901255</v>
      </c>
      <c r="E8" s="7">
        <v>137</v>
      </c>
      <c r="F8" s="95">
        <v>0.02290586858384885</v>
      </c>
      <c r="G8" s="14">
        <v>17</v>
      </c>
      <c r="H8" s="95">
        <v>0.01029678982434888</v>
      </c>
      <c r="I8" s="14">
        <v>2</v>
      </c>
      <c r="J8" s="115">
        <v>0.05405405405405405</v>
      </c>
      <c r="K8" s="14">
        <v>249</v>
      </c>
      <c r="L8" s="95">
        <v>0.022613749886477158</v>
      </c>
    </row>
    <row r="9" spans="1:12" ht="15">
      <c r="A9" s="93">
        <v>13</v>
      </c>
      <c r="B9" s="94" t="s">
        <v>32</v>
      </c>
      <c r="C9" s="7">
        <v>2</v>
      </c>
      <c r="D9" s="95">
        <v>0.0005984440454817474</v>
      </c>
      <c r="E9" s="7">
        <v>4</v>
      </c>
      <c r="F9" s="95">
        <v>0.0006687844841999665</v>
      </c>
      <c r="G9" s="14">
        <v>1</v>
      </c>
      <c r="H9" s="95">
        <v>0.0006056935190793458</v>
      </c>
      <c r="I9" s="14">
        <v>0</v>
      </c>
      <c r="J9" s="115">
        <v>0</v>
      </c>
      <c r="K9" s="14">
        <v>7</v>
      </c>
      <c r="L9" s="95">
        <v>0.0006357279084551812</v>
      </c>
    </row>
    <row r="10" spans="1:12" ht="28.5">
      <c r="A10" s="93">
        <v>19</v>
      </c>
      <c r="B10" s="94" t="s">
        <v>33</v>
      </c>
      <c r="C10" s="7">
        <v>35</v>
      </c>
      <c r="D10" s="95">
        <v>0.010472770795930581</v>
      </c>
      <c r="E10" s="7">
        <v>60</v>
      </c>
      <c r="F10" s="95">
        <v>0.010031767262999498</v>
      </c>
      <c r="G10" s="14">
        <v>6</v>
      </c>
      <c r="H10" s="95">
        <v>0.0036341611144760757</v>
      </c>
      <c r="I10" s="14">
        <v>0</v>
      </c>
      <c r="J10" s="115">
        <v>0</v>
      </c>
      <c r="K10" s="14">
        <v>101</v>
      </c>
      <c r="L10" s="95">
        <v>0.0091726455362819</v>
      </c>
    </row>
    <row r="11" spans="1:12" ht="15">
      <c r="A11" s="93">
        <v>20</v>
      </c>
      <c r="B11" s="94" t="s">
        <v>34</v>
      </c>
      <c r="C11" s="7">
        <v>100</v>
      </c>
      <c r="D11" s="95">
        <v>0.029922202274087373</v>
      </c>
      <c r="E11" s="7">
        <v>175</v>
      </c>
      <c r="F11" s="95">
        <v>0.02925932118374854</v>
      </c>
      <c r="G11" s="14">
        <v>300</v>
      </c>
      <c r="H11" s="95">
        <v>0.18170805572380375</v>
      </c>
      <c r="I11" s="14">
        <v>0</v>
      </c>
      <c r="J11" s="115">
        <v>0</v>
      </c>
      <c r="K11" s="14">
        <v>575</v>
      </c>
      <c r="L11" s="95">
        <v>0.05222050676596131</v>
      </c>
    </row>
    <row r="12" spans="1:12" ht="15">
      <c r="A12" s="93">
        <v>21</v>
      </c>
      <c r="B12" s="94" t="s">
        <v>35</v>
      </c>
      <c r="C12" s="7">
        <v>138</v>
      </c>
      <c r="D12" s="95">
        <v>0.04129263913824058</v>
      </c>
      <c r="E12" s="7">
        <v>234</v>
      </c>
      <c r="F12" s="95">
        <v>0.039123892325698045</v>
      </c>
      <c r="G12" s="14">
        <v>403</v>
      </c>
      <c r="H12" s="95">
        <v>0.24409448818897636</v>
      </c>
      <c r="I12" s="14">
        <v>1</v>
      </c>
      <c r="J12" s="115">
        <v>0.027027027027027025</v>
      </c>
      <c r="K12" s="14">
        <v>776</v>
      </c>
      <c r="L12" s="95">
        <v>0.07047497956588866</v>
      </c>
    </row>
    <row r="13" spans="1:12" ht="15">
      <c r="A13" s="93">
        <v>22</v>
      </c>
      <c r="B13" s="94" t="s">
        <v>36</v>
      </c>
      <c r="C13" s="7">
        <v>4</v>
      </c>
      <c r="D13" s="95">
        <v>0.0011968880909634949</v>
      </c>
      <c r="E13" s="7">
        <v>3</v>
      </c>
      <c r="F13" s="95">
        <v>0.0005015883631499749</v>
      </c>
      <c r="G13" s="14">
        <v>16</v>
      </c>
      <c r="H13" s="95">
        <v>0.009691096305269533</v>
      </c>
      <c r="I13" s="14">
        <v>0</v>
      </c>
      <c r="J13" s="115">
        <v>0</v>
      </c>
      <c r="K13" s="14">
        <v>23</v>
      </c>
      <c r="L13" s="95">
        <v>0.0020888202706384525</v>
      </c>
    </row>
    <row r="14" spans="1:12" ht="15">
      <c r="A14" s="93">
        <v>29</v>
      </c>
      <c r="B14" s="94" t="s">
        <v>37</v>
      </c>
      <c r="C14" s="7">
        <v>10</v>
      </c>
      <c r="D14" s="95">
        <v>0.002992220227408737</v>
      </c>
      <c r="E14" s="7">
        <v>18</v>
      </c>
      <c r="F14" s="95">
        <v>0.0030095301788998496</v>
      </c>
      <c r="G14" s="14">
        <v>20</v>
      </c>
      <c r="H14" s="95">
        <v>0.012113870381586917</v>
      </c>
      <c r="I14" s="14">
        <v>0</v>
      </c>
      <c r="J14" s="115">
        <v>0</v>
      </c>
      <c r="K14" s="14">
        <v>48</v>
      </c>
      <c r="L14" s="95">
        <v>0.004359277086549815</v>
      </c>
    </row>
    <row r="15" spans="1:12" ht="15">
      <c r="A15" s="93">
        <v>30</v>
      </c>
      <c r="B15" s="94" t="s">
        <v>38</v>
      </c>
      <c r="C15" s="7">
        <v>245</v>
      </c>
      <c r="D15" s="95">
        <v>0.07330939557151407</v>
      </c>
      <c r="E15" s="7">
        <v>530</v>
      </c>
      <c r="F15" s="95">
        <v>0.08861394415649557</v>
      </c>
      <c r="G15" s="14">
        <v>117</v>
      </c>
      <c r="H15" s="95">
        <v>0.07086614173228346</v>
      </c>
      <c r="I15" s="14">
        <v>0</v>
      </c>
      <c r="J15" s="115">
        <v>0</v>
      </c>
      <c r="K15" s="14">
        <v>892</v>
      </c>
      <c r="L15" s="95">
        <v>0.08100989919171737</v>
      </c>
    </row>
    <row r="16" spans="1:12" ht="15">
      <c r="A16" s="93">
        <v>31</v>
      </c>
      <c r="B16" s="94" t="s">
        <v>39</v>
      </c>
      <c r="C16" s="7">
        <v>31</v>
      </c>
      <c r="D16" s="95">
        <v>0.009275882704967086</v>
      </c>
      <c r="E16" s="7">
        <v>53</v>
      </c>
      <c r="F16" s="95">
        <v>0.008861394415649556</v>
      </c>
      <c r="G16" s="14">
        <v>29</v>
      </c>
      <c r="H16" s="95">
        <v>0.01756511205330103</v>
      </c>
      <c r="I16" s="14">
        <v>0</v>
      </c>
      <c r="J16" s="115">
        <v>0</v>
      </c>
      <c r="K16" s="14">
        <v>113</v>
      </c>
      <c r="L16" s="95">
        <v>0.010262464807919354</v>
      </c>
    </row>
    <row r="17" spans="1:12" ht="15">
      <c r="A17" s="93">
        <v>32</v>
      </c>
      <c r="B17" s="94" t="s">
        <v>40</v>
      </c>
      <c r="C17" s="7">
        <v>415</v>
      </c>
      <c r="D17" s="95">
        <v>0.12417713943746259</v>
      </c>
      <c r="E17" s="7">
        <v>785</v>
      </c>
      <c r="F17" s="95">
        <v>0.13124895502424344</v>
      </c>
      <c r="G17" s="14">
        <v>141</v>
      </c>
      <c r="H17" s="95">
        <v>0.08540278619018776</v>
      </c>
      <c r="I17" s="14">
        <v>0</v>
      </c>
      <c r="J17" s="115">
        <v>0</v>
      </c>
      <c r="K17" s="14">
        <v>1341</v>
      </c>
      <c r="L17" s="95">
        <v>0.12178730360548544</v>
      </c>
    </row>
    <row r="18" spans="1:12" ht="28.5">
      <c r="A18" s="93">
        <v>39</v>
      </c>
      <c r="B18" s="94" t="s">
        <v>41</v>
      </c>
      <c r="C18" s="7">
        <v>79</v>
      </c>
      <c r="D18" s="95">
        <v>0.023638539796529027</v>
      </c>
      <c r="E18" s="7">
        <v>191</v>
      </c>
      <c r="F18" s="95">
        <v>0.031934459120548396</v>
      </c>
      <c r="G18" s="14">
        <v>31</v>
      </c>
      <c r="H18" s="95">
        <v>0.01877649909145972</v>
      </c>
      <c r="I18" s="14">
        <v>0</v>
      </c>
      <c r="J18" s="115">
        <v>0</v>
      </c>
      <c r="K18" s="14">
        <v>301</v>
      </c>
      <c r="L18" s="95">
        <v>0.02733630006357279</v>
      </c>
    </row>
    <row r="19" spans="1:12" ht="15">
      <c r="A19" s="93">
        <v>40</v>
      </c>
      <c r="B19" s="94" t="s">
        <v>42</v>
      </c>
      <c r="C19" s="7">
        <v>1</v>
      </c>
      <c r="D19" s="95">
        <v>0.0002992220227408737</v>
      </c>
      <c r="E19" s="7">
        <v>0</v>
      </c>
      <c r="F19" s="95">
        <v>0</v>
      </c>
      <c r="G19" s="14">
        <v>1</v>
      </c>
      <c r="H19" s="95">
        <v>0.0006056935190793458</v>
      </c>
      <c r="I19" s="14">
        <v>0</v>
      </c>
      <c r="J19" s="115">
        <v>0</v>
      </c>
      <c r="K19" s="14">
        <v>2</v>
      </c>
      <c r="L19" s="95">
        <v>0.0001816365452729089</v>
      </c>
    </row>
    <row r="20" spans="1:12" ht="15">
      <c r="A20" s="93">
        <v>41</v>
      </c>
      <c r="B20" s="94" t="s">
        <v>43</v>
      </c>
      <c r="C20" s="7">
        <v>1</v>
      </c>
      <c r="D20" s="95">
        <v>0.0002992220227408737</v>
      </c>
      <c r="E20" s="7">
        <v>1</v>
      </c>
      <c r="F20" s="95">
        <v>0.00016719612104999163</v>
      </c>
      <c r="G20" s="14">
        <v>1</v>
      </c>
      <c r="H20" s="95">
        <v>0.0006056935190793458</v>
      </c>
      <c r="I20" s="14">
        <v>0</v>
      </c>
      <c r="J20" s="115">
        <v>0</v>
      </c>
      <c r="K20" s="14">
        <v>3</v>
      </c>
      <c r="L20" s="95">
        <v>0.00027245481790936344</v>
      </c>
    </row>
    <row r="21" spans="1:12" ht="15">
      <c r="A21" s="93">
        <v>50</v>
      </c>
      <c r="B21" s="94" t="s">
        <v>44</v>
      </c>
      <c r="C21" s="7">
        <v>96</v>
      </c>
      <c r="D21" s="95">
        <v>0.02872531418312388</v>
      </c>
      <c r="E21" s="7">
        <v>172</v>
      </c>
      <c r="F21" s="95">
        <v>0.02875773282059856</v>
      </c>
      <c r="G21" s="14">
        <v>34</v>
      </c>
      <c r="H21" s="95">
        <v>0.02059357964869776</v>
      </c>
      <c r="I21" s="14">
        <v>1</v>
      </c>
      <c r="J21" s="115">
        <v>0.027027027027027025</v>
      </c>
      <c r="K21" s="14">
        <v>303</v>
      </c>
      <c r="L21" s="95">
        <v>0.027517936608845703</v>
      </c>
    </row>
    <row r="22" spans="1:12" ht="15">
      <c r="A22" s="93">
        <v>51</v>
      </c>
      <c r="B22" s="94" t="s">
        <v>44</v>
      </c>
      <c r="C22" s="7">
        <v>35</v>
      </c>
      <c r="D22" s="95">
        <v>0.010472770795930581</v>
      </c>
      <c r="E22" s="7">
        <v>111</v>
      </c>
      <c r="F22" s="95">
        <v>0.01855876943654907</v>
      </c>
      <c r="G22" s="14">
        <v>10</v>
      </c>
      <c r="H22" s="95">
        <v>0.0060569351907934586</v>
      </c>
      <c r="I22" s="14">
        <v>0</v>
      </c>
      <c r="J22" s="115">
        <v>0</v>
      </c>
      <c r="K22" s="14">
        <v>156</v>
      </c>
      <c r="L22" s="95">
        <v>0.014167650531286895</v>
      </c>
    </row>
    <row r="23" spans="1:12" ht="15">
      <c r="A23" s="93">
        <v>52</v>
      </c>
      <c r="B23" s="94" t="s">
        <v>45</v>
      </c>
      <c r="C23" s="7">
        <v>40</v>
      </c>
      <c r="D23" s="95">
        <v>0.011968880909634948</v>
      </c>
      <c r="E23" s="7">
        <v>71</v>
      </c>
      <c r="F23" s="95">
        <v>0.011870924594549406</v>
      </c>
      <c r="G23" s="14">
        <v>14</v>
      </c>
      <c r="H23" s="95">
        <v>0.008479709267110842</v>
      </c>
      <c r="I23" s="14">
        <v>2</v>
      </c>
      <c r="J23" s="115">
        <v>0.05405405405405405</v>
      </c>
      <c r="K23" s="14">
        <v>127</v>
      </c>
      <c r="L23" s="95">
        <v>0.011533920624829714</v>
      </c>
    </row>
    <row r="24" spans="1:12" ht="42.75">
      <c r="A24" s="93">
        <v>53</v>
      </c>
      <c r="B24" s="94" t="s">
        <v>46</v>
      </c>
      <c r="C24" s="7">
        <v>2</v>
      </c>
      <c r="D24" s="95">
        <v>0.0005984440454817474</v>
      </c>
      <c r="E24" s="7">
        <v>1</v>
      </c>
      <c r="F24" s="95">
        <v>0.00016719612104999163</v>
      </c>
      <c r="G24" s="14">
        <v>3</v>
      </c>
      <c r="H24" s="95">
        <v>0.0018170805572380378</v>
      </c>
      <c r="I24" s="14">
        <v>2</v>
      </c>
      <c r="J24" s="115">
        <v>0.05405405405405405</v>
      </c>
      <c r="K24" s="14">
        <v>8</v>
      </c>
      <c r="L24" s="95">
        <v>0.0007265461810916356</v>
      </c>
    </row>
    <row r="25" spans="1:12" ht="15">
      <c r="A25" s="93">
        <v>54</v>
      </c>
      <c r="B25" s="94" t="s">
        <v>47</v>
      </c>
      <c r="C25" s="7">
        <v>0</v>
      </c>
      <c r="D25" s="95">
        <v>0</v>
      </c>
      <c r="E25" s="7">
        <v>0</v>
      </c>
      <c r="F25" s="95">
        <v>0</v>
      </c>
      <c r="G25" s="14">
        <v>0</v>
      </c>
      <c r="H25" s="95">
        <v>0</v>
      </c>
      <c r="I25" s="14">
        <v>0</v>
      </c>
      <c r="J25" s="115">
        <v>0</v>
      </c>
      <c r="K25" s="14">
        <v>0</v>
      </c>
      <c r="L25" s="95">
        <v>0</v>
      </c>
    </row>
    <row r="26" spans="1:12" ht="28.5">
      <c r="A26" s="93">
        <v>59</v>
      </c>
      <c r="B26" s="94" t="s">
        <v>48</v>
      </c>
      <c r="C26" s="7">
        <v>10</v>
      </c>
      <c r="D26" s="95">
        <v>0.002992220227408737</v>
      </c>
      <c r="E26" s="7">
        <v>21</v>
      </c>
      <c r="F26" s="95">
        <v>0.003511118542049825</v>
      </c>
      <c r="G26" s="14">
        <v>3</v>
      </c>
      <c r="H26" s="95">
        <v>0.0018170805572380378</v>
      </c>
      <c r="I26" s="14">
        <v>0</v>
      </c>
      <c r="J26" s="115">
        <v>0</v>
      </c>
      <c r="K26" s="14">
        <v>34</v>
      </c>
      <c r="L26" s="95">
        <v>0.0030878212696394515</v>
      </c>
    </row>
    <row r="27" spans="1:12" ht="28.5">
      <c r="A27" s="93">
        <v>60</v>
      </c>
      <c r="B27" s="94" t="s">
        <v>49</v>
      </c>
      <c r="C27" s="7">
        <v>2</v>
      </c>
      <c r="D27" s="95">
        <v>0.0005984440454817474</v>
      </c>
      <c r="E27" s="7">
        <v>0</v>
      </c>
      <c r="F27" s="95">
        <v>0</v>
      </c>
      <c r="G27" s="14">
        <v>0</v>
      </c>
      <c r="H27" s="95">
        <v>0</v>
      </c>
      <c r="I27" s="14">
        <v>0</v>
      </c>
      <c r="J27" s="115">
        <v>0</v>
      </c>
      <c r="K27" s="14">
        <v>2</v>
      </c>
      <c r="L27" s="95">
        <v>0.0001816365452729089</v>
      </c>
    </row>
    <row r="28" spans="1:12" ht="28.5">
      <c r="A28" s="93">
        <v>61</v>
      </c>
      <c r="B28" s="94" t="s">
        <v>50</v>
      </c>
      <c r="C28" s="7">
        <v>3</v>
      </c>
      <c r="D28" s="95">
        <v>0.0008976660682226212</v>
      </c>
      <c r="E28" s="7">
        <v>5</v>
      </c>
      <c r="F28" s="95">
        <v>0.000835980605249958</v>
      </c>
      <c r="G28" s="14">
        <v>0</v>
      </c>
      <c r="H28" s="95">
        <v>0</v>
      </c>
      <c r="I28" s="14">
        <v>0</v>
      </c>
      <c r="J28" s="115">
        <v>0</v>
      </c>
      <c r="K28" s="14">
        <v>8</v>
      </c>
      <c r="L28" s="95">
        <v>0.0007265461810916356</v>
      </c>
    </row>
    <row r="29" spans="1:12" ht="15">
      <c r="A29" s="93">
        <v>62</v>
      </c>
      <c r="B29" s="94" t="s">
        <v>51</v>
      </c>
      <c r="C29" s="7">
        <v>0</v>
      </c>
      <c r="D29" s="95">
        <v>0</v>
      </c>
      <c r="E29" s="7">
        <v>0</v>
      </c>
      <c r="F29" s="95">
        <v>0</v>
      </c>
      <c r="G29" s="14">
        <v>0</v>
      </c>
      <c r="H29" s="95">
        <v>0</v>
      </c>
      <c r="I29" s="14">
        <v>3</v>
      </c>
      <c r="J29" s="115">
        <v>0.0008976660682226212</v>
      </c>
      <c r="K29" s="14">
        <v>3</v>
      </c>
      <c r="L29" s="95">
        <v>0.00027245481790936344</v>
      </c>
    </row>
    <row r="30" spans="1:12" ht="15">
      <c r="A30" s="93">
        <v>63</v>
      </c>
      <c r="B30" s="94" t="s">
        <v>52</v>
      </c>
      <c r="C30" s="7">
        <v>0</v>
      </c>
      <c r="D30" s="95">
        <v>0</v>
      </c>
      <c r="E30" s="7">
        <v>0</v>
      </c>
      <c r="F30" s="95">
        <v>0</v>
      </c>
      <c r="G30" s="14">
        <v>1</v>
      </c>
      <c r="H30" s="95">
        <v>0.00010687186063909372</v>
      </c>
      <c r="I30" s="14">
        <v>0</v>
      </c>
      <c r="J30" s="115">
        <v>0</v>
      </c>
      <c r="K30" s="14">
        <v>0</v>
      </c>
      <c r="L30" s="95">
        <v>0</v>
      </c>
    </row>
    <row r="31" spans="1:12" ht="42.75">
      <c r="A31" s="93">
        <v>69</v>
      </c>
      <c r="B31" s="94" t="s">
        <v>53</v>
      </c>
      <c r="C31" s="7">
        <v>0</v>
      </c>
      <c r="D31" s="95">
        <v>0</v>
      </c>
      <c r="E31" s="7">
        <v>5</v>
      </c>
      <c r="F31" s="95">
        <v>0.000835980605249958</v>
      </c>
      <c r="G31" s="14">
        <v>0</v>
      </c>
      <c r="H31" s="95">
        <v>0</v>
      </c>
      <c r="I31" s="14">
        <v>0</v>
      </c>
      <c r="J31" s="115">
        <v>0</v>
      </c>
      <c r="K31" s="14">
        <v>5</v>
      </c>
      <c r="L31" s="95">
        <v>0.00045409136318227223</v>
      </c>
    </row>
    <row r="32" spans="1:12" ht="15">
      <c r="A32" s="93">
        <v>70</v>
      </c>
      <c r="B32" s="94" t="s">
        <v>54</v>
      </c>
      <c r="C32" s="7">
        <v>0</v>
      </c>
      <c r="D32" s="95">
        <v>0</v>
      </c>
      <c r="E32" s="7">
        <v>0</v>
      </c>
      <c r="F32" s="95">
        <v>0</v>
      </c>
      <c r="G32" s="14">
        <v>0</v>
      </c>
      <c r="H32" s="95">
        <v>0</v>
      </c>
      <c r="I32" s="14">
        <v>0</v>
      </c>
      <c r="J32" s="115">
        <v>0</v>
      </c>
      <c r="K32" s="14">
        <v>0</v>
      </c>
      <c r="L32" s="95">
        <v>0</v>
      </c>
    </row>
    <row r="33" spans="1:12" ht="15">
      <c r="A33" s="93">
        <v>71</v>
      </c>
      <c r="B33" s="94" t="s">
        <v>55</v>
      </c>
      <c r="C33" s="7">
        <v>0</v>
      </c>
      <c r="D33" s="95">
        <v>0</v>
      </c>
      <c r="E33" s="7">
        <v>1</v>
      </c>
      <c r="F33" s="95">
        <v>0.00016719612104999163</v>
      </c>
      <c r="G33" s="14">
        <v>0</v>
      </c>
      <c r="H33" s="95">
        <v>0</v>
      </c>
      <c r="I33" s="14">
        <v>0</v>
      </c>
      <c r="J33" s="115">
        <v>0</v>
      </c>
      <c r="K33" s="14">
        <v>1</v>
      </c>
      <c r="L33" s="95">
        <v>9.081827263645445E-05</v>
      </c>
    </row>
    <row r="34" spans="1:12" ht="15">
      <c r="A34" s="93">
        <v>72</v>
      </c>
      <c r="B34" s="94" t="s">
        <v>56</v>
      </c>
      <c r="C34" s="7">
        <v>1</v>
      </c>
      <c r="D34" s="95">
        <v>0.0002992220227408737</v>
      </c>
      <c r="E34" s="7">
        <v>0</v>
      </c>
      <c r="F34" s="95">
        <v>0</v>
      </c>
      <c r="G34" s="14">
        <v>0</v>
      </c>
      <c r="H34" s="95">
        <v>0</v>
      </c>
      <c r="I34" s="14">
        <v>0</v>
      </c>
      <c r="J34" s="115">
        <v>0</v>
      </c>
      <c r="K34" s="14">
        <v>1</v>
      </c>
      <c r="L34" s="95">
        <v>9.081827263645445E-05</v>
      </c>
    </row>
    <row r="35" spans="1:12" ht="28.5">
      <c r="A35" s="93">
        <v>79</v>
      </c>
      <c r="B35" s="94" t="s">
        <v>57</v>
      </c>
      <c r="C35" s="7">
        <v>0</v>
      </c>
      <c r="D35" s="95">
        <v>0</v>
      </c>
      <c r="E35" s="7">
        <v>0</v>
      </c>
      <c r="F35" s="95">
        <v>0</v>
      </c>
      <c r="G35" s="14">
        <v>0</v>
      </c>
      <c r="H35" s="95">
        <v>0</v>
      </c>
      <c r="I35" s="14">
        <v>0</v>
      </c>
      <c r="J35" s="115">
        <v>0</v>
      </c>
      <c r="K35" s="14">
        <v>0</v>
      </c>
      <c r="L35" s="95">
        <v>0</v>
      </c>
    </row>
    <row r="36" spans="1:12" ht="15">
      <c r="A36" s="93">
        <v>80</v>
      </c>
      <c r="B36" s="94" t="s">
        <v>58</v>
      </c>
      <c r="C36" s="7">
        <v>0</v>
      </c>
      <c r="D36" s="95">
        <v>0</v>
      </c>
      <c r="E36" s="7">
        <v>0</v>
      </c>
      <c r="F36" s="95">
        <v>0</v>
      </c>
      <c r="G36" s="14">
        <v>0</v>
      </c>
      <c r="H36" s="95">
        <v>0</v>
      </c>
      <c r="I36" s="14">
        <v>0</v>
      </c>
      <c r="J36" s="115">
        <v>0</v>
      </c>
      <c r="K36" s="14">
        <v>0</v>
      </c>
      <c r="L36" s="95">
        <v>0</v>
      </c>
    </row>
    <row r="37" spans="1:12" ht="15">
      <c r="A37" s="93">
        <v>81</v>
      </c>
      <c r="B37" s="94" t="s">
        <v>59</v>
      </c>
      <c r="C37" s="7">
        <v>0</v>
      </c>
      <c r="D37" s="95">
        <v>0</v>
      </c>
      <c r="E37" s="7">
        <v>0</v>
      </c>
      <c r="F37" s="95">
        <v>0</v>
      </c>
      <c r="G37" s="14">
        <v>0</v>
      </c>
      <c r="H37" s="95">
        <v>0</v>
      </c>
      <c r="I37" s="14">
        <v>0</v>
      </c>
      <c r="J37" s="115">
        <v>0</v>
      </c>
      <c r="K37" s="14">
        <v>0</v>
      </c>
      <c r="L37" s="95">
        <v>0</v>
      </c>
    </row>
    <row r="38" spans="1:12" ht="15">
      <c r="A38" s="93">
        <v>82</v>
      </c>
      <c r="B38" s="94" t="s">
        <v>60</v>
      </c>
      <c r="C38" s="7">
        <v>0</v>
      </c>
      <c r="D38" s="95">
        <v>0</v>
      </c>
      <c r="E38" s="7">
        <v>0</v>
      </c>
      <c r="F38" s="95">
        <v>0</v>
      </c>
      <c r="G38" s="14">
        <v>0</v>
      </c>
      <c r="H38" s="95">
        <v>0</v>
      </c>
      <c r="I38" s="14">
        <v>0</v>
      </c>
      <c r="J38" s="115">
        <v>0</v>
      </c>
      <c r="K38" s="14">
        <v>0</v>
      </c>
      <c r="L38" s="95">
        <v>0</v>
      </c>
    </row>
    <row r="39" spans="1:12" ht="15">
      <c r="A39" s="93">
        <v>89</v>
      </c>
      <c r="B39" s="94" t="s">
        <v>61</v>
      </c>
      <c r="C39" s="7">
        <v>0</v>
      </c>
      <c r="D39" s="95">
        <v>0</v>
      </c>
      <c r="E39" s="7">
        <v>0</v>
      </c>
      <c r="F39" s="95">
        <v>0</v>
      </c>
      <c r="G39" s="14">
        <v>0</v>
      </c>
      <c r="H39" s="95">
        <v>0</v>
      </c>
      <c r="I39" s="14">
        <v>0</v>
      </c>
      <c r="J39" s="115">
        <v>0</v>
      </c>
      <c r="K39" s="14">
        <v>0</v>
      </c>
      <c r="L39" s="95">
        <v>0</v>
      </c>
    </row>
    <row r="40" spans="1:12" ht="28.5">
      <c r="A40" s="93">
        <v>90</v>
      </c>
      <c r="B40" s="94" t="s">
        <v>62</v>
      </c>
      <c r="C40" s="7">
        <v>0</v>
      </c>
      <c r="D40" s="95">
        <v>0</v>
      </c>
      <c r="E40" s="7">
        <v>0</v>
      </c>
      <c r="F40" s="95">
        <v>0</v>
      </c>
      <c r="G40" s="14">
        <v>2</v>
      </c>
      <c r="H40" s="95">
        <v>0.00021374372127818745</v>
      </c>
      <c r="I40" s="14">
        <v>0</v>
      </c>
      <c r="J40" s="115">
        <v>0</v>
      </c>
      <c r="K40" s="14">
        <v>0</v>
      </c>
      <c r="L40" s="95">
        <v>0</v>
      </c>
    </row>
    <row r="41" spans="1:12" ht="15">
      <c r="A41" s="93">
        <v>91</v>
      </c>
      <c r="B41" s="94" t="s">
        <v>63</v>
      </c>
      <c r="C41" s="7">
        <v>0</v>
      </c>
      <c r="D41" s="95">
        <v>0</v>
      </c>
      <c r="E41" s="7">
        <v>0</v>
      </c>
      <c r="F41" s="95">
        <v>0</v>
      </c>
      <c r="G41" s="14">
        <v>1</v>
      </c>
      <c r="H41" s="95">
        <v>0.00010687186063909372</v>
      </c>
      <c r="I41" s="14">
        <v>0</v>
      </c>
      <c r="J41" s="115">
        <v>0</v>
      </c>
      <c r="K41" s="14">
        <v>0</v>
      </c>
      <c r="L41" s="95">
        <v>0</v>
      </c>
    </row>
    <row r="42" spans="1:12" ht="15">
      <c r="A42" s="93">
        <v>92</v>
      </c>
      <c r="B42" s="94" t="s">
        <v>64</v>
      </c>
      <c r="C42" s="7">
        <v>0</v>
      </c>
      <c r="D42" s="95">
        <v>0</v>
      </c>
      <c r="E42" s="7">
        <v>1</v>
      </c>
      <c r="F42" s="95">
        <v>0.00016719612104999163</v>
      </c>
      <c r="G42" s="14">
        <v>0</v>
      </c>
      <c r="H42" s="95">
        <v>0</v>
      </c>
      <c r="I42" s="14">
        <v>0</v>
      </c>
      <c r="J42" s="115">
        <v>0</v>
      </c>
      <c r="K42" s="14">
        <v>1</v>
      </c>
      <c r="L42" s="95">
        <v>9.081827263645445E-05</v>
      </c>
    </row>
    <row r="43" spans="1:12" ht="28.5">
      <c r="A43" s="93">
        <v>99</v>
      </c>
      <c r="B43" s="94" t="s">
        <v>65</v>
      </c>
      <c r="C43" s="7">
        <v>1</v>
      </c>
      <c r="D43" s="95">
        <v>0.0002992220227408737</v>
      </c>
      <c r="E43" s="7">
        <v>2</v>
      </c>
      <c r="F43" s="95">
        <v>0.00033439224209998327</v>
      </c>
      <c r="G43" s="14">
        <v>1</v>
      </c>
      <c r="H43" s="95">
        <v>0.0006056935190793458</v>
      </c>
      <c r="I43" s="14">
        <v>0</v>
      </c>
      <c r="J43" s="115">
        <v>0</v>
      </c>
      <c r="K43" s="14">
        <v>4</v>
      </c>
      <c r="L43" s="95">
        <v>0.0003632730905458178</v>
      </c>
    </row>
    <row r="44" spans="1:12" ht="28.5">
      <c r="A44" s="93">
        <v>100</v>
      </c>
      <c r="B44" s="94" t="s">
        <v>66</v>
      </c>
      <c r="C44" s="7">
        <v>0</v>
      </c>
      <c r="D44" s="95">
        <v>0</v>
      </c>
      <c r="E44" s="7">
        <v>0</v>
      </c>
      <c r="F44" s="95">
        <v>0</v>
      </c>
      <c r="G44" s="14">
        <v>0</v>
      </c>
      <c r="H44" s="95">
        <v>0</v>
      </c>
      <c r="I44" s="14">
        <v>0</v>
      </c>
      <c r="J44" s="115">
        <v>0</v>
      </c>
      <c r="K44" s="14">
        <v>0</v>
      </c>
      <c r="L44" s="95">
        <v>0</v>
      </c>
    </row>
    <row r="45" spans="1:12" ht="15">
      <c r="A45" s="93">
        <v>101</v>
      </c>
      <c r="B45" s="94" t="s">
        <v>67</v>
      </c>
      <c r="C45" s="7">
        <v>0</v>
      </c>
      <c r="D45" s="95">
        <v>0</v>
      </c>
      <c r="E45" s="7">
        <v>0</v>
      </c>
      <c r="F45" s="95">
        <v>0</v>
      </c>
      <c r="G45" s="14">
        <v>0</v>
      </c>
      <c r="H45" s="95">
        <v>0</v>
      </c>
      <c r="I45" s="14">
        <v>0</v>
      </c>
      <c r="J45" s="115">
        <v>0</v>
      </c>
      <c r="K45" s="14">
        <v>0</v>
      </c>
      <c r="L45" s="95">
        <v>0</v>
      </c>
    </row>
    <row r="46" spans="1:12" ht="15">
      <c r="A46" s="93">
        <v>102</v>
      </c>
      <c r="B46" s="94" t="s">
        <v>68</v>
      </c>
      <c r="C46" s="7">
        <v>0</v>
      </c>
      <c r="D46" s="95">
        <v>0</v>
      </c>
      <c r="E46" s="7">
        <v>0</v>
      </c>
      <c r="F46" s="95">
        <v>0</v>
      </c>
      <c r="G46" s="14">
        <v>0</v>
      </c>
      <c r="H46" s="95">
        <v>0</v>
      </c>
      <c r="I46" s="14">
        <v>0</v>
      </c>
      <c r="J46" s="115">
        <v>0</v>
      </c>
      <c r="K46" s="14">
        <v>0</v>
      </c>
      <c r="L46" s="95">
        <v>0</v>
      </c>
    </row>
    <row r="47" spans="1:12" ht="15">
      <c r="A47" s="93">
        <v>103</v>
      </c>
      <c r="B47" s="94" t="s">
        <v>69</v>
      </c>
      <c r="C47" s="7">
        <v>0</v>
      </c>
      <c r="D47" s="95">
        <v>0</v>
      </c>
      <c r="E47" s="7">
        <v>0</v>
      </c>
      <c r="F47" s="95">
        <v>0</v>
      </c>
      <c r="G47" s="14">
        <v>0</v>
      </c>
      <c r="H47" s="95">
        <v>0</v>
      </c>
      <c r="I47" s="14">
        <v>0</v>
      </c>
      <c r="J47" s="115">
        <v>0</v>
      </c>
      <c r="K47" s="14">
        <v>0</v>
      </c>
      <c r="L47" s="95">
        <v>0</v>
      </c>
    </row>
    <row r="48" spans="1:12" ht="42.75">
      <c r="A48" s="93">
        <v>109</v>
      </c>
      <c r="B48" s="94" t="s">
        <v>70</v>
      </c>
      <c r="C48" s="7">
        <v>0</v>
      </c>
      <c r="D48" s="95">
        <v>0</v>
      </c>
      <c r="E48" s="7">
        <v>0</v>
      </c>
      <c r="F48" s="95">
        <v>0</v>
      </c>
      <c r="G48" s="14">
        <v>0</v>
      </c>
      <c r="H48" s="95">
        <v>0</v>
      </c>
      <c r="I48" s="14">
        <v>0</v>
      </c>
      <c r="J48" s="115">
        <v>0</v>
      </c>
      <c r="K48" s="14">
        <v>0</v>
      </c>
      <c r="L48" s="95">
        <v>0</v>
      </c>
    </row>
    <row r="49" spans="1:12" ht="15">
      <c r="A49" s="93">
        <v>110</v>
      </c>
      <c r="B49" s="94" t="s">
        <v>71</v>
      </c>
      <c r="C49" s="7">
        <v>22</v>
      </c>
      <c r="D49" s="95">
        <v>0.006582884500299222</v>
      </c>
      <c r="E49" s="7">
        <v>43</v>
      </c>
      <c r="F49" s="95">
        <v>0.00718943320514964</v>
      </c>
      <c r="G49" s="14">
        <v>2</v>
      </c>
      <c r="H49" s="95">
        <v>0.0012113870381586917</v>
      </c>
      <c r="I49" s="14">
        <v>1</v>
      </c>
      <c r="J49" s="115">
        <v>0.027027027027027025</v>
      </c>
      <c r="K49" s="14">
        <v>68</v>
      </c>
      <c r="L49" s="95">
        <v>0.006175642539278903</v>
      </c>
    </row>
    <row r="50" spans="1:12" ht="28.5">
      <c r="A50" s="93">
        <v>111</v>
      </c>
      <c r="B50" s="94" t="s">
        <v>72</v>
      </c>
      <c r="C50" s="7">
        <v>2</v>
      </c>
      <c r="D50" s="95">
        <v>0.0005984440454817474</v>
      </c>
      <c r="E50" s="7">
        <v>6</v>
      </c>
      <c r="F50" s="95">
        <v>0.0010031767262999498</v>
      </c>
      <c r="G50" s="14">
        <v>0</v>
      </c>
      <c r="H50" s="95">
        <v>0</v>
      </c>
      <c r="I50" s="14">
        <v>0</v>
      </c>
      <c r="J50" s="115">
        <v>0</v>
      </c>
      <c r="K50" s="14">
        <v>8</v>
      </c>
      <c r="L50" s="95">
        <v>0.0007265461810916356</v>
      </c>
    </row>
    <row r="51" spans="1:12" ht="15">
      <c r="A51" s="93">
        <v>112</v>
      </c>
      <c r="B51" s="94" t="s">
        <v>73</v>
      </c>
      <c r="C51" s="7">
        <v>7</v>
      </c>
      <c r="D51" s="95">
        <v>0.002094554159186116</v>
      </c>
      <c r="E51" s="7">
        <v>21</v>
      </c>
      <c r="F51" s="95">
        <v>0.003511118542049825</v>
      </c>
      <c r="G51" s="14">
        <v>4</v>
      </c>
      <c r="H51" s="95">
        <v>0.0024227740763173833</v>
      </c>
      <c r="I51" s="14">
        <v>0</v>
      </c>
      <c r="J51" s="115">
        <v>0</v>
      </c>
      <c r="K51" s="14">
        <v>32</v>
      </c>
      <c r="L51" s="95">
        <v>0.0029061847243665425</v>
      </c>
    </row>
    <row r="52" spans="1:12" ht="15">
      <c r="A52" s="93">
        <v>119</v>
      </c>
      <c r="B52" s="94" t="s">
        <v>74</v>
      </c>
      <c r="C52" s="7">
        <v>8</v>
      </c>
      <c r="D52" s="95">
        <v>0.0023937761819269898</v>
      </c>
      <c r="E52" s="7">
        <v>17</v>
      </c>
      <c r="F52" s="95">
        <v>0.002842334057849858</v>
      </c>
      <c r="G52" s="14">
        <v>7</v>
      </c>
      <c r="H52" s="95">
        <v>0.004239854633555421</v>
      </c>
      <c r="I52" s="14">
        <v>0</v>
      </c>
      <c r="J52" s="115">
        <v>0</v>
      </c>
      <c r="K52" s="14">
        <v>32</v>
      </c>
      <c r="L52" s="95">
        <v>0.0029061847243665425</v>
      </c>
    </row>
    <row r="53" spans="1:12" ht="15">
      <c r="A53" s="93">
        <v>120</v>
      </c>
      <c r="B53" s="94" t="s">
        <v>75</v>
      </c>
      <c r="C53" s="7">
        <v>77</v>
      </c>
      <c r="D53" s="95">
        <v>0.023040095751047276</v>
      </c>
      <c r="E53" s="7">
        <v>184</v>
      </c>
      <c r="F53" s="95">
        <v>0.030764086273198467</v>
      </c>
      <c r="G53" s="14">
        <v>56</v>
      </c>
      <c r="H53" s="95">
        <v>0.03391883706844337</v>
      </c>
      <c r="I53" s="14">
        <v>7</v>
      </c>
      <c r="J53" s="115">
        <v>0.1891891891891892</v>
      </c>
      <c r="K53" s="14">
        <v>324</v>
      </c>
      <c r="L53" s="95">
        <v>0.029425120334211245</v>
      </c>
    </row>
    <row r="54" spans="1:12" ht="29.25" thickBot="1">
      <c r="A54" s="98">
        <v>999</v>
      </c>
      <c r="B54" s="99" t="s">
        <v>76</v>
      </c>
      <c r="C54" s="10">
        <v>81</v>
      </c>
      <c r="D54" s="100">
        <v>0.02423698384201077</v>
      </c>
      <c r="E54" s="10">
        <v>99</v>
      </c>
      <c r="F54" s="100">
        <v>0.016552415983949173</v>
      </c>
      <c r="G54" s="15">
        <v>25</v>
      </c>
      <c r="H54" s="100">
        <v>0.015142337976983646</v>
      </c>
      <c r="I54" s="15">
        <v>13</v>
      </c>
      <c r="J54" s="116">
        <v>0.35135135135135137</v>
      </c>
      <c r="K54" s="15">
        <v>218</v>
      </c>
      <c r="L54" s="100">
        <v>0.01979838343474707</v>
      </c>
    </row>
    <row r="55" spans="1:12" ht="15.75" thickBot="1">
      <c r="A55" s="166" t="s">
        <v>77</v>
      </c>
      <c r="B55" s="189"/>
      <c r="C55" s="16">
        <v>3342</v>
      </c>
      <c r="D55" s="13">
        <v>1</v>
      </c>
      <c r="E55" s="16">
        <v>5981</v>
      </c>
      <c r="F55" s="13">
        <v>1</v>
      </c>
      <c r="G55" s="16">
        <v>1651</v>
      </c>
      <c r="H55" s="13">
        <v>1</v>
      </c>
      <c r="I55" s="16">
        <v>37</v>
      </c>
      <c r="J55" s="13">
        <v>1</v>
      </c>
      <c r="K55" s="16">
        <v>11011</v>
      </c>
      <c r="L55" s="13">
        <v>1</v>
      </c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5">
      <c r="A58" s="51" t="s">
        <v>86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33" customHeight="1">
      <c r="A59" s="168" t="s">
        <v>96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</row>
    <row r="60" spans="1:12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</sheetData>
  <sheetProtection/>
  <mergeCells count="11">
    <mergeCell ref="G3:H3"/>
    <mergeCell ref="I3:J3"/>
    <mergeCell ref="A55:B55"/>
    <mergeCell ref="A59:L59"/>
    <mergeCell ref="A1:L1"/>
    <mergeCell ref="A2:A4"/>
    <mergeCell ref="B2:B4"/>
    <mergeCell ref="C2:J2"/>
    <mergeCell ref="K2:L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zoomScale="70" zoomScaleNormal="70" zoomScalePageLayoutView="0" workbookViewId="0" topLeftCell="A1">
      <selection activeCell="A1" sqref="A1:L1"/>
    </sheetView>
  </sheetViews>
  <sheetFormatPr defaultColWidth="11.421875" defaultRowHeight="15"/>
  <cols>
    <col min="1" max="1" width="10.7109375" style="55" customWidth="1"/>
    <col min="2" max="2" width="40.7109375" style="55" customWidth="1"/>
    <col min="3" max="12" width="10.7109375" style="55" customWidth="1"/>
    <col min="13" max="16384" width="11.421875" style="55" customWidth="1"/>
  </cols>
  <sheetData>
    <row r="1" spans="1:12" ht="49.5" customHeight="1" thickBot="1" thickTop="1">
      <c r="A1" s="169" t="s">
        <v>228</v>
      </c>
      <c r="B1" s="170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 thickBot="1" thickTop="1">
      <c r="A2" s="163" t="s">
        <v>24</v>
      </c>
      <c r="B2" s="164" t="s">
        <v>88</v>
      </c>
      <c r="C2" s="222" t="s">
        <v>80</v>
      </c>
      <c r="D2" s="222"/>
      <c r="E2" s="222"/>
      <c r="F2" s="222"/>
      <c r="G2" s="222"/>
      <c r="H2" s="222"/>
      <c r="I2" s="222"/>
      <c r="J2" s="223"/>
      <c r="K2" s="211" t="s">
        <v>77</v>
      </c>
      <c r="L2" s="224"/>
    </row>
    <row r="3" spans="1:12" ht="19.5" customHeight="1">
      <c r="A3" s="187"/>
      <c r="B3" s="186"/>
      <c r="C3" s="195" t="s">
        <v>81</v>
      </c>
      <c r="D3" s="194"/>
      <c r="E3" s="193" t="s">
        <v>82</v>
      </c>
      <c r="F3" s="194"/>
      <c r="G3" s="193" t="s">
        <v>83</v>
      </c>
      <c r="H3" s="194"/>
      <c r="I3" s="193" t="s">
        <v>84</v>
      </c>
      <c r="J3" s="194"/>
      <c r="K3" s="225"/>
      <c r="L3" s="226"/>
    </row>
    <row r="4" spans="1:12" ht="19.5" customHeight="1" thickBot="1">
      <c r="A4" s="220"/>
      <c r="B4" s="221"/>
      <c r="C4" s="44" t="s">
        <v>26</v>
      </c>
      <c r="D4" s="35" t="s">
        <v>27</v>
      </c>
      <c r="E4" s="46" t="s">
        <v>26</v>
      </c>
      <c r="F4" s="35" t="s">
        <v>27</v>
      </c>
      <c r="G4" s="46" t="s">
        <v>26</v>
      </c>
      <c r="H4" s="35" t="s">
        <v>27</v>
      </c>
      <c r="I4" s="46" t="s">
        <v>26</v>
      </c>
      <c r="J4" s="35" t="s">
        <v>27</v>
      </c>
      <c r="K4" s="46" t="s">
        <v>26</v>
      </c>
      <c r="L4" s="35" t="s">
        <v>27</v>
      </c>
    </row>
    <row r="5" spans="1:12" ht="28.5">
      <c r="A5" s="88">
        <v>0</v>
      </c>
      <c r="B5" s="89" t="s">
        <v>28</v>
      </c>
      <c r="C5" s="58">
        <v>221</v>
      </c>
      <c r="D5" s="90">
        <v>0.0519755409219191</v>
      </c>
      <c r="E5" s="58">
        <v>148</v>
      </c>
      <c r="F5" s="90">
        <v>0.037534871924930255</v>
      </c>
      <c r="G5" s="58">
        <v>44</v>
      </c>
      <c r="H5" s="90">
        <v>0.03816131830008673</v>
      </c>
      <c r="I5" s="58">
        <v>1</v>
      </c>
      <c r="J5" s="90">
        <v>0.1111111111111111</v>
      </c>
      <c r="K5" s="58">
        <v>414</v>
      </c>
      <c r="L5" s="90">
        <v>0.04424495030458479</v>
      </c>
    </row>
    <row r="6" spans="1:12" ht="15">
      <c r="A6" s="93">
        <v>10</v>
      </c>
      <c r="B6" s="94" t="s">
        <v>29</v>
      </c>
      <c r="C6" s="7">
        <v>286</v>
      </c>
      <c r="D6" s="95">
        <v>0.06726246472248354</v>
      </c>
      <c r="E6" s="7">
        <v>221</v>
      </c>
      <c r="F6" s="95">
        <v>0.0560486938879026</v>
      </c>
      <c r="G6" s="14">
        <v>19</v>
      </c>
      <c r="H6" s="95">
        <v>0.01647875108412836</v>
      </c>
      <c r="I6" s="14">
        <v>0</v>
      </c>
      <c r="J6" s="115">
        <v>0</v>
      </c>
      <c r="K6" s="14">
        <v>526</v>
      </c>
      <c r="L6" s="95">
        <v>0.0562145986961633</v>
      </c>
    </row>
    <row r="7" spans="1:12" ht="15">
      <c r="A7" s="93">
        <v>11</v>
      </c>
      <c r="B7" s="94" t="s">
        <v>30</v>
      </c>
      <c r="C7" s="7">
        <v>1602</v>
      </c>
      <c r="D7" s="95">
        <v>0.3767638758231421</v>
      </c>
      <c r="E7" s="7">
        <v>1239</v>
      </c>
      <c r="F7" s="95">
        <v>0.3142277453715446</v>
      </c>
      <c r="G7" s="14">
        <v>165</v>
      </c>
      <c r="H7" s="95">
        <v>0.14310494362532525</v>
      </c>
      <c r="I7" s="14">
        <v>0</v>
      </c>
      <c r="J7" s="115">
        <v>0</v>
      </c>
      <c r="K7" s="14">
        <v>3006</v>
      </c>
      <c r="L7" s="95">
        <v>0.32125681308111576</v>
      </c>
    </row>
    <row r="8" spans="1:12" ht="15">
      <c r="A8" s="93">
        <v>12</v>
      </c>
      <c r="B8" s="94" t="s">
        <v>31</v>
      </c>
      <c r="C8" s="7">
        <v>125</v>
      </c>
      <c r="D8" s="95">
        <v>0.02939793038570085</v>
      </c>
      <c r="E8" s="7">
        <v>79</v>
      </c>
      <c r="F8" s="95">
        <v>0.02003550595992899</v>
      </c>
      <c r="G8" s="14">
        <v>19</v>
      </c>
      <c r="H8" s="95">
        <v>0.01647875108412836</v>
      </c>
      <c r="I8" s="14">
        <v>0</v>
      </c>
      <c r="J8" s="115">
        <v>0</v>
      </c>
      <c r="K8" s="14">
        <v>223</v>
      </c>
      <c r="L8" s="95">
        <v>0.0238324249225179</v>
      </c>
    </row>
    <row r="9" spans="1:12" ht="15">
      <c r="A9" s="93">
        <v>13</v>
      </c>
      <c r="B9" s="94" t="s">
        <v>32</v>
      </c>
      <c r="C9" s="7">
        <v>4</v>
      </c>
      <c r="D9" s="95">
        <v>0.0009407337723424272</v>
      </c>
      <c r="E9" s="7">
        <v>4</v>
      </c>
      <c r="F9" s="95">
        <v>0.001014455997971088</v>
      </c>
      <c r="G9" s="14">
        <v>0</v>
      </c>
      <c r="H9" s="95">
        <v>0</v>
      </c>
      <c r="I9" s="14">
        <v>0</v>
      </c>
      <c r="J9" s="115">
        <v>0</v>
      </c>
      <c r="K9" s="14">
        <v>8</v>
      </c>
      <c r="L9" s="95">
        <v>0.0008549748851127498</v>
      </c>
    </row>
    <row r="10" spans="1:12" ht="28.5">
      <c r="A10" s="93">
        <v>19</v>
      </c>
      <c r="B10" s="94" t="s">
        <v>33</v>
      </c>
      <c r="C10" s="7">
        <v>45</v>
      </c>
      <c r="D10" s="95">
        <v>0.010583254938852305</v>
      </c>
      <c r="E10" s="7">
        <v>46</v>
      </c>
      <c r="F10" s="95">
        <v>0.011666243976667512</v>
      </c>
      <c r="G10" s="14">
        <v>6</v>
      </c>
      <c r="H10" s="95">
        <v>0.005203816131830009</v>
      </c>
      <c r="I10" s="14">
        <v>0</v>
      </c>
      <c r="J10" s="115">
        <v>0</v>
      </c>
      <c r="K10" s="14">
        <v>97</v>
      </c>
      <c r="L10" s="95">
        <v>0.01036657048199209</v>
      </c>
    </row>
    <row r="11" spans="1:12" ht="15">
      <c r="A11" s="93">
        <v>20</v>
      </c>
      <c r="B11" s="94" t="s">
        <v>34</v>
      </c>
      <c r="C11" s="7">
        <v>123</v>
      </c>
      <c r="D11" s="95">
        <v>0.028927563499529633</v>
      </c>
      <c r="E11" s="7">
        <v>140</v>
      </c>
      <c r="F11" s="95">
        <v>0.03550595992898808</v>
      </c>
      <c r="G11" s="14">
        <v>227</v>
      </c>
      <c r="H11" s="95">
        <v>0.19687771032090196</v>
      </c>
      <c r="I11" s="14">
        <v>0</v>
      </c>
      <c r="J11" s="115">
        <v>0</v>
      </c>
      <c r="K11" s="14">
        <v>490</v>
      </c>
      <c r="L11" s="95">
        <v>0.05236721171315593</v>
      </c>
    </row>
    <row r="12" spans="1:12" ht="15">
      <c r="A12" s="93">
        <v>21</v>
      </c>
      <c r="B12" s="94" t="s">
        <v>35</v>
      </c>
      <c r="C12" s="7">
        <v>135</v>
      </c>
      <c r="D12" s="95">
        <v>0.03174976481655692</v>
      </c>
      <c r="E12" s="7">
        <v>194</v>
      </c>
      <c r="F12" s="95">
        <v>0.049201115901597765</v>
      </c>
      <c r="G12" s="14">
        <v>277</v>
      </c>
      <c r="H12" s="95">
        <v>0.24024284475281873</v>
      </c>
      <c r="I12" s="14">
        <v>0</v>
      </c>
      <c r="J12" s="115">
        <v>0</v>
      </c>
      <c r="K12" s="14">
        <v>606</v>
      </c>
      <c r="L12" s="95">
        <v>0.06476434754729081</v>
      </c>
    </row>
    <row r="13" spans="1:12" ht="15">
      <c r="A13" s="93">
        <v>22</v>
      </c>
      <c r="B13" s="94" t="s">
        <v>36</v>
      </c>
      <c r="C13" s="7">
        <v>1</v>
      </c>
      <c r="D13" s="95">
        <v>0.0002351834430856068</v>
      </c>
      <c r="E13" s="7">
        <v>2</v>
      </c>
      <c r="F13" s="95">
        <v>0.000507227998985544</v>
      </c>
      <c r="G13" s="14">
        <v>11</v>
      </c>
      <c r="H13" s="95">
        <v>0.009540329575021683</v>
      </c>
      <c r="I13" s="14">
        <v>0</v>
      </c>
      <c r="J13" s="115">
        <v>0</v>
      </c>
      <c r="K13" s="14">
        <v>14</v>
      </c>
      <c r="L13" s="95">
        <v>0.0014962060489473123</v>
      </c>
    </row>
    <row r="14" spans="1:12" ht="15">
      <c r="A14" s="93">
        <v>29</v>
      </c>
      <c r="B14" s="94" t="s">
        <v>37</v>
      </c>
      <c r="C14" s="7">
        <v>14</v>
      </c>
      <c r="D14" s="95">
        <v>0.003292568203198495</v>
      </c>
      <c r="E14" s="7">
        <v>15</v>
      </c>
      <c r="F14" s="95">
        <v>0.00380420999239158</v>
      </c>
      <c r="G14" s="14">
        <v>10</v>
      </c>
      <c r="H14" s="95">
        <v>0.008673026886383347</v>
      </c>
      <c r="I14" s="14">
        <v>0</v>
      </c>
      <c r="J14" s="115">
        <v>0</v>
      </c>
      <c r="K14" s="14">
        <v>39</v>
      </c>
      <c r="L14" s="95">
        <v>0.004168002564924655</v>
      </c>
    </row>
    <row r="15" spans="1:12" ht="15">
      <c r="A15" s="93">
        <v>30</v>
      </c>
      <c r="B15" s="94" t="s">
        <v>38</v>
      </c>
      <c r="C15" s="7">
        <v>398</v>
      </c>
      <c r="D15" s="95">
        <v>0.0936030103480715</v>
      </c>
      <c r="E15" s="7">
        <v>424</v>
      </c>
      <c r="F15" s="95">
        <v>0.10753233578493533</v>
      </c>
      <c r="G15" s="14">
        <v>59</v>
      </c>
      <c r="H15" s="95">
        <v>0.05117085862966175</v>
      </c>
      <c r="I15" s="14">
        <v>0</v>
      </c>
      <c r="J15" s="115">
        <v>0</v>
      </c>
      <c r="K15" s="14">
        <v>881</v>
      </c>
      <c r="L15" s="95">
        <v>0.09415410922304158</v>
      </c>
    </row>
    <row r="16" spans="1:12" ht="15">
      <c r="A16" s="93">
        <v>31</v>
      </c>
      <c r="B16" s="94" t="s">
        <v>39</v>
      </c>
      <c r="C16" s="7">
        <v>46</v>
      </c>
      <c r="D16" s="95">
        <v>0.010818438381937912</v>
      </c>
      <c r="E16" s="7">
        <v>44</v>
      </c>
      <c r="F16" s="95">
        <v>0.011159015977681968</v>
      </c>
      <c r="G16" s="14">
        <v>26</v>
      </c>
      <c r="H16" s="95">
        <v>0.022549869904596703</v>
      </c>
      <c r="I16" s="14">
        <v>0</v>
      </c>
      <c r="J16" s="115">
        <v>0</v>
      </c>
      <c r="K16" s="14">
        <v>116</v>
      </c>
      <c r="L16" s="95">
        <v>0.01239713583413487</v>
      </c>
    </row>
    <row r="17" spans="1:12" ht="15">
      <c r="A17" s="93">
        <v>32</v>
      </c>
      <c r="B17" s="94" t="s">
        <v>40</v>
      </c>
      <c r="C17" s="7">
        <v>425</v>
      </c>
      <c r="D17" s="95">
        <v>0.09995296331138288</v>
      </c>
      <c r="E17" s="7">
        <v>460</v>
      </c>
      <c r="F17" s="95">
        <v>0.11666243976667513</v>
      </c>
      <c r="G17" s="14">
        <v>82</v>
      </c>
      <c r="H17" s="95">
        <v>0.07111882046834345</v>
      </c>
      <c r="I17" s="14">
        <v>0</v>
      </c>
      <c r="J17" s="115">
        <v>0</v>
      </c>
      <c r="K17" s="14">
        <v>967</v>
      </c>
      <c r="L17" s="95">
        <v>0.10334508923800363</v>
      </c>
    </row>
    <row r="18" spans="1:12" ht="28.5">
      <c r="A18" s="93">
        <v>39</v>
      </c>
      <c r="B18" s="94" t="s">
        <v>41</v>
      </c>
      <c r="C18" s="7">
        <v>173</v>
      </c>
      <c r="D18" s="95">
        <v>0.04068673565380997</v>
      </c>
      <c r="E18" s="7">
        <v>187</v>
      </c>
      <c r="F18" s="95">
        <v>0.04742581790514836</v>
      </c>
      <c r="G18" s="14">
        <v>34</v>
      </c>
      <c r="H18" s="95">
        <v>0.02948829141370338</v>
      </c>
      <c r="I18" s="14">
        <v>0</v>
      </c>
      <c r="J18" s="115">
        <v>0</v>
      </c>
      <c r="K18" s="14">
        <v>394</v>
      </c>
      <c r="L18" s="95">
        <v>0.04210751309180292</v>
      </c>
    </row>
    <row r="19" spans="1:12" ht="15">
      <c r="A19" s="93">
        <v>40</v>
      </c>
      <c r="B19" s="160" t="s">
        <v>42</v>
      </c>
      <c r="C19" s="7">
        <v>0</v>
      </c>
      <c r="D19" s="95">
        <v>0</v>
      </c>
      <c r="E19" s="7">
        <v>0</v>
      </c>
      <c r="F19" s="95">
        <v>0</v>
      </c>
      <c r="G19" s="14">
        <v>0</v>
      </c>
      <c r="H19" s="95">
        <v>0</v>
      </c>
      <c r="I19" s="14">
        <v>0</v>
      </c>
      <c r="J19" s="115">
        <v>0</v>
      </c>
      <c r="K19" s="14">
        <v>1</v>
      </c>
      <c r="L19" s="95">
        <v>0.000253613999492772</v>
      </c>
    </row>
    <row r="20" spans="1:12" ht="15">
      <c r="A20" s="93">
        <v>41</v>
      </c>
      <c r="B20" s="160" t="s">
        <v>43</v>
      </c>
      <c r="C20" s="7">
        <v>0</v>
      </c>
      <c r="D20" s="95">
        <v>0</v>
      </c>
      <c r="E20" s="7">
        <v>0</v>
      </c>
      <c r="F20" s="95">
        <v>0</v>
      </c>
      <c r="G20" s="14">
        <v>0</v>
      </c>
      <c r="H20" s="95">
        <v>0</v>
      </c>
      <c r="I20" s="14">
        <v>0</v>
      </c>
      <c r="J20" s="115">
        <v>0</v>
      </c>
      <c r="K20" s="14">
        <v>1</v>
      </c>
      <c r="L20" s="95">
        <v>0.000253613999492772</v>
      </c>
    </row>
    <row r="21" spans="1:12" ht="15">
      <c r="A21" s="93">
        <v>50</v>
      </c>
      <c r="B21" s="160" t="s">
        <v>44</v>
      </c>
      <c r="C21" s="7">
        <v>130</v>
      </c>
      <c r="D21" s="95">
        <v>0.03057384760112888</v>
      </c>
      <c r="E21" s="7">
        <v>183</v>
      </c>
      <c r="F21" s="95">
        <v>0.046411361907177276</v>
      </c>
      <c r="G21" s="14">
        <v>37</v>
      </c>
      <c r="H21" s="95">
        <v>0.032090199479618386</v>
      </c>
      <c r="I21" s="14">
        <v>0</v>
      </c>
      <c r="J21" s="115">
        <v>0</v>
      </c>
      <c r="K21" s="14">
        <v>350</v>
      </c>
      <c r="L21" s="95">
        <v>0.037405151223682806</v>
      </c>
    </row>
    <row r="22" spans="1:12" ht="15">
      <c r="A22" s="93">
        <v>51</v>
      </c>
      <c r="B22" s="160" t="s">
        <v>44</v>
      </c>
      <c r="C22" s="7">
        <v>91</v>
      </c>
      <c r="D22" s="95">
        <v>0.021401693320790217</v>
      </c>
      <c r="E22" s="7">
        <v>107</v>
      </c>
      <c r="F22" s="95">
        <v>0.027136697945726606</v>
      </c>
      <c r="G22" s="14">
        <v>12</v>
      </c>
      <c r="H22" s="95">
        <v>0.010407632263660017</v>
      </c>
      <c r="I22" s="14">
        <v>0</v>
      </c>
      <c r="J22" s="115">
        <v>0</v>
      </c>
      <c r="K22" s="14">
        <v>210</v>
      </c>
      <c r="L22" s="95">
        <v>0.02244309073420968</v>
      </c>
    </row>
    <row r="23" spans="1:12" ht="15">
      <c r="A23" s="93">
        <v>52</v>
      </c>
      <c r="B23" s="160" t="s">
        <v>45</v>
      </c>
      <c r="C23" s="7">
        <v>60</v>
      </c>
      <c r="D23" s="95">
        <v>0.014111006585136407</v>
      </c>
      <c r="E23" s="7">
        <v>63</v>
      </c>
      <c r="F23" s="95">
        <v>0.015977681968044635</v>
      </c>
      <c r="G23" s="14">
        <v>11</v>
      </c>
      <c r="H23" s="95">
        <v>0.009540329575021683</v>
      </c>
      <c r="I23" s="14">
        <v>2</v>
      </c>
      <c r="J23" s="115">
        <v>0.2222222222222222</v>
      </c>
      <c r="K23" s="14">
        <v>136</v>
      </c>
      <c r="L23" s="95">
        <v>0.014534573046916749</v>
      </c>
    </row>
    <row r="24" spans="1:12" ht="42.75">
      <c r="A24" s="93">
        <v>53</v>
      </c>
      <c r="B24" s="160" t="s">
        <v>46</v>
      </c>
      <c r="C24" s="7">
        <v>4</v>
      </c>
      <c r="D24" s="95">
        <v>0.0009407337723424272</v>
      </c>
      <c r="E24" s="7">
        <v>2</v>
      </c>
      <c r="F24" s="95">
        <v>0.000507227998985544</v>
      </c>
      <c r="G24" s="14">
        <v>2</v>
      </c>
      <c r="H24" s="95">
        <v>0.0017346053772766695</v>
      </c>
      <c r="I24" s="14">
        <v>1</v>
      </c>
      <c r="J24" s="115">
        <v>0.1111111111111111</v>
      </c>
      <c r="K24" s="14">
        <v>9</v>
      </c>
      <c r="L24" s="95">
        <v>0.0009618467457518437</v>
      </c>
    </row>
    <row r="25" spans="1:12" ht="15">
      <c r="A25" s="93">
        <v>54</v>
      </c>
      <c r="B25" s="160" t="s">
        <v>47</v>
      </c>
      <c r="C25" s="7">
        <v>0</v>
      </c>
      <c r="D25" s="95">
        <v>0</v>
      </c>
      <c r="E25" s="7">
        <v>0</v>
      </c>
      <c r="F25" s="95">
        <v>0</v>
      </c>
      <c r="G25" s="14">
        <v>0</v>
      </c>
      <c r="H25" s="95">
        <v>0</v>
      </c>
      <c r="I25" s="14">
        <v>0</v>
      </c>
      <c r="J25" s="115">
        <v>0</v>
      </c>
      <c r="K25" s="14">
        <v>0</v>
      </c>
      <c r="L25" s="95">
        <v>0</v>
      </c>
    </row>
    <row r="26" spans="1:12" ht="28.5">
      <c r="A26" s="93">
        <v>59</v>
      </c>
      <c r="B26" s="160" t="s">
        <v>48</v>
      </c>
      <c r="C26" s="7">
        <v>23</v>
      </c>
      <c r="D26" s="95">
        <v>0.005409219190968956</v>
      </c>
      <c r="E26" s="7">
        <v>18</v>
      </c>
      <c r="F26" s="95">
        <v>0.004565051990869896</v>
      </c>
      <c r="G26" s="14">
        <v>6</v>
      </c>
      <c r="H26" s="95">
        <v>0.005203816131830009</v>
      </c>
      <c r="I26" s="14">
        <v>0</v>
      </c>
      <c r="J26" s="115">
        <v>0</v>
      </c>
      <c r="K26" s="14">
        <v>47</v>
      </c>
      <c r="L26" s="95">
        <v>0.005022977450037405</v>
      </c>
    </row>
    <row r="27" spans="1:12" ht="28.5">
      <c r="A27" s="93">
        <v>60</v>
      </c>
      <c r="B27" s="160" t="s">
        <v>49</v>
      </c>
      <c r="C27" s="7">
        <v>1</v>
      </c>
      <c r="D27" s="95">
        <v>0.0002351834430856068</v>
      </c>
      <c r="E27" s="7">
        <v>1</v>
      </c>
      <c r="F27" s="95">
        <v>0.000253613999492772</v>
      </c>
      <c r="G27" s="14">
        <v>0</v>
      </c>
      <c r="H27" s="95">
        <v>0</v>
      </c>
      <c r="I27" s="14">
        <v>0</v>
      </c>
      <c r="J27" s="115">
        <v>0</v>
      </c>
      <c r="K27" s="14">
        <v>2</v>
      </c>
      <c r="L27" s="95">
        <v>0.00021374372127818745</v>
      </c>
    </row>
    <row r="28" spans="1:12" ht="28.5">
      <c r="A28" s="93">
        <v>61</v>
      </c>
      <c r="B28" s="160" t="s">
        <v>50</v>
      </c>
      <c r="C28" s="7">
        <v>2</v>
      </c>
      <c r="D28" s="95">
        <v>0.0004703668861712136</v>
      </c>
      <c r="E28" s="7">
        <v>1</v>
      </c>
      <c r="F28" s="95">
        <v>0.000253613999492772</v>
      </c>
      <c r="G28" s="14">
        <v>0</v>
      </c>
      <c r="H28" s="95">
        <v>0</v>
      </c>
      <c r="I28" s="14">
        <v>0</v>
      </c>
      <c r="J28" s="115">
        <v>0</v>
      </c>
      <c r="K28" s="14">
        <v>3</v>
      </c>
      <c r="L28" s="95">
        <v>0.0003206155819172812</v>
      </c>
    </row>
    <row r="29" spans="1:12" ht="15">
      <c r="A29" s="93">
        <v>62</v>
      </c>
      <c r="B29" s="160" t="s">
        <v>51</v>
      </c>
      <c r="C29" s="7">
        <v>0</v>
      </c>
      <c r="D29" s="95">
        <v>0</v>
      </c>
      <c r="E29" s="7">
        <v>0</v>
      </c>
      <c r="F29" s="95">
        <v>0</v>
      </c>
      <c r="G29" s="14">
        <v>0</v>
      </c>
      <c r="H29" s="95">
        <v>0</v>
      </c>
      <c r="I29" s="14">
        <v>0</v>
      </c>
      <c r="J29" s="115">
        <v>0</v>
      </c>
      <c r="K29" s="14">
        <v>0</v>
      </c>
      <c r="L29" s="95">
        <v>0</v>
      </c>
    </row>
    <row r="30" spans="1:12" ht="15">
      <c r="A30" s="93">
        <v>63</v>
      </c>
      <c r="B30" s="160" t="s">
        <v>52</v>
      </c>
      <c r="C30" s="7">
        <v>0</v>
      </c>
      <c r="D30" s="95">
        <v>0</v>
      </c>
      <c r="E30" s="7">
        <v>0</v>
      </c>
      <c r="F30" s="95">
        <v>0</v>
      </c>
      <c r="G30" s="14">
        <v>0</v>
      </c>
      <c r="H30" s="95">
        <v>0</v>
      </c>
      <c r="I30" s="14">
        <v>0</v>
      </c>
      <c r="J30" s="115">
        <v>0</v>
      </c>
      <c r="K30" s="14">
        <v>1</v>
      </c>
      <c r="L30" s="95">
        <v>0.000253613999492772</v>
      </c>
    </row>
    <row r="31" spans="1:12" ht="42.75">
      <c r="A31" s="93">
        <v>69</v>
      </c>
      <c r="B31" s="94" t="s">
        <v>53</v>
      </c>
      <c r="C31" s="7">
        <v>1</v>
      </c>
      <c r="D31" s="95">
        <v>0.0002351834430856068</v>
      </c>
      <c r="E31" s="7">
        <v>0</v>
      </c>
      <c r="F31" s="95">
        <v>0</v>
      </c>
      <c r="G31" s="14">
        <v>0</v>
      </c>
      <c r="H31" s="95">
        <v>0</v>
      </c>
      <c r="I31" s="14">
        <v>0</v>
      </c>
      <c r="J31" s="115">
        <v>0</v>
      </c>
      <c r="K31" s="14">
        <v>1</v>
      </c>
      <c r="L31" s="95">
        <v>0.00010687186063909372</v>
      </c>
    </row>
    <row r="32" spans="1:12" ht="15">
      <c r="A32" s="93">
        <v>70</v>
      </c>
      <c r="B32" s="94" t="s">
        <v>54</v>
      </c>
      <c r="C32" s="7">
        <v>0</v>
      </c>
      <c r="D32" s="95">
        <v>0</v>
      </c>
      <c r="E32" s="7">
        <v>0</v>
      </c>
      <c r="F32" s="95">
        <v>0</v>
      </c>
      <c r="G32" s="14">
        <v>0</v>
      </c>
      <c r="H32" s="95">
        <v>0</v>
      </c>
      <c r="I32" s="14">
        <v>0</v>
      </c>
      <c r="J32" s="115">
        <v>0</v>
      </c>
      <c r="K32" s="14">
        <v>0</v>
      </c>
      <c r="L32" s="95">
        <v>0</v>
      </c>
    </row>
    <row r="33" spans="1:12" ht="15">
      <c r="A33" s="93">
        <v>71</v>
      </c>
      <c r="B33" s="94" t="s">
        <v>55</v>
      </c>
      <c r="C33" s="7">
        <v>1</v>
      </c>
      <c r="D33" s="95">
        <v>0.0002351834430856068</v>
      </c>
      <c r="E33" s="7">
        <v>0</v>
      </c>
      <c r="F33" s="95">
        <v>0</v>
      </c>
      <c r="G33" s="14">
        <v>0</v>
      </c>
      <c r="H33" s="95">
        <v>0</v>
      </c>
      <c r="I33" s="14">
        <v>0</v>
      </c>
      <c r="J33" s="115">
        <v>0</v>
      </c>
      <c r="K33" s="14">
        <v>1</v>
      </c>
      <c r="L33" s="95">
        <v>0.00010687186063909372</v>
      </c>
    </row>
    <row r="34" spans="1:12" ht="15">
      <c r="A34" s="93">
        <v>72</v>
      </c>
      <c r="B34" s="94" t="s">
        <v>56</v>
      </c>
      <c r="C34" s="7">
        <v>3</v>
      </c>
      <c r="D34" s="95">
        <v>0.0007055503292568204</v>
      </c>
      <c r="E34" s="7">
        <v>0</v>
      </c>
      <c r="F34" s="95">
        <v>0</v>
      </c>
      <c r="G34" s="14">
        <v>0</v>
      </c>
      <c r="H34" s="95">
        <v>0</v>
      </c>
      <c r="I34" s="14">
        <v>0</v>
      </c>
      <c r="J34" s="115">
        <v>0</v>
      </c>
      <c r="K34" s="14">
        <v>3</v>
      </c>
      <c r="L34" s="95">
        <v>0.0003206155819172812</v>
      </c>
    </row>
    <row r="35" spans="1:12" ht="28.5">
      <c r="A35" s="93">
        <v>79</v>
      </c>
      <c r="B35" s="94" t="s">
        <v>57</v>
      </c>
      <c r="C35" s="7">
        <v>0</v>
      </c>
      <c r="D35" s="95">
        <v>0</v>
      </c>
      <c r="E35" s="7">
        <v>0</v>
      </c>
      <c r="F35" s="95">
        <v>0</v>
      </c>
      <c r="G35" s="14">
        <v>0</v>
      </c>
      <c r="H35" s="95">
        <v>0</v>
      </c>
      <c r="I35" s="14">
        <v>0</v>
      </c>
      <c r="J35" s="115">
        <v>0</v>
      </c>
      <c r="K35" s="14">
        <v>0</v>
      </c>
      <c r="L35" s="95">
        <v>0</v>
      </c>
    </row>
    <row r="36" spans="1:12" ht="15">
      <c r="A36" s="93">
        <v>80</v>
      </c>
      <c r="B36" s="94" t="s">
        <v>58</v>
      </c>
      <c r="C36" s="7">
        <v>0</v>
      </c>
      <c r="D36" s="95">
        <v>0</v>
      </c>
      <c r="E36" s="7">
        <v>0</v>
      </c>
      <c r="F36" s="95">
        <v>0</v>
      </c>
      <c r="G36" s="14">
        <v>0</v>
      </c>
      <c r="H36" s="95">
        <v>0</v>
      </c>
      <c r="I36" s="14">
        <v>0</v>
      </c>
      <c r="J36" s="115">
        <v>0</v>
      </c>
      <c r="K36" s="14">
        <v>0</v>
      </c>
      <c r="L36" s="95">
        <v>0</v>
      </c>
    </row>
    <row r="37" spans="1:12" ht="15">
      <c r="A37" s="93">
        <v>81</v>
      </c>
      <c r="B37" s="94" t="s">
        <v>59</v>
      </c>
      <c r="C37" s="7">
        <v>0</v>
      </c>
      <c r="D37" s="95">
        <v>0</v>
      </c>
      <c r="E37" s="7">
        <v>0</v>
      </c>
      <c r="F37" s="95">
        <v>0</v>
      </c>
      <c r="G37" s="14">
        <v>0</v>
      </c>
      <c r="H37" s="95">
        <v>0</v>
      </c>
      <c r="I37" s="14">
        <v>0</v>
      </c>
      <c r="J37" s="115">
        <v>0</v>
      </c>
      <c r="K37" s="14">
        <v>0</v>
      </c>
      <c r="L37" s="95">
        <v>0</v>
      </c>
    </row>
    <row r="38" spans="1:12" ht="15">
      <c r="A38" s="93">
        <v>82</v>
      </c>
      <c r="B38" s="160" t="s">
        <v>60</v>
      </c>
      <c r="C38" s="7">
        <v>0</v>
      </c>
      <c r="D38" s="95">
        <v>0</v>
      </c>
      <c r="E38" s="7">
        <v>0</v>
      </c>
      <c r="F38" s="95">
        <v>0</v>
      </c>
      <c r="G38" s="14">
        <v>0</v>
      </c>
      <c r="H38" s="95">
        <v>0</v>
      </c>
      <c r="I38" s="14">
        <v>0</v>
      </c>
      <c r="J38" s="115">
        <v>0</v>
      </c>
      <c r="K38" s="14">
        <v>0</v>
      </c>
      <c r="L38" s="95">
        <v>0</v>
      </c>
    </row>
    <row r="39" spans="1:12" ht="15">
      <c r="A39" s="93">
        <v>89</v>
      </c>
      <c r="B39" s="160" t="s">
        <v>61</v>
      </c>
      <c r="C39" s="7">
        <v>0</v>
      </c>
      <c r="D39" s="95">
        <v>0</v>
      </c>
      <c r="E39" s="7">
        <v>0</v>
      </c>
      <c r="F39" s="95">
        <v>0</v>
      </c>
      <c r="G39" s="14">
        <v>0</v>
      </c>
      <c r="H39" s="95">
        <v>0</v>
      </c>
      <c r="I39" s="14">
        <v>0</v>
      </c>
      <c r="J39" s="115">
        <v>0</v>
      </c>
      <c r="K39" s="14">
        <v>0</v>
      </c>
      <c r="L39" s="95">
        <v>0</v>
      </c>
    </row>
    <row r="40" spans="1:12" ht="28.5">
      <c r="A40" s="93">
        <v>90</v>
      </c>
      <c r="B40" s="160" t="s">
        <v>62</v>
      </c>
      <c r="C40" s="7">
        <v>0</v>
      </c>
      <c r="D40" s="95">
        <v>0</v>
      </c>
      <c r="E40" s="7">
        <v>0</v>
      </c>
      <c r="F40" s="95">
        <v>0</v>
      </c>
      <c r="G40" s="14">
        <v>0</v>
      </c>
      <c r="H40" s="95">
        <v>0</v>
      </c>
      <c r="I40" s="14">
        <v>1</v>
      </c>
      <c r="J40" s="115">
        <v>0.0002351834430856068</v>
      </c>
      <c r="K40" s="14">
        <v>1</v>
      </c>
      <c r="L40" s="95">
        <v>0.000253613999492772</v>
      </c>
    </row>
    <row r="41" spans="1:12" ht="15">
      <c r="A41" s="93">
        <v>91</v>
      </c>
      <c r="B41" s="160" t="s">
        <v>63</v>
      </c>
      <c r="C41" s="7">
        <v>0</v>
      </c>
      <c r="D41" s="95">
        <v>0</v>
      </c>
      <c r="E41" s="7">
        <v>0</v>
      </c>
      <c r="F41" s="95">
        <v>0</v>
      </c>
      <c r="G41" s="14">
        <v>0</v>
      </c>
      <c r="H41" s="95">
        <v>0</v>
      </c>
      <c r="I41" s="14">
        <v>1</v>
      </c>
      <c r="J41" s="115">
        <v>0.0002351834430856068</v>
      </c>
      <c r="K41" s="14">
        <v>0</v>
      </c>
      <c r="L41" s="95">
        <v>0</v>
      </c>
    </row>
    <row r="42" spans="1:12" ht="15">
      <c r="A42" s="93">
        <v>92</v>
      </c>
      <c r="B42" s="94" t="s">
        <v>64</v>
      </c>
      <c r="C42" s="7">
        <v>1</v>
      </c>
      <c r="D42" s="95">
        <v>0.0002351834430856068</v>
      </c>
      <c r="E42" s="7">
        <v>0</v>
      </c>
      <c r="F42" s="95">
        <v>0</v>
      </c>
      <c r="G42" s="14">
        <v>0</v>
      </c>
      <c r="H42" s="95">
        <v>0</v>
      </c>
      <c r="I42" s="14">
        <v>0</v>
      </c>
      <c r="J42" s="115">
        <v>0</v>
      </c>
      <c r="K42" s="14">
        <v>1</v>
      </c>
      <c r="L42" s="95">
        <v>0.00010687186063909372</v>
      </c>
    </row>
    <row r="43" spans="1:12" ht="28.5">
      <c r="A43" s="93">
        <v>99</v>
      </c>
      <c r="B43" s="94" t="s">
        <v>65</v>
      </c>
      <c r="C43" s="7">
        <v>1</v>
      </c>
      <c r="D43" s="95">
        <v>0.0002351834430856068</v>
      </c>
      <c r="E43" s="7">
        <v>0</v>
      </c>
      <c r="F43" s="95">
        <v>0</v>
      </c>
      <c r="G43" s="14">
        <v>1</v>
      </c>
      <c r="H43" s="95">
        <v>0.0008673026886383347</v>
      </c>
      <c r="I43" s="14">
        <v>0</v>
      </c>
      <c r="J43" s="115">
        <v>0</v>
      </c>
      <c r="K43" s="14">
        <v>2</v>
      </c>
      <c r="L43" s="95">
        <v>0.00021374372127818745</v>
      </c>
    </row>
    <row r="44" spans="1:12" ht="28.5">
      <c r="A44" s="93">
        <v>100</v>
      </c>
      <c r="B44" s="160" t="s">
        <v>66</v>
      </c>
      <c r="C44" s="7">
        <v>0</v>
      </c>
      <c r="D44" s="95">
        <v>0</v>
      </c>
      <c r="E44" s="7">
        <v>0</v>
      </c>
      <c r="F44" s="95">
        <v>0</v>
      </c>
      <c r="G44" s="14">
        <v>0</v>
      </c>
      <c r="H44" s="95">
        <v>0</v>
      </c>
      <c r="I44" s="14">
        <v>0</v>
      </c>
      <c r="J44" s="115">
        <v>0</v>
      </c>
      <c r="K44" s="14">
        <v>0</v>
      </c>
      <c r="L44" s="95">
        <v>0</v>
      </c>
    </row>
    <row r="45" spans="1:12" ht="15">
      <c r="A45" s="93">
        <v>101</v>
      </c>
      <c r="B45" s="160" t="s">
        <v>67</v>
      </c>
      <c r="C45" s="7">
        <v>0</v>
      </c>
      <c r="D45" s="95">
        <v>0</v>
      </c>
      <c r="E45" s="7">
        <v>0</v>
      </c>
      <c r="F45" s="95">
        <v>0</v>
      </c>
      <c r="G45" s="14">
        <v>0</v>
      </c>
      <c r="H45" s="95">
        <v>0</v>
      </c>
      <c r="I45" s="14">
        <v>0</v>
      </c>
      <c r="J45" s="115">
        <v>0</v>
      </c>
      <c r="K45" s="14">
        <v>0</v>
      </c>
      <c r="L45" s="95">
        <v>0</v>
      </c>
    </row>
    <row r="46" spans="1:12" ht="15">
      <c r="A46" s="93">
        <v>102</v>
      </c>
      <c r="B46" s="160" t="s">
        <v>68</v>
      </c>
      <c r="C46" s="7">
        <v>0</v>
      </c>
      <c r="D46" s="95">
        <v>0</v>
      </c>
      <c r="E46" s="7">
        <v>0</v>
      </c>
      <c r="F46" s="95">
        <v>0</v>
      </c>
      <c r="G46" s="14">
        <v>0</v>
      </c>
      <c r="H46" s="95">
        <v>0</v>
      </c>
      <c r="I46" s="14">
        <v>0</v>
      </c>
      <c r="J46" s="115">
        <v>0</v>
      </c>
      <c r="K46" s="14">
        <v>0</v>
      </c>
      <c r="L46" s="95">
        <v>0</v>
      </c>
    </row>
    <row r="47" spans="1:12" ht="15">
      <c r="A47" s="93">
        <v>103</v>
      </c>
      <c r="B47" s="160" t="s">
        <v>69</v>
      </c>
      <c r="C47" s="7">
        <v>0</v>
      </c>
      <c r="D47" s="95">
        <v>0</v>
      </c>
      <c r="E47" s="7">
        <v>0</v>
      </c>
      <c r="F47" s="95">
        <v>0</v>
      </c>
      <c r="G47" s="14">
        <v>0</v>
      </c>
      <c r="H47" s="95">
        <v>0</v>
      </c>
      <c r="I47" s="14">
        <v>0</v>
      </c>
      <c r="J47" s="115">
        <v>0</v>
      </c>
      <c r="K47" s="14">
        <v>0</v>
      </c>
      <c r="L47" s="95">
        <v>0</v>
      </c>
    </row>
    <row r="48" spans="1:12" ht="42.75">
      <c r="A48" s="93">
        <v>109</v>
      </c>
      <c r="B48" s="160" t="s">
        <v>70</v>
      </c>
      <c r="C48" s="7">
        <v>0</v>
      </c>
      <c r="D48" s="95">
        <v>0</v>
      </c>
      <c r="E48" s="7">
        <v>0</v>
      </c>
      <c r="F48" s="95">
        <v>0</v>
      </c>
      <c r="G48" s="14">
        <v>0</v>
      </c>
      <c r="H48" s="95">
        <v>0</v>
      </c>
      <c r="I48" s="14">
        <v>0</v>
      </c>
      <c r="J48" s="115">
        <v>0</v>
      </c>
      <c r="K48" s="14">
        <v>0</v>
      </c>
      <c r="L48" s="95">
        <v>0</v>
      </c>
    </row>
    <row r="49" spans="1:12" ht="15">
      <c r="A49" s="93">
        <v>110</v>
      </c>
      <c r="B49" s="94" t="s">
        <v>71</v>
      </c>
      <c r="C49" s="7">
        <v>23</v>
      </c>
      <c r="D49" s="95">
        <v>0.005409219190968956</v>
      </c>
      <c r="E49" s="7">
        <v>25</v>
      </c>
      <c r="F49" s="95">
        <v>0.0063403499873193</v>
      </c>
      <c r="G49" s="14">
        <v>3</v>
      </c>
      <c r="H49" s="95">
        <v>0.0026019080659150044</v>
      </c>
      <c r="I49" s="14">
        <v>0</v>
      </c>
      <c r="J49" s="115">
        <v>0</v>
      </c>
      <c r="K49" s="14">
        <v>51</v>
      </c>
      <c r="L49" s="95">
        <v>0.0054504648925937805</v>
      </c>
    </row>
    <row r="50" spans="1:12" ht="28.5">
      <c r="A50" s="93">
        <v>111</v>
      </c>
      <c r="B50" s="94" t="s">
        <v>72</v>
      </c>
      <c r="C50" s="7">
        <v>6</v>
      </c>
      <c r="D50" s="95">
        <v>0.0014111006585136407</v>
      </c>
      <c r="E50" s="7">
        <v>8</v>
      </c>
      <c r="F50" s="95">
        <v>0.002028911995942176</v>
      </c>
      <c r="G50" s="14">
        <v>0</v>
      </c>
      <c r="H50" s="95">
        <v>0</v>
      </c>
      <c r="I50" s="14">
        <v>0</v>
      </c>
      <c r="J50" s="115">
        <v>0</v>
      </c>
      <c r="K50" s="14">
        <v>14</v>
      </c>
      <c r="L50" s="95">
        <v>0.0014962060489473123</v>
      </c>
    </row>
    <row r="51" spans="1:12" ht="15">
      <c r="A51" s="93">
        <v>112</v>
      </c>
      <c r="B51" s="94" t="s">
        <v>73</v>
      </c>
      <c r="C51" s="7">
        <v>6</v>
      </c>
      <c r="D51" s="95">
        <v>0.0014111006585136407</v>
      </c>
      <c r="E51" s="7">
        <v>18</v>
      </c>
      <c r="F51" s="95">
        <v>0.004565051990869896</v>
      </c>
      <c r="G51" s="14">
        <v>3</v>
      </c>
      <c r="H51" s="95">
        <v>0.0026019080659150044</v>
      </c>
      <c r="I51" s="14">
        <v>0</v>
      </c>
      <c r="J51" s="115">
        <v>0</v>
      </c>
      <c r="K51" s="14">
        <v>27</v>
      </c>
      <c r="L51" s="95">
        <v>0.0028855402372555306</v>
      </c>
    </row>
    <row r="52" spans="1:12" ht="15">
      <c r="A52" s="93">
        <v>119</v>
      </c>
      <c r="B52" s="94" t="s">
        <v>74</v>
      </c>
      <c r="C52" s="7">
        <v>13</v>
      </c>
      <c r="D52" s="95">
        <v>0.0030573847601128882</v>
      </c>
      <c r="E52" s="7">
        <v>13</v>
      </c>
      <c r="F52" s="95">
        <v>0.003296981993406035</v>
      </c>
      <c r="G52" s="14">
        <v>7</v>
      </c>
      <c r="H52" s="95">
        <v>0.006071118820468344</v>
      </c>
      <c r="I52" s="14">
        <v>0</v>
      </c>
      <c r="J52" s="115">
        <v>0</v>
      </c>
      <c r="K52" s="14">
        <v>33</v>
      </c>
      <c r="L52" s="95">
        <v>0.003526771401090093</v>
      </c>
    </row>
    <row r="53" spans="1:12" ht="15">
      <c r="A53" s="93">
        <v>120</v>
      </c>
      <c r="B53" s="94" t="s">
        <v>75</v>
      </c>
      <c r="C53" s="7">
        <v>190</v>
      </c>
      <c r="D53" s="95">
        <v>0.044684854186265284</v>
      </c>
      <c r="E53" s="7">
        <v>224</v>
      </c>
      <c r="F53" s="95">
        <v>0.05680953588638093</v>
      </c>
      <c r="G53" s="14">
        <v>70</v>
      </c>
      <c r="H53" s="95">
        <v>0.060711188204683436</v>
      </c>
      <c r="I53" s="14">
        <v>1</v>
      </c>
      <c r="J53" s="115">
        <v>0.1111111111111111</v>
      </c>
      <c r="K53" s="14">
        <v>485</v>
      </c>
      <c r="L53" s="95">
        <v>0.05183285240996046</v>
      </c>
    </row>
    <row r="54" spans="1:12" ht="29.25" thickBot="1">
      <c r="A54" s="98">
        <v>999</v>
      </c>
      <c r="B54" s="99" t="s">
        <v>76</v>
      </c>
      <c r="C54" s="10">
        <v>96</v>
      </c>
      <c r="D54" s="100">
        <v>0.022577610536218252</v>
      </c>
      <c r="E54" s="10">
        <v>73</v>
      </c>
      <c r="F54" s="100">
        <v>0.018513821962972354</v>
      </c>
      <c r="G54" s="15">
        <v>22</v>
      </c>
      <c r="H54" s="100">
        <v>0.019080659150043366</v>
      </c>
      <c r="I54" s="15">
        <v>4</v>
      </c>
      <c r="J54" s="116">
        <v>0.4444444444444444</v>
      </c>
      <c r="K54" s="15">
        <v>195</v>
      </c>
      <c r="L54" s="100">
        <v>0.02084001282462328</v>
      </c>
    </row>
    <row r="55" spans="1:12" ht="15.75" thickBot="1">
      <c r="A55" s="166" t="s">
        <v>77</v>
      </c>
      <c r="B55" s="189"/>
      <c r="C55" s="16">
        <v>4252</v>
      </c>
      <c r="D55" s="13">
        <v>1</v>
      </c>
      <c r="E55" s="16">
        <v>3943</v>
      </c>
      <c r="F55" s="13">
        <v>1</v>
      </c>
      <c r="G55" s="16">
        <v>1153</v>
      </c>
      <c r="H55" s="13">
        <v>1</v>
      </c>
      <c r="I55" s="16">
        <v>9</v>
      </c>
      <c r="J55" s="13">
        <v>1</v>
      </c>
      <c r="K55" s="16">
        <v>9357</v>
      </c>
      <c r="L55" s="13">
        <v>1</v>
      </c>
    </row>
    <row r="56" spans="1:12" ht="15">
      <c r="A56" s="103"/>
      <c r="B56" s="104"/>
      <c r="C56" s="117"/>
      <c r="D56" s="106"/>
      <c r="E56" s="117"/>
      <c r="F56" s="106"/>
      <c r="G56" s="117"/>
      <c r="H56" s="106"/>
      <c r="I56" s="117"/>
      <c r="J56" s="106"/>
      <c r="K56" s="117"/>
      <c r="L56" s="106"/>
    </row>
    <row r="57" spans="1:12" ht="15">
      <c r="A57" s="64" t="s">
        <v>78</v>
      </c>
      <c r="B57" s="51"/>
      <c r="C57" s="42"/>
      <c r="D57" s="42"/>
      <c r="E57" s="42"/>
      <c r="F57" s="42"/>
      <c r="G57" s="42"/>
      <c r="H57" s="42"/>
      <c r="I57" s="42"/>
      <c r="J57" s="42"/>
      <c r="K57" s="42" t="s">
        <v>198</v>
      </c>
      <c r="L57" s="42"/>
    </row>
    <row r="58" spans="1:12" ht="15">
      <c r="A58" s="51" t="s">
        <v>86</v>
      </c>
      <c r="B58" s="51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5">
      <c r="A59" s="51" t="s">
        <v>97</v>
      </c>
      <c r="B59" s="51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5">
      <c r="A61" s="42"/>
      <c r="B61" s="42"/>
      <c r="C61" s="79"/>
      <c r="D61" s="79"/>
      <c r="E61" s="79"/>
      <c r="F61" s="79"/>
      <c r="G61" s="79"/>
      <c r="H61" s="79"/>
      <c r="I61" s="79"/>
      <c r="J61" s="79"/>
      <c r="K61" s="79"/>
      <c r="L61" s="79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Meijing Pan</cp:lastModifiedBy>
  <cp:lastPrinted>2016-06-20T10:18:08Z</cp:lastPrinted>
  <dcterms:created xsi:type="dcterms:W3CDTF">2015-02-10T08:55:24Z</dcterms:created>
  <dcterms:modified xsi:type="dcterms:W3CDTF">2022-07-19T08:00:34Z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