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315" windowWidth="16935" windowHeight="7155" tabRatio="909" activeTab="0"/>
  </bookViews>
  <sheets>
    <sheet name="Table des matières" sheetId="1" r:id="rId1"/>
    <sheet name="24.1.1" sheetId="2" r:id="rId2"/>
    <sheet name="24.1.2" sheetId="3" r:id="rId3"/>
    <sheet name="24.1.3" sheetId="4" r:id="rId4"/>
    <sheet name="24.1.4" sheetId="5" r:id="rId5"/>
    <sheet name="24.1.5" sheetId="6" r:id="rId6"/>
    <sheet name="24.1.6" sheetId="7" r:id="rId7"/>
    <sheet name="24.1.7" sheetId="8" r:id="rId8"/>
    <sheet name="24.1.8" sheetId="9" r:id="rId9"/>
    <sheet name="24.2.1" sheetId="10" r:id="rId10"/>
    <sheet name="24.2.2" sheetId="11" r:id="rId11"/>
    <sheet name="24.2.3" sheetId="12" r:id="rId12"/>
    <sheet name="24.2.4" sheetId="13" r:id="rId13"/>
    <sheet name="24.2.5" sheetId="14" r:id="rId14"/>
    <sheet name="24.2.6" sheetId="15" r:id="rId15"/>
    <sheet name="24.2.7" sheetId="16" r:id="rId16"/>
    <sheet name="24.2.8" sheetId="17" r:id="rId17"/>
    <sheet name="24.3.1" sheetId="18" r:id="rId18"/>
    <sheet name="24.3.2" sheetId="19" r:id="rId19"/>
    <sheet name="24.3.3" sheetId="20" r:id="rId20"/>
    <sheet name="24.3.4" sheetId="21" r:id="rId21"/>
    <sheet name="24.3.5" sheetId="22" r:id="rId22"/>
    <sheet name="24.3.6" sheetId="23" r:id="rId23"/>
    <sheet name="24.3.7" sheetId="24" r:id="rId24"/>
    <sheet name="24.3.8" sheetId="25" r:id="rId25"/>
    <sheet name="24.4.1" sheetId="26" r:id="rId26"/>
    <sheet name="24.4.2" sheetId="27" r:id="rId27"/>
    <sheet name="24.4.3" sheetId="28" r:id="rId28"/>
    <sheet name="24.4.4" sheetId="29" r:id="rId29"/>
    <sheet name="24.4.5" sheetId="30" r:id="rId30"/>
    <sheet name="24.4.6" sheetId="31" r:id="rId31"/>
    <sheet name="24.4.7" sheetId="32" r:id="rId32"/>
    <sheet name="24.4.8" sheetId="33" r:id="rId33"/>
    <sheet name="24.5.1" sheetId="34" r:id="rId34"/>
    <sheet name="24.5.2" sheetId="35" r:id="rId35"/>
    <sheet name="24.5.3" sheetId="36" r:id="rId36"/>
    <sheet name="24.5.4" sheetId="37" r:id="rId37"/>
    <sheet name="24.5.5" sheetId="38" r:id="rId38"/>
    <sheet name="24.5.6" sheetId="39" r:id="rId39"/>
    <sheet name="24.5.7" sheetId="40" r:id="rId40"/>
    <sheet name="24.5.8" sheetId="41" r:id="rId41"/>
  </sheets>
  <externalReferences>
    <externalReference r:id="rId44"/>
  </externalReferences>
  <definedNames/>
  <calcPr fullCalcOnLoad="1"/>
</workbook>
</file>

<file path=xl/sharedStrings.xml><?xml version="1.0" encoding="utf-8"?>
<sst xmlns="http://schemas.openxmlformats.org/spreadsheetml/2006/main" count="2023" uniqueCount="315">
  <si>
    <t>24.1.</t>
  </si>
  <si>
    <t>Heure de l’accident</t>
  </si>
  <si>
    <t>24.1.1.</t>
  </si>
  <si>
    <t>24.1.2.</t>
  </si>
  <si>
    <t>24.1.3.</t>
  </si>
  <si>
    <t>24.1.4.</t>
  </si>
  <si>
    <t>24.1.5.</t>
  </si>
  <si>
    <t>24.1.6.</t>
  </si>
  <si>
    <t>24.1.7.</t>
  </si>
  <si>
    <t>24.1.8.</t>
  </si>
  <si>
    <t>24.2.</t>
  </si>
  <si>
    <t>Horaire de travail (moment de l'accident dans la journée de travail)</t>
  </si>
  <si>
    <t>24.2.1.</t>
  </si>
  <si>
    <t>24.2.2.</t>
  </si>
  <si>
    <t>24.2.3.</t>
  </si>
  <si>
    <t>24.2.4.</t>
  </si>
  <si>
    <t>24.2.5.</t>
  </si>
  <si>
    <t>24.2.6.</t>
  </si>
  <si>
    <t>24.2.7.</t>
  </si>
  <si>
    <t>24.2.8</t>
  </si>
  <si>
    <t>24.3.</t>
  </si>
  <si>
    <t>Jour de l'accident (jour de la semaine)</t>
  </si>
  <si>
    <t>24.3.1.</t>
  </si>
  <si>
    <t>24.3.2.</t>
  </si>
  <si>
    <t>24.3.3.</t>
  </si>
  <si>
    <t>24.3.4.</t>
  </si>
  <si>
    <t>24.3.5.</t>
  </si>
  <si>
    <t>24.3.6.</t>
  </si>
  <si>
    <t>24.3.7.</t>
  </si>
  <si>
    <t>24.3.8.</t>
  </si>
  <si>
    <t>24.4.</t>
  </si>
  <si>
    <t>Mois de l’accident</t>
  </si>
  <si>
    <t>24.4.1.</t>
  </si>
  <si>
    <t>24.4.2.</t>
  </si>
  <si>
    <t>24.4.3.</t>
  </si>
  <si>
    <t>24.4.4.</t>
  </si>
  <si>
    <t>24.4.5.</t>
  </si>
  <si>
    <t>24.4.6.</t>
  </si>
  <si>
    <t>24.4.7.</t>
  </si>
  <si>
    <t>24.4.8.</t>
  </si>
  <si>
    <t>24.5.</t>
  </si>
  <si>
    <t>Lieu de l’accident (région et province)</t>
  </si>
  <si>
    <t>24.5.1.</t>
  </si>
  <si>
    <t>24.5.2.</t>
  </si>
  <si>
    <t>24.5.3.</t>
  </si>
  <si>
    <t>24.5.4.</t>
  </si>
  <si>
    <t>24.5.5.</t>
  </si>
  <si>
    <t>24.5.6.</t>
  </si>
  <si>
    <t>24.5.7.</t>
  </si>
  <si>
    <t>24.5.8.</t>
  </si>
  <si>
    <t>Heure</t>
  </si>
  <si>
    <t>Année</t>
  </si>
  <si>
    <t>N</t>
  </si>
  <si>
    <t>%</t>
  </si>
  <si>
    <t>00 h</t>
  </si>
  <si>
    <t>01 h</t>
  </si>
  <si>
    <t>02 h</t>
  </si>
  <si>
    <t>03 h</t>
  </si>
  <si>
    <t>04 h</t>
  </si>
  <si>
    <t>05 h</t>
  </si>
  <si>
    <t>06 h</t>
  </si>
  <si>
    <t>07 h</t>
  </si>
  <si>
    <t>08 h</t>
  </si>
  <si>
    <t>09 h</t>
  </si>
  <si>
    <t>10 h</t>
  </si>
  <si>
    <t>11 h</t>
  </si>
  <si>
    <t>12 h</t>
  </si>
  <si>
    <t>13 h</t>
  </si>
  <si>
    <t>14 h</t>
  </si>
  <si>
    <t>15 h</t>
  </si>
  <si>
    <t>16 h</t>
  </si>
  <si>
    <t>17 h</t>
  </si>
  <si>
    <t>18 h</t>
  </si>
  <si>
    <t>19 h</t>
  </si>
  <si>
    <t>20 h</t>
  </si>
  <si>
    <t>21 h</t>
  </si>
  <si>
    <t>22 h</t>
  </si>
  <si>
    <t>23 h</t>
  </si>
  <si>
    <t>Inconnu</t>
  </si>
  <si>
    <t>TOTAL</t>
  </si>
  <si>
    <t>Suite de l'accident</t>
  </si>
  <si>
    <t>CSS</t>
  </si>
  <si>
    <t>IT</t>
  </si>
  <si>
    <t>IP</t>
  </si>
  <si>
    <t>Mortels</t>
  </si>
  <si>
    <t>Commentaires</t>
  </si>
  <si>
    <t>CSS : cas sans suites,  IT :  incapacité temporaire,  IP : incapacité permanente prévue</t>
  </si>
  <si>
    <t>Genre de la victime</t>
  </si>
  <si>
    <t xml:space="preserve">TOTAL </t>
  </si>
  <si>
    <t>Femmes</t>
  </si>
  <si>
    <t>Hommes</t>
  </si>
  <si>
    <t>Inconnus</t>
  </si>
  <si>
    <t>Génération de la victime</t>
  </si>
  <si>
    <t>15-24 ans</t>
  </si>
  <si>
    <t>25-49 ans</t>
  </si>
  <si>
    <t>50 ans et plus</t>
  </si>
  <si>
    <t>Genre de travail</t>
  </si>
  <si>
    <t>Travail manuel</t>
  </si>
  <si>
    <t>Travail intellectuel</t>
  </si>
  <si>
    <t>Total</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</si>
  <si>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</si>
  <si>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Durée de l'incapacité temporaire de travail</t>
  </si>
  <si>
    <t>IT 0 jour</t>
  </si>
  <si>
    <t>IT 1 à 3 jours</t>
  </si>
  <si>
    <t>IT 4 à 7 jours</t>
  </si>
  <si>
    <t>IT 8 à 15 jours</t>
  </si>
  <si>
    <t>IT 16 à 30 jours</t>
  </si>
  <si>
    <t>IT 1 à 3 mois</t>
  </si>
  <si>
    <t>IT &gt; 3 à 6 mois</t>
  </si>
  <si>
    <t>IT &gt; 6 mois</t>
  </si>
  <si>
    <t>Taux d'incapacité permanente prévu</t>
  </si>
  <si>
    <t>de 1 à  &lt; 5%</t>
  </si>
  <si>
    <t>de 5 à &lt; 10 %</t>
  </si>
  <si>
    <t>de 10 à &lt; 16 %</t>
  </si>
  <si>
    <t>de 16 à &lt; 20 %</t>
  </si>
  <si>
    <t>de 20 à &lt; 36 %</t>
  </si>
  <si>
    <t>de 36 à &lt; 66 %</t>
  </si>
  <si>
    <t>66 % et +</t>
  </si>
  <si>
    <t>Heure de travail au moment de l'accident</t>
  </si>
  <si>
    <t>1ère heure</t>
  </si>
  <si>
    <t>2ème heure</t>
  </si>
  <si>
    <t>3ème heure</t>
  </si>
  <si>
    <t>4ème heure</t>
  </si>
  <si>
    <t>5ème heure</t>
  </si>
  <si>
    <t>6ème heure</t>
  </si>
  <si>
    <t>7ème heure</t>
  </si>
  <si>
    <t>8ème heure</t>
  </si>
  <si>
    <t xml:space="preserve">9ème heure </t>
  </si>
  <si>
    <t>10ème heure</t>
  </si>
  <si>
    <t>11ème heure et +</t>
  </si>
  <si>
    <t>Cas sans suite</t>
  </si>
  <si>
    <t xml:space="preserve">IT </t>
  </si>
  <si>
    <t xml:space="preserve">IP </t>
  </si>
  <si>
    <t xml:space="preserve">10ème heure </t>
  </si>
  <si>
    <t>Dans "Travail manuel" sont compris les catégories professionnelles suivantes: ouvrier, ouvriers à statut d'employé, extension-loi, gens de maison assujettis à l'ONSS, gens de maison non assujettis à l'ONSS, ouvrier intérimaire, autres "lois de 1971" et étudiants intérimaires. Dans "travail intellectuel" sont compris: employé administratif, autre employé et employé intérimaire.</t>
  </si>
  <si>
    <t>Heure de travail de la victime au moment de l'accident</t>
  </si>
  <si>
    <t>Jour de la semaine</t>
  </si>
  <si>
    <t xml:space="preserve">Lundi </t>
  </si>
  <si>
    <t>Mardi</t>
  </si>
  <si>
    <t>Mercredi</t>
  </si>
  <si>
    <t>Jeudi</t>
  </si>
  <si>
    <t>Vendredi</t>
  </si>
  <si>
    <t>Samedi</t>
  </si>
  <si>
    <t>Dimanche</t>
  </si>
  <si>
    <t>Suites de l'accident</t>
  </si>
  <si>
    <t>Durée de l'incapacité temporaire</t>
  </si>
  <si>
    <t>Lundi</t>
  </si>
  <si>
    <t>Mois</t>
  </si>
  <si>
    <t>Janvier</t>
  </si>
  <si>
    <t>Février</t>
  </si>
  <si>
    <t>Mars</t>
  </si>
  <si>
    <t>Avril</t>
  </si>
  <si>
    <t>Mai</t>
  </si>
  <si>
    <t>Juin</t>
  </si>
  <si>
    <t>Juillet</t>
  </si>
  <si>
    <t>Août</t>
  </si>
  <si>
    <t>Septembre</t>
  </si>
  <si>
    <t>Octobre</t>
  </si>
  <si>
    <t>Novembre</t>
  </si>
  <si>
    <t>Décembre</t>
  </si>
  <si>
    <t>CSS : cas sans suites,  IT : incapacité temporaire,  IP : incapacité permanente prévue</t>
  </si>
  <si>
    <t>L'information de décembre en matière de prévision d'incapacité temporaire ou permanente n'est pas connue pour tous les accidents, étant donné que l'information disponible en la matière est l'information connue par l'assureur au 31 décembre de l'année. Ainsi, les taux des accidents avec prévision d'incapacité temporaire ou permanente sont inférieurs à la réalité.</t>
  </si>
  <si>
    <t>15 - 24 ans</t>
  </si>
  <si>
    <t>25 - 49 ans</t>
  </si>
  <si>
    <t>Mois de l'accident</t>
  </si>
  <si>
    <t xml:space="preserve">Total </t>
  </si>
  <si>
    <t>Région et province</t>
  </si>
  <si>
    <t>REGION BRUXELLOISE</t>
  </si>
  <si>
    <t>Anvers</t>
  </si>
  <si>
    <t>Limbourg</t>
  </si>
  <si>
    <t>Flandre Orientale</t>
  </si>
  <si>
    <t>Brabant Flamand</t>
  </si>
  <si>
    <t>Flandre Occidentale</t>
  </si>
  <si>
    <t>REGION FLAMANDE</t>
  </si>
  <si>
    <t>Brabant Wallon</t>
  </si>
  <si>
    <t>Hainaut</t>
  </si>
  <si>
    <t>Liège</t>
  </si>
  <si>
    <t>Luxembourg</t>
  </si>
  <si>
    <t>Namur</t>
  </si>
  <si>
    <t>REGION WALLONNE</t>
  </si>
  <si>
    <t>Etranger</t>
  </si>
  <si>
    <t>Province</t>
  </si>
  <si>
    <t>24.1. Heure de l’accident</t>
  </si>
  <si>
    <t>24.2. Horaire de travail (moment de l'accident dans la journée de travail)</t>
  </si>
  <si>
    <t>24.3. Jour de l'accident (jour de la semaine)</t>
  </si>
  <si>
    <t>24.4. Mois de l’accident</t>
  </si>
  <si>
    <t>24.5. Lieu de l’accident (région et province)</t>
  </si>
  <si>
    <t>0,00</t>
  </si>
  <si>
    <t>1,00</t>
  </si>
  <si>
    <t>2,00</t>
  </si>
  <si>
    <t>3,00</t>
  </si>
  <si>
    <t>4,00</t>
  </si>
  <si>
    <t>5,00</t>
  </si>
  <si>
    <t>6,00</t>
  </si>
  <si>
    <t>7,00</t>
  </si>
  <si>
    <t>8,00</t>
  </si>
  <si>
    <t>9,00</t>
  </si>
  <si>
    <t>10,00</t>
  </si>
  <si>
    <t>11,00</t>
  </si>
  <si>
    <t>12,00</t>
  </si>
  <si>
    <t>13,00</t>
  </si>
  <si>
    <t>14,00</t>
  </si>
  <si>
    <t>15,00</t>
  </si>
  <si>
    <t>16,00</t>
  </si>
  <si>
    <t>17,00</t>
  </si>
  <si>
    <t>18,00</t>
  </si>
  <si>
    <t>19,00</t>
  </si>
  <si>
    <t>20,00</t>
  </si>
  <si>
    <t>21,00</t>
  </si>
  <si>
    <t>22,00</t>
  </si>
  <si>
    <t>23,00</t>
  </si>
  <si>
    <t>a-Lundi</t>
  </si>
  <si>
    <t>b-Mardi</t>
  </si>
  <si>
    <t>c-Mercredi</t>
  </si>
  <si>
    <t>d-Jeudi</t>
  </si>
  <si>
    <t>e-Vendredi</t>
  </si>
  <si>
    <t>f-Samedi</t>
  </si>
  <si>
    <t>g-Dimanche</t>
  </si>
  <si>
    <t>a-Janvier</t>
  </si>
  <si>
    <t>b-Février</t>
  </si>
  <si>
    <t>c-Mars</t>
  </si>
  <si>
    <t>d-Avril</t>
  </si>
  <si>
    <t>e-Mai</t>
  </si>
  <si>
    <t>f-Juin</t>
  </si>
  <si>
    <t>g-Juillet</t>
  </si>
  <si>
    <t>h-Août</t>
  </si>
  <si>
    <t>i-Septembre</t>
  </si>
  <si>
    <t>j-Octobre</t>
  </si>
  <si>
    <t>k-Novembre</t>
  </si>
  <si>
    <t>l-Décembre</t>
  </si>
  <si>
    <t xml:space="preserve"> </t>
  </si>
  <si>
    <t>Accidents sur le chemin du travail selon l'horaire de travail : évolution  2012 - 2021</t>
  </si>
  <si>
    <t>24. Caractéristiques spatio-temporelles des accidents sur le chemin du travail dans le secteur privé - 2021</t>
  </si>
  <si>
    <t>Accidents sur le chemin du travail selon l'heure de l'accident :  évolution 2012 - 2021</t>
  </si>
  <si>
    <t>Accidents sur le chemin du travail selon l'heure de l'accident : distribution selon les conséquences - 2021</t>
  </si>
  <si>
    <t>Accidents sur le chemin du travail selon l'heure de l'accident : distribution selon les conséquences et le genre - 2021</t>
  </si>
  <si>
    <t>Accidents sur le chemin du travail selon l'heure de l'accident : distribution selon les conséquences et la génération en fréquence absolue - 2021</t>
  </si>
  <si>
    <t>Accidents sur le chemin du travail selon l'heure de l'accident : distribution selon les conséquences et la génération en fréquence relative - 2021</t>
  </si>
  <si>
    <t>Accidents sur le chemin du travail selon l'heure de l'accident : distribution selon les conséquences et le genre de travail - 2021</t>
  </si>
  <si>
    <t>Accidents sur le chemin du travail selon l'heure de l'accident : distribution selon la durée de l’incapacité temporaire - 2021</t>
  </si>
  <si>
    <t>Accidents sur le chemin du travail selon l'heure de l'accident : distribution selon le taux d'incapacité permanente prévu - 2021</t>
  </si>
  <si>
    <t>Accidents sur le chemin du travail selon l'horaire de travail : distribution selon les conséquences - 2021</t>
  </si>
  <si>
    <t>Accidents sur le chemin du travail selon l'horaire de travail : distribution selon les conséquences et le genre - 2021</t>
  </si>
  <si>
    <t>Accidents sur le chemin du travail selon l'horaire de travail : distribution selon les conséquences et la génération en fréquence absolue - 2021</t>
  </si>
  <si>
    <t>Accidents sur le chemin du travail selon l'horaire de travail : distribution selon les conséquences et la génération en fréquence relative - 2021</t>
  </si>
  <si>
    <t>Accidents sur le chemin du travail selon l'horaire de travail : distribution selon les conséquences et le genre de travail - 2021</t>
  </si>
  <si>
    <t>Accidents sur le chemin du travail selon l'horaire de travail : distribution selon la durée de l’incapacité temporaire - 2021</t>
  </si>
  <si>
    <t>Accidents sur le chemin du travail selon l'horaire de travail : distribution selon le taux d'incapacité permanente prévu - 2021</t>
  </si>
  <si>
    <t>Accidents sur le chemin du travail selon le jour de l'accident : évolution 2012 - 2021</t>
  </si>
  <si>
    <t>Accidents sur le chemin du travail selon le jour de l'accident : distribution selon les conséquences - 2021</t>
  </si>
  <si>
    <t>Accidents sur le chemin du travail selon le jour de l'accident : distribution selon les conséquences et le genre - 2021</t>
  </si>
  <si>
    <t>Accidents sur le chemin du travail selon le jour de l'accident : distribution selon les conséquences et la génération en fréquence absolue - 2021</t>
  </si>
  <si>
    <t>Accidents sur le chemin du travail selon le jour de l'accident : distribution selon les conséquences et la génération en fréquence relative - 2021</t>
  </si>
  <si>
    <t>Accidents sur le chemin du travail selon le jour de l'accident : distribution selon les conséquences et le genre de travail - 2021</t>
  </si>
  <si>
    <t>Accidents sur le chemin du travail selon le jour de l'accident : distribution selon la durée de l’incapacité temporaire - 2021</t>
  </si>
  <si>
    <t>Accidents sur le chemin du travail selon le jour de l'accident : distribution selon le taux d'incapacité permanente prévu - 2021</t>
  </si>
  <si>
    <t>Accidents sur le chemin du travail selon le mois de l'accident : évolution 2012 - 2021</t>
  </si>
  <si>
    <t>Accidents sur le chemin du travail selon le mois de l'accident : distribution selon les conséquences - 2021</t>
  </si>
  <si>
    <t>Accidents sur le chemin du travail selon le mois de l'accident : distribution selon les conséquences et le genre - 2021</t>
  </si>
  <si>
    <t>Accidents sur le chemin du travail selon le mois de l'accident : distribution selon les conséquences et la génération en fréquence absolue -  2021</t>
  </si>
  <si>
    <t>Accidents sur le chemin du travail selon le mois de l'accident : distribution selon les conséquences et la génération en fréquence relative - 2021</t>
  </si>
  <si>
    <t>Accidents sur le chemin du travail selon le mois de l'accident : distribution selon les conséquences et le genre de travail - 2021</t>
  </si>
  <si>
    <t>Accidents sur le chemin du travail selon le mois de l'accident : distribution selon la durée de l’incapacité temporaire - 2021</t>
  </si>
  <si>
    <t>Accidents sur le chemin du travail selon le mois de l'accident : distribution selon le taux d'incapacité permanente prévu - 2021</t>
  </si>
  <si>
    <t>Accidents sur le chemin du travail selon la province et la région de l'accident : évolution 2012 - 2021</t>
  </si>
  <si>
    <t>Accidents sur le chemin du travail selon la province et la région de l'accident : distribution selon les conséquences - 2021</t>
  </si>
  <si>
    <t>Accidents sur le chemin du travail selon la province et la région de l'accident : distribution selon les conséquences et le genre - 2021</t>
  </si>
  <si>
    <t>Accidents sur le chemin du travail selon la province et la région de l'accident : distribution selon les conséquences et la génération en fréquence absolue - 2021</t>
  </si>
  <si>
    <t>Accidents sur le chemin du travail selon la province et la région de l'accident : distribution selon les conséquences et la génération en fréquence relative - 2021</t>
  </si>
  <si>
    <t>Accidents sur le chemin du travail selon la province et la région de l'accident : distribution selon les conséquences et le genre de travail - 2021</t>
  </si>
  <si>
    <t>Accidents sur le chemin du travail selon la province et la région de l'accident : distribution selon la durée de l’incapacité temporaire - 2021</t>
  </si>
  <si>
    <t>Accidents sur le chemin du travail selon la province et la région de l'accident : distribution selon le taux d'incapacité permanente prévu - 2021</t>
  </si>
  <si>
    <t>24.1.1. Accidents sur le chemin du travail selon l'heure de l'accident :  évolution 2012 - 2021</t>
  </si>
  <si>
    <t>Variation de 2020 à 2021 en %</t>
  </si>
  <si>
    <t>24.1.2. Accidents sur le chemin du travail selon l'heure de l'accident : distribution selon les conséquences - 2021</t>
  </si>
  <si>
    <t>724.1.3. Accidents sur le chemin du travail selon l'heure de l'accident : distribution selon les conséquences et le genre - 2021</t>
  </si>
  <si>
    <t>24.1.4. Accidents sur le chemin du travail selon l'heure de l'accident : distribution selon les conséquences et la génération en fréquence absolue - 2021</t>
  </si>
  <si>
    <t>24.1.5. Accidents sur le chemin du travail selon l'heure de l'accident : distribution selon les conséquences et la génération en fréquence relative - 2021</t>
  </si>
  <si>
    <t>24.1.6. Accidents sur le chemin du travail selon l'heure de l'accident : distribution selon les conséquences et le genre de travail - 2021</t>
  </si>
  <si>
    <t>24.1.7. Accidents sur le chemin du travail selon l'heure de l'accident : distribution selon la durée de l’incapacité temporaire - 2021</t>
  </si>
  <si>
    <t>24.1.8. Accidents sur le chemin du travail selon l'heure de l'accident : distribution selon le taux d'incapacité permanente prévu - 2021</t>
  </si>
  <si>
    <t>24.2.1. Accidents sur le chemin du travail selon l'horaire de travail : évolution 2012 - 2021</t>
  </si>
  <si>
    <t>variation de 2020 à 2021 en %</t>
  </si>
  <si>
    <t>24.2.2. Accidents sur le chemin du travail selon l'horaire de travail : distribution selon les conséquences - 2021</t>
  </si>
  <si>
    <t>24.2.3. Accidents sur le chemin du travail selon l'horaire de travail : distribution selon les conséquences et le genre - 2021</t>
  </si>
  <si>
    <t>24.2.4. Accidents sur le chemin du travail selon l'horaire de travail : distribution selon les conséquences et la génération en fréquence absolue - 2021</t>
  </si>
  <si>
    <t>24.2.5.  Accidents sur le chemin du travail selon l'horaire de travail : distribution selon les conséquences et la génération en fréquence relative - 2021</t>
  </si>
  <si>
    <t>24.2.6. Accidents sur le chemin du travail selon l'horaire de travail : distribution selon les conséquences et le genre de travail - 2021</t>
  </si>
  <si>
    <t>24.2.7. Accidents sur le chemin du travail selon l'horaire de travail : distribution selon la durée de l’incapacité temporaire - 2021</t>
  </si>
  <si>
    <t>24.2.8. Accidents sur le chemin du travail selon l'horaire de travail : distribution selon le taux d'incapacité permanente prévu - 2021</t>
  </si>
  <si>
    <t>24.3.1. Accidents sur le chemin du travail selon le jour de l'accident : évolution 2012 - 2021</t>
  </si>
  <si>
    <t>24.3.2. Accidents sur le chemin du travail selon le jour de l'accident : distribution selon les conséquences - 2021</t>
  </si>
  <si>
    <t>24.3.3. Accidents sur le chemin du travail selon le jour de l'accident : distribution selon les conséquences et le genre - 2021</t>
  </si>
  <si>
    <t>24.3.4. Accidents sur le chemin du travail selon le jour de l'accident : distribution selon les conséquences et la génération en fréquence absolue - 2021</t>
  </si>
  <si>
    <t>24.3.5. Accidents sur le chemin du travail selon le jour de l'accident : distribution selon les conséquences et la génération en fréquence relative - 2021</t>
  </si>
  <si>
    <t>24.3.6. Accidents sur le chemin du travail selon le jour de l'accident : distribution selon les conséquences et le genre de travail - 2021</t>
  </si>
  <si>
    <t>24.3.7. Accidents sur le chemin du travail selon le jour de l'accident : distribution selon la durée de l’incapacité temporaire - 2021</t>
  </si>
  <si>
    <t>24.3.8.  Accidents sur le chemin du travail selon le jour de l'accident : distribution selon le taux d'incapacité permanente prévu - 2021</t>
  </si>
  <si>
    <t>24.4.1.  Accidents sur le chemin du travail selon le mois de l'accident : évolution 2012 - 2021</t>
  </si>
  <si>
    <t>24.4.2.  Accidents sur le chemin du travail selon le mois de l'accident : distribution selon les conséquences - 2021</t>
  </si>
  <si>
    <t>24.4.3.  Accidents sur le chemin du travail selon le mois de l'accident : distribution selon les conséquences et le genre - 2021</t>
  </si>
  <si>
    <t>24.4.4.  Accidents sur le chemin du travail selon le mois de l'accident : distribution selon les conséquences et la génération en fréquence absolue - 2021</t>
  </si>
  <si>
    <t>24.4.5. Accidents sur le chemin du travail selon le mois de l'accident : distribution selon les conséquences et la génération en fréquence relative - 2021</t>
  </si>
  <si>
    <t>24.4.6.  Accidents sur le chemin du travail selon le mois de l'accident : distribution selon les conséquences et le genre de travail - 2021</t>
  </si>
  <si>
    <t>24.4.7.  Accidents sur le chemin du travail selon le mois de l'accident : distribution selon la durée de l’incapacité temporaire - 2021</t>
  </si>
  <si>
    <t>24.4.8.  Accidents sur le chemin du travail selon le mois de l'accident : distribution selon le taux d'incapacité permanente prévu - 2021</t>
  </si>
  <si>
    <t>24.5.1.  Accidents sur le chemin du travail selon la province et la région de l'accident : évolution 2012 - 2021</t>
  </si>
  <si>
    <t>Variation de 2020 et 2021 en %</t>
  </si>
  <si>
    <t>24.5.2.  Accidents sur le chemin du travail selon la province et la région de l'accident : distribution selon les conséquences - 2021</t>
  </si>
  <si>
    <t>24.5.3.  Accidents sur le chemin du travail selon la province et la région de l'accident : distribution selon les conséquences et le genre - 2021</t>
  </si>
  <si>
    <t>24.5.4.  Accidents sur le chemin du travail selon la province et la région de l'accident : distribution selon les conséquences et la génération en fréquence absolue - 2021</t>
  </si>
  <si>
    <t>24.5.5.  Accidents sur le chemin du travail selon la province et la région de l'accident : distribution selon les conséquences et la génération en fréquence relative - 2021</t>
  </si>
  <si>
    <t>24.5.6.  Accidents sur le chemin du travail selon la province et la région de l'accident : distribution selon les conséquences et le genre de travail - 2021</t>
  </si>
  <si>
    <t>24.5.7.  Accidents sur le chemin du travail selon la province et la région de l'accident : distribution selon la durée de l’incapacité temporaire - 2021</t>
  </si>
  <si>
    <t>24.5.8.  Accidents sur le chemin du travail selon la province et la région de l'accident : distribution selon le taux d'incapacité permanente prévu - 2021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</si>
</sst>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Red]#,##0.00"/>
  </numFmts>
  <fonts count="52">
    <font>
      <sz val="11"/>
      <color theme="1"/>
      <name val="Calibri"/>
      <family val="2"/>
    </font>
    <font>
      <sz val="11"/>
      <color indexed="8"/>
      <name val="Calibri"/>
      <family val="2"/>
    </font>
    <font>
      <b/>
      <sz val="11"/>
      <color indexed="8"/>
      <name val="Calibri"/>
      <family val="2"/>
    </font>
    <font>
      <b/>
      <sz val="11"/>
      <name val="Microsoft Sans Serif"/>
      <family val="2"/>
    </font>
    <font>
      <sz val="11"/>
      <name val="Microsoft Sans Serif"/>
      <family val="2"/>
    </font>
    <font>
      <b/>
      <i/>
      <sz val="11"/>
      <name val="Microsoft Sans Serif"/>
      <family val="2"/>
    </font>
    <font>
      <sz val="11"/>
      <color indexed="8"/>
      <name val="Microsoft Sans Serif"/>
      <family val="2"/>
    </font>
    <font>
      <b/>
      <sz val="11"/>
      <color indexed="8"/>
      <name val="Microsoft Sans Serif"/>
      <family val="2"/>
    </font>
    <font>
      <b/>
      <u val="single"/>
      <sz val="11"/>
      <name val="Microsoft Sans Serif"/>
      <family val="2"/>
    </font>
    <font>
      <b/>
      <i/>
      <sz val="11"/>
      <color indexed="8"/>
      <name val="Microsoft Sans Serif"/>
      <family val="2"/>
    </font>
    <font>
      <sz val="11"/>
      <color indexed="10"/>
      <name val="Microsoft Sans Serif"/>
      <family val="2"/>
    </font>
    <font>
      <i/>
      <sz val="11"/>
      <name val="Microsoft Sans Serif"/>
      <family val="2"/>
    </font>
    <font>
      <i/>
      <sz val="11"/>
      <color indexed="8"/>
      <name val="Microsoft Sans Serif"/>
      <family val="2"/>
    </font>
    <font>
      <u val="single"/>
      <sz val="11"/>
      <name val="Microsoft Sans Serif"/>
      <family val="2"/>
    </font>
    <font>
      <b/>
      <sz val="12"/>
      <name val="Microsoft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sz val="10"/>
      <color indexed="9"/>
      <name val="Arial"/>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s>
  <borders count="10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thin"/>
      <top style="medium"/>
      <bottom style="thin"/>
    </border>
    <border>
      <left style="thin"/>
      <right style="medium"/>
      <top style="medium"/>
      <bottom style="thin"/>
    </border>
    <border>
      <left>
        <color indexed="63"/>
      </left>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left>
        <color indexed="63"/>
      </left>
      <right style="thin"/>
      <top style="thin"/>
      <bottom>
        <color indexed="63"/>
      </bottom>
    </border>
    <border>
      <left style="medium"/>
      <right style="thin"/>
      <top>
        <color indexed="63"/>
      </top>
      <bottom style="medium"/>
    </border>
    <border>
      <left style="thin"/>
      <right style="medium"/>
      <top>
        <color indexed="63"/>
      </top>
      <bottom style="medium"/>
    </border>
    <border>
      <left>
        <color indexed="63"/>
      </left>
      <right style="thin"/>
      <top>
        <color indexed="63"/>
      </top>
      <bottom style="thin"/>
    </border>
    <border>
      <left style="medium"/>
      <right style="thin"/>
      <top>
        <color indexed="63"/>
      </top>
      <bottom style="thin"/>
    </border>
    <border>
      <left style="medium"/>
      <right>
        <color indexed="63"/>
      </right>
      <top>
        <color indexed="63"/>
      </top>
      <bottom style="thin"/>
    </border>
    <border>
      <left>
        <color indexed="63"/>
      </left>
      <right style="thin"/>
      <top style="thin"/>
      <bottom style="thin"/>
    </border>
    <border>
      <left style="medium"/>
      <right style="thin"/>
      <top style="thin"/>
      <bottom style="thin"/>
    </border>
    <border>
      <left style="medium"/>
      <right>
        <color indexed="63"/>
      </right>
      <top style="thin"/>
      <bottom style="thin"/>
    </border>
    <border>
      <left style="medium"/>
      <right style="thin"/>
      <top style="thin"/>
      <bottom>
        <color indexed="63"/>
      </bottom>
    </border>
    <border>
      <left style="medium"/>
      <right>
        <color indexed="63"/>
      </right>
      <top style="thin"/>
      <bottom>
        <color indexed="63"/>
      </bottom>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medium"/>
      <right style="thin"/>
      <top style="medium"/>
      <bottom style="medium"/>
    </border>
    <border>
      <left style="thin"/>
      <right>
        <color indexed="63"/>
      </right>
      <top style="medium"/>
      <bottom style="medium"/>
    </border>
    <border>
      <left style="thin"/>
      <right style="medium"/>
      <top style="medium"/>
      <bottom style="medium"/>
    </border>
    <border>
      <left style="medium"/>
      <right>
        <color indexed="63"/>
      </right>
      <top style="medium"/>
      <bottom style="medium"/>
    </border>
    <border>
      <left style="medium"/>
      <right style="thin"/>
      <top style="medium"/>
      <bottom>
        <color indexed="63"/>
      </bottom>
    </border>
    <border>
      <left style="thin"/>
      <right style="medium"/>
      <top style="medium"/>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color indexed="63"/>
      </right>
      <top style="medium"/>
      <bottom style="thin"/>
    </border>
    <border>
      <left style="thin"/>
      <right>
        <color indexed="63"/>
      </right>
      <top style="thin"/>
      <bottom style="thin"/>
    </border>
    <border>
      <left style="medium"/>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color indexed="63"/>
      </right>
      <top style="thin"/>
      <bottom style="thin"/>
    </border>
    <border>
      <left>
        <color indexed="63"/>
      </left>
      <right>
        <color indexed="63"/>
      </right>
      <top style="medium"/>
      <bottom style="medium"/>
    </border>
    <border>
      <left style="medium"/>
      <right style="medium"/>
      <top>
        <color indexed="63"/>
      </top>
      <bottom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n"/>
      <right>
        <color indexed="63"/>
      </right>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style="medium"/>
      <bottom style="thin"/>
    </border>
    <border>
      <left style="medium"/>
      <right>
        <color indexed="63"/>
      </right>
      <top style="thin"/>
      <bottom style="medium"/>
    </border>
    <border>
      <left>
        <color indexed="63"/>
      </left>
      <right style="medium"/>
      <top>
        <color indexed="63"/>
      </top>
      <bottom style="thin"/>
    </border>
    <border>
      <left>
        <color indexed="63"/>
      </left>
      <right>
        <color indexed="63"/>
      </right>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color indexed="63"/>
      </top>
      <bottom>
        <color indexed="63"/>
      </bottom>
    </border>
    <border>
      <left>
        <color indexed="63"/>
      </left>
      <right style="medium"/>
      <top style="medium"/>
      <bottom style="medium"/>
    </border>
    <border>
      <left>
        <color indexed="63"/>
      </left>
      <right>
        <color indexed="63"/>
      </right>
      <top style="double"/>
      <bottom style="double"/>
    </border>
    <border>
      <left>
        <color indexed="63"/>
      </left>
      <right style="double"/>
      <top style="double"/>
      <bottom style="double"/>
    </border>
    <border>
      <left>
        <color indexed="63"/>
      </left>
      <right style="medium"/>
      <top style="medium"/>
      <bottom style="thin"/>
    </border>
    <border>
      <left>
        <color indexed="63"/>
      </left>
      <right>
        <color indexed="63"/>
      </right>
      <top style="thin"/>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medium"/>
      <top style="medium"/>
      <bottom>
        <color indexed="63"/>
      </bottom>
    </border>
    <border>
      <left style="double"/>
      <right style="thin"/>
      <top style="double"/>
      <bottom style="double"/>
    </border>
    <border>
      <left style="thin"/>
      <right style="thin"/>
      <top style="double"/>
      <bottom style="double"/>
    </border>
    <border>
      <left style="thin"/>
      <right>
        <color indexed="63"/>
      </right>
      <top style="double"/>
      <bottom style="double"/>
    </border>
    <border>
      <left style="thin"/>
      <right style="double"/>
      <top style="double"/>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style="medium"/>
      <top style="double"/>
      <bottom>
        <color indexed="63"/>
      </bottom>
    </border>
    <border>
      <left style="medium"/>
      <right style="medium"/>
      <top>
        <color indexed="63"/>
      </top>
      <bottom style="medium"/>
    </border>
    <border>
      <left>
        <color indexed="63"/>
      </left>
      <right style="thin"/>
      <top>
        <color indexed="63"/>
      </top>
      <bottom style="medium"/>
    </border>
    <border>
      <left style="thin"/>
      <right style="thin"/>
      <top>
        <color indexed="63"/>
      </top>
      <bottom style="medium"/>
    </border>
    <border>
      <left style="double"/>
      <right>
        <color indexed="63"/>
      </right>
      <top style="double"/>
      <bottom style="double"/>
    </border>
    <border>
      <left style="medium"/>
      <right>
        <color indexed="63"/>
      </right>
      <top>
        <color indexed="63"/>
      </top>
      <bottom style="medium"/>
    </border>
    <border>
      <left style="medium"/>
      <right>
        <color indexed="63"/>
      </right>
      <top style="double"/>
      <bottom>
        <color indexed="63"/>
      </bottom>
    </border>
    <border>
      <left>
        <color indexed="63"/>
      </left>
      <right style="medium"/>
      <top style="double"/>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double"/>
      <top style="double"/>
      <bottom style="medium"/>
    </border>
    <border>
      <left>
        <color indexed="63"/>
      </left>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563">
    <xf numFmtId="0" fontId="0" fillId="0" borderId="0" xfId="0" applyFont="1" applyAlignment="1">
      <alignment/>
    </xf>
    <xf numFmtId="0" fontId="0" fillId="0" borderId="10" xfId="0" applyFill="1" applyBorder="1" applyAlignment="1">
      <alignment/>
    </xf>
    <xf numFmtId="0" fontId="47" fillId="0" borderId="0" xfId="0" applyFont="1" applyFill="1" applyAlignment="1">
      <alignment/>
    </xf>
    <xf numFmtId="0" fontId="2" fillId="0" borderId="0" xfId="0" applyFont="1" applyFill="1" applyAlignment="1">
      <alignment/>
    </xf>
    <xf numFmtId="0" fontId="39" fillId="0" borderId="0" xfId="44" applyFill="1" applyAlignment="1">
      <alignment/>
    </xf>
    <xf numFmtId="0" fontId="39" fillId="0" borderId="0" xfId="44" applyAlignment="1">
      <alignment/>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172" fontId="3" fillId="0" borderId="14" xfId="0" applyNumberFormat="1" applyFont="1" applyBorder="1" applyAlignment="1">
      <alignment horizontal="center" vertical="center" wrapText="1"/>
    </xf>
    <xf numFmtId="0" fontId="3" fillId="0" borderId="18" xfId="0" applyFont="1" applyBorder="1" applyAlignment="1">
      <alignment horizontal="center" vertical="center" wrapText="1"/>
    </xf>
    <xf numFmtId="172" fontId="3"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3" fontId="4" fillId="0" borderId="21" xfId="0" applyNumberFormat="1" applyFont="1" applyBorder="1" applyAlignment="1">
      <alignment horizontal="center" vertical="center"/>
    </xf>
    <xf numFmtId="3" fontId="6" fillId="0" borderId="11" xfId="0" applyNumberFormat="1" applyFont="1" applyBorder="1" applyAlignment="1">
      <alignment horizontal="center" vertical="center"/>
    </xf>
    <xf numFmtId="3" fontId="6" fillId="0" borderId="22"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24" xfId="0" applyNumberFormat="1" applyFont="1" applyBorder="1" applyAlignment="1">
      <alignment horizontal="center" vertical="center"/>
    </xf>
    <xf numFmtId="3" fontId="6" fillId="0" borderId="24" xfId="0" applyNumberFormat="1" applyFont="1" applyBorder="1" applyAlignment="1">
      <alignment horizontal="center" vertical="center"/>
    </xf>
    <xf numFmtId="3" fontId="6" fillId="0" borderId="25" xfId="0" applyNumberFormat="1" applyFont="1" applyBorder="1" applyAlignment="1">
      <alignment horizontal="center" vertical="center"/>
    </xf>
    <xf numFmtId="3" fontId="4" fillId="0" borderId="17" xfId="0" applyNumberFormat="1" applyFont="1" applyBorder="1" applyAlignment="1">
      <alignment horizontal="center" vertical="center"/>
    </xf>
    <xf numFmtId="3" fontId="4" fillId="0" borderId="26" xfId="0" applyNumberFormat="1" applyFont="1" applyBorder="1" applyAlignment="1">
      <alignment horizontal="center" vertical="center"/>
    </xf>
    <xf numFmtId="3" fontId="4" fillId="0" borderId="15" xfId="0" applyNumberFormat="1" applyFont="1" applyBorder="1" applyAlignment="1">
      <alignment horizontal="center" vertical="center"/>
    </xf>
    <xf numFmtId="3" fontId="4" fillId="0" borderId="27" xfId="0" applyNumberFormat="1" applyFont="1" applyBorder="1" applyAlignment="1">
      <alignment horizontal="center" vertical="center"/>
    </xf>
    <xf numFmtId="0" fontId="3" fillId="0" borderId="28" xfId="0" applyFont="1" applyBorder="1" applyAlignment="1">
      <alignment horizontal="center" vertical="center"/>
    </xf>
    <xf numFmtId="3" fontId="3" fillId="0" borderId="29" xfId="0" applyNumberFormat="1" applyFont="1" applyBorder="1" applyAlignment="1">
      <alignment horizontal="center" vertical="center"/>
    </xf>
    <xf numFmtId="9" fontId="5" fillId="0" borderId="30" xfId="0" applyNumberFormat="1" applyFont="1" applyBorder="1" applyAlignment="1">
      <alignment horizontal="center" vertical="center"/>
    </xf>
    <xf numFmtId="3" fontId="3" fillId="0" borderId="31" xfId="0" applyNumberFormat="1" applyFont="1" applyBorder="1" applyAlignment="1">
      <alignment horizontal="center" vertical="center"/>
    </xf>
    <xf numFmtId="9" fontId="5" fillId="0" borderId="32" xfId="0" applyNumberFormat="1" applyFont="1" applyBorder="1" applyAlignment="1">
      <alignment horizontal="center" vertical="center"/>
    </xf>
    <xf numFmtId="9" fontId="5" fillId="0" borderId="33" xfId="0" applyNumberFormat="1" applyFont="1" applyBorder="1" applyAlignment="1">
      <alignment horizontal="center" vertical="center"/>
    </xf>
    <xf numFmtId="3" fontId="3" fillId="0" borderId="34" xfId="0" applyNumberFormat="1" applyFont="1" applyBorder="1" applyAlignment="1">
      <alignment horizontal="center" vertical="center"/>
    </xf>
    <xf numFmtId="172" fontId="5" fillId="0" borderId="28" xfId="0" applyNumberFormat="1" applyFont="1" applyBorder="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17" xfId="0" applyFont="1" applyBorder="1" applyAlignment="1">
      <alignment horizontal="center" vertical="center"/>
    </xf>
    <xf numFmtId="0" fontId="3" fillId="0" borderId="38" xfId="0" applyFont="1" applyBorder="1" applyAlignment="1">
      <alignment horizontal="center" vertical="center"/>
    </xf>
    <xf numFmtId="0" fontId="3" fillId="0" borderId="26" xfId="0" applyFont="1" applyBorder="1" applyAlignment="1">
      <alignment horizontal="center" vertical="center"/>
    </xf>
    <xf numFmtId="0" fontId="3" fillId="0" borderId="37" xfId="0" applyFont="1" applyBorder="1" applyAlignment="1">
      <alignment horizontal="center" vertical="center"/>
    </xf>
    <xf numFmtId="3" fontId="6" fillId="0" borderId="39" xfId="0" applyNumberFormat="1" applyFont="1" applyBorder="1" applyAlignment="1">
      <alignment horizontal="center" vertical="center"/>
    </xf>
    <xf numFmtId="3" fontId="6" fillId="0" borderId="23" xfId="0" applyNumberFormat="1" applyFont="1" applyBorder="1" applyAlignment="1">
      <alignment horizontal="center" vertical="center"/>
    </xf>
    <xf numFmtId="3" fontId="6" fillId="0" borderId="26" xfId="0" applyNumberFormat="1" applyFont="1" applyBorder="1" applyAlignment="1">
      <alignment horizontal="center" vertical="center"/>
    </xf>
    <xf numFmtId="3" fontId="6" fillId="0" borderId="17" xfId="0" applyNumberFormat="1" applyFont="1" applyBorder="1" applyAlignment="1">
      <alignment horizontal="center" vertical="center"/>
    </xf>
    <xf numFmtId="0" fontId="3" fillId="0" borderId="34" xfId="0" applyFont="1" applyBorder="1" applyAlignment="1">
      <alignment horizontal="center" vertical="center"/>
    </xf>
    <xf numFmtId="3" fontId="7" fillId="0" borderId="31" xfId="0" applyNumberFormat="1" applyFont="1" applyBorder="1" applyAlignment="1">
      <alignment horizontal="center" vertical="center"/>
    </xf>
    <xf numFmtId="3" fontId="7" fillId="0" borderId="29" xfId="0" applyNumberFormat="1" applyFont="1" applyBorder="1" applyAlignment="1">
      <alignment horizontal="center" vertical="center"/>
    </xf>
    <xf numFmtId="0" fontId="8" fillId="0" borderId="0" xfId="0" applyFont="1" applyAlignment="1">
      <alignment horizontal="left" vertical="center"/>
    </xf>
    <xf numFmtId="0" fontId="4" fillId="0" borderId="0" xfId="0" applyFont="1" applyAlignment="1">
      <alignment horizontal="left" vertical="center"/>
    </xf>
    <xf numFmtId="172" fontId="4" fillId="0" borderId="0" xfId="0" applyNumberFormat="1" applyFont="1" applyBorder="1" applyAlignment="1">
      <alignment horizontal="center" vertical="center"/>
    </xf>
    <xf numFmtId="0" fontId="4" fillId="0" borderId="0" xfId="0" applyFont="1" applyBorder="1" applyAlignment="1">
      <alignment horizontal="left" vertical="center"/>
    </xf>
    <xf numFmtId="0" fontId="10" fillId="0" borderId="0" xfId="0" applyFont="1" applyAlignment="1">
      <alignment horizontal="center" vertical="center"/>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4" fillId="0" borderId="11" xfId="0" applyFont="1" applyBorder="1" applyAlignment="1">
      <alignment horizontal="center" vertical="center"/>
    </xf>
    <xf numFmtId="0" fontId="4" fillId="0" borderId="40"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3" fontId="4" fillId="0" borderId="41" xfId="0" applyNumberFormat="1" applyFont="1" applyBorder="1" applyAlignment="1">
      <alignment horizontal="center" vertical="center"/>
    </xf>
    <xf numFmtId="0" fontId="4" fillId="0" borderId="26" xfId="0" applyFont="1" applyBorder="1" applyAlignment="1">
      <alignment horizontal="center" vertical="center"/>
    </xf>
    <xf numFmtId="0" fontId="4" fillId="0" borderId="43" xfId="0" applyFont="1" applyBorder="1" applyAlignment="1">
      <alignment horizontal="center" vertical="center"/>
    </xf>
    <xf numFmtId="0" fontId="4" fillId="0" borderId="37" xfId="0" applyFont="1" applyBorder="1" applyAlignment="1">
      <alignment horizontal="center" vertical="center"/>
    </xf>
    <xf numFmtId="3" fontId="4" fillId="0" borderId="43"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3" fontId="3" fillId="0" borderId="28" xfId="0" applyNumberFormat="1" applyFont="1" applyBorder="1" applyAlignment="1">
      <alignment horizontal="center" vertical="center"/>
    </xf>
    <xf numFmtId="3" fontId="10" fillId="0" borderId="0" xfId="0" applyNumberFormat="1" applyFont="1" applyAlignment="1">
      <alignment horizontal="center" vertical="center"/>
    </xf>
    <xf numFmtId="0" fontId="3" fillId="0" borderId="40" xfId="0" applyFont="1" applyBorder="1" applyAlignment="1">
      <alignment horizontal="center" vertical="center" wrapText="1"/>
    </xf>
    <xf numFmtId="172" fontId="11" fillId="0" borderId="44" xfId="0" applyNumberFormat="1" applyFont="1" applyBorder="1" applyAlignment="1">
      <alignment horizontal="center" vertical="center"/>
    </xf>
    <xf numFmtId="172" fontId="11" fillId="0" borderId="45" xfId="0" applyNumberFormat="1" applyFont="1" applyBorder="1" applyAlignment="1">
      <alignment horizontal="center" vertical="center"/>
    </xf>
    <xf numFmtId="3" fontId="6" fillId="0" borderId="0" xfId="0" applyNumberFormat="1" applyFont="1" applyAlignment="1">
      <alignment horizontal="center" vertical="center"/>
    </xf>
    <xf numFmtId="0" fontId="3" fillId="0" borderId="3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4" fillId="0" borderId="0" xfId="0" applyFont="1" applyAlignment="1">
      <alignment horizontal="left" vertical="center" wrapText="1"/>
    </xf>
    <xf numFmtId="0" fontId="3" fillId="0" borderId="15" xfId="0" applyFont="1" applyBorder="1" applyAlignment="1">
      <alignment horizontal="center"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3" xfId="0" applyFont="1" applyBorder="1" applyAlignment="1">
      <alignment horizontal="center" vertical="center"/>
    </xf>
    <xf numFmtId="0" fontId="4" fillId="0" borderId="21" xfId="0" applyFont="1" applyBorder="1" applyAlignment="1">
      <alignment horizontal="center" vertical="center"/>
    </xf>
    <xf numFmtId="3" fontId="4" fillId="0" borderId="11" xfId="0" applyNumberFormat="1" applyFont="1" applyBorder="1" applyAlignment="1">
      <alignment horizontal="center" vertical="center"/>
    </xf>
    <xf numFmtId="3" fontId="4" fillId="0" borderId="48" xfId="0" applyNumberFormat="1" applyFont="1" applyBorder="1" applyAlignment="1">
      <alignment horizontal="center" vertical="center"/>
    </xf>
    <xf numFmtId="3" fontId="4" fillId="0" borderId="49" xfId="0" applyNumberFormat="1" applyFont="1" applyBorder="1" applyAlignment="1">
      <alignment horizontal="center" vertical="center"/>
    </xf>
    <xf numFmtId="3" fontId="4" fillId="0" borderId="44" xfId="0" applyNumberFormat="1" applyFont="1" applyBorder="1" applyAlignment="1">
      <alignment horizontal="center" vertical="center"/>
    </xf>
    <xf numFmtId="3" fontId="4" fillId="0" borderId="45" xfId="0" applyNumberFormat="1" applyFont="1" applyBorder="1" applyAlignment="1">
      <alignment horizontal="center" vertical="center"/>
    </xf>
    <xf numFmtId="3" fontId="4" fillId="0" borderId="38" xfId="0" applyNumberFormat="1" applyFont="1" applyBorder="1" applyAlignment="1">
      <alignment horizontal="center" vertical="center"/>
    </xf>
    <xf numFmtId="3" fontId="3" fillId="0" borderId="32" xfId="0" applyNumberFormat="1" applyFont="1" applyBorder="1" applyAlignment="1">
      <alignment horizontal="center" vertical="center"/>
    </xf>
    <xf numFmtId="0" fontId="3" fillId="0" borderId="32" xfId="0" applyFont="1" applyBorder="1" applyAlignment="1">
      <alignment horizontal="center" vertical="center" wrapText="1"/>
    </xf>
    <xf numFmtId="172" fontId="11" fillId="0" borderId="48" xfId="0" applyNumberFormat="1" applyFont="1" applyBorder="1" applyAlignment="1">
      <alignment horizontal="center" vertical="center"/>
    </xf>
    <xf numFmtId="172" fontId="11" fillId="0" borderId="50" xfId="0" applyNumberFormat="1" applyFont="1" applyBorder="1" applyAlignment="1">
      <alignment horizontal="center" vertical="center"/>
    </xf>
    <xf numFmtId="172" fontId="11" fillId="0" borderId="49" xfId="0" applyNumberFormat="1" applyFont="1" applyBorder="1" applyAlignment="1">
      <alignment horizontal="center" vertical="center"/>
    </xf>
    <xf numFmtId="172" fontId="11" fillId="0" borderId="42" xfId="0" applyNumberFormat="1" applyFont="1" applyBorder="1" applyAlignment="1">
      <alignment horizontal="center" vertical="center"/>
    </xf>
    <xf numFmtId="172" fontId="11" fillId="0" borderId="37" xfId="0" applyNumberFormat="1" applyFont="1" applyBorder="1" applyAlignment="1">
      <alignment horizontal="center" vertical="center"/>
    </xf>
    <xf numFmtId="172" fontId="11" fillId="0" borderId="38" xfId="0" applyNumberFormat="1" applyFont="1" applyBorder="1" applyAlignment="1">
      <alignment horizontal="center" vertical="center"/>
    </xf>
    <xf numFmtId="0" fontId="8" fillId="0" borderId="0" xfId="0" applyFont="1" applyBorder="1" applyAlignment="1">
      <alignment horizontal="left" vertical="center"/>
    </xf>
    <xf numFmtId="9" fontId="9" fillId="0" borderId="32" xfId="0" applyNumberFormat="1" applyFont="1" applyBorder="1" applyAlignment="1">
      <alignment horizontal="center" vertical="center"/>
    </xf>
    <xf numFmtId="9" fontId="9" fillId="0" borderId="33" xfId="0" applyNumberFormat="1" applyFont="1" applyBorder="1" applyAlignment="1">
      <alignment horizontal="center" vertical="center"/>
    </xf>
    <xf numFmtId="3" fontId="6" fillId="0" borderId="40" xfId="0" applyNumberFormat="1" applyFont="1" applyBorder="1" applyAlignment="1">
      <alignment horizontal="center" vertical="center"/>
    </xf>
    <xf numFmtId="3" fontId="6" fillId="0" borderId="44" xfId="0" applyNumberFormat="1" applyFont="1" applyBorder="1" applyAlignment="1">
      <alignment horizontal="center" vertical="center"/>
    </xf>
    <xf numFmtId="3" fontId="6" fillId="0" borderId="41" xfId="0" applyNumberFormat="1" applyFont="1" applyBorder="1" applyAlignment="1">
      <alignment horizontal="center" vertical="center"/>
    </xf>
    <xf numFmtId="3" fontId="6" fillId="0" borderId="45" xfId="0" applyNumberFormat="1" applyFont="1" applyBorder="1" applyAlignment="1">
      <alignment horizontal="center" vertical="center"/>
    </xf>
    <xf numFmtId="0" fontId="4" fillId="0" borderId="0" xfId="0" applyFont="1" applyBorder="1" applyAlignment="1">
      <alignment horizontal="center" vertical="center"/>
    </xf>
    <xf numFmtId="9" fontId="12" fillId="0" borderId="12" xfId="0" applyNumberFormat="1" applyFont="1" applyBorder="1" applyAlignment="1">
      <alignment horizontal="center" vertical="center"/>
    </xf>
    <xf numFmtId="9" fontId="12" fillId="0" borderId="42" xfId="0" applyNumberFormat="1" applyFont="1" applyBorder="1" applyAlignment="1">
      <alignment horizontal="center" vertical="center"/>
    </xf>
    <xf numFmtId="9" fontId="12" fillId="0" borderId="37" xfId="0" applyNumberFormat="1" applyFont="1" applyBorder="1" applyAlignment="1">
      <alignment horizontal="center" vertical="center"/>
    </xf>
    <xf numFmtId="3" fontId="4" fillId="0" borderId="0" xfId="0" applyNumberFormat="1" applyFont="1" applyAlignment="1">
      <alignment horizontal="left" vertical="center"/>
    </xf>
    <xf numFmtId="3" fontId="6" fillId="0" borderId="12" xfId="0" applyNumberFormat="1" applyFont="1" applyBorder="1" applyAlignment="1">
      <alignment horizontal="center" vertical="center"/>
    </xf>
    <xf numFmtId="3" fontId="6" fillId="0" borderId="42" xfId="0" applyNumberFormat="1" applyFont="1" applyBorder="1" applyAlignment="1">
      <alignment horizontal="center" vertical="center"/>
    </xf>
    <xf numFmtId="3" fontId="6" fillId="0" borderId="43" xfId="0" applyNumberFormat="1" applyFont="1" applyBorder="1" applyAlignment="1">
      <alignment horizontal="center" vertical="center"/>
    </xf>
    <xf numFmtId="3" fontId="6" fillId="0" borderId="37" xfId="0" applyNumberFormat="1" applyFont="1" applyBorder="1" applyAlignment="1">
      <alignment horizontal="center" vertical="center"/>
    </xf>
    <xf numFmtId="3" fontId="3" fillId="0" borderId="33" xfId="0" applyNumberFormat="1" applyFont="1" applyBorder="1" applyAlignment="1">
      <alignment horizontal="center" vertical="center"/>
    </xf>
    <xf numFmtId="0" fontId="3" fillId="0" borderId="51" xfId="0" applyFont="1" applyBorder="1" applyAlignment="1">
      <alignment horizontal="center" vertical="center" wrapText="1"/>
    </xf>
    <xf numFmtId="0" fontId="3" fillId="0" borderId="52" xfId="0" applyFont="1" applyBorder="1" applyAlignment="1">
      <alignment horizontal="center" vertical="center" wrapText="1"/>
    </xf>
    <xf numFmtId="9" fontId="12" fillId="0" borderId="44" xfId="0" applyNumberFormat="1" applyFont="1" applyBorder="1" applyAlignment="1">
      <alignment horizontal="center" vertical="center"/>
    </xf>
    <xf numFmtId="9" fontId="12" fillId="0" borderId="45" xfId="0" applyNumberFormat="1" applyFont="1" applyBorder="1" applyAlignment="1">
      <alignment horizontal="center" vertical="center"/>
    </xf>
    <xf numFmtId="9" fontId="12" fillId="0" borderId="38" xfId="0" applyNumberFormat="1" applyFont="1" applyBorder="1" applyAlignment="1">
      <alignment horizontal="center" vertical="center"/>
    </xf>
    <xf numFmtId="3" fontId="6" fillId="0" borderId="21" xfId="0" applyNumberFormat="1" applyFont="1" applyBorder="1" applyAlignment="1">
      <alignment horizontal="center" vertical="center"/>
    </xf>
    <xf numFmtId="3" fontId="6" fillId="0" borderId="20" xfId="0" applyNumberFormat="1" applyFont="1" applyBorder="1" applyAlignment="1">
      <alignment horizontal="center" vertical="center"/>
    </xf>
    <xf numFmtId="3" fontId="4" fillId="0" borderId="39" xfId="0" applyNumberFormat="1" applyFont="1" applyBorder="1" applyAlignment="1">
      <alignment horizontal="center" vertical="center"/>
    </xf>
    <xf numFmtId="0" fontId="3" fillId="0" borderId="28" xfId="0" applyFont="1" applyFill="1" applyBorder="1" applyAlignment="1">
      <alignment horizontal="center" vertical="center"/>
    </xf>
    <xf numFmtId="3" fontId="6" fillId="0" borderId="11" xfId="0" applyNumberFormat="1" applyFont="1" applyFill="1" applyBorder="1" applyAlignment="1">
      <alignment horizontal="center" vertical="center"/>
    </xf>
    <xf numFmtId="3" fontId="6" fillId="0" borderId="24" xfId="0" applyNumberFormat="1" applyFont="1" applyFill="1" applyBorder="1" applyAlignment="1">
      <alignment horizontal="center" vertical="center"/>
    </xf>
    <xf numFmtId="3" fontId="6" fillId="0" borderId="15" xfId="0" applyNumberFormat="1" applyFont="1" applyFill="1" applyBorder="1" applyAlignment="1">
      <alignment horizontal="center" vertical="center"/>
    </xf>
    <xf numFmtId="3" fontId="6" fillId="0" borderId="26" xfId="0" applyNumberFormat="1" applyFont="1" applyFill="1" applyBorder="1" applyAlignment="1">
      <alignment horizontal="center" vertical="center"/>
    </xf>
    <xf numFmtId="3" fontId="3" fillId="0" borderId="31" xfId="0" applyNumberFormat="1" applyFont="1" applyFill="1" applyBorder="1" applyAlignment="1">
      <alignment horizontal="center" vertical="center"/>
    </xf>
    <xf numFmtId="9" fontId="5" fillId="0" borderId="33" xfId="0" applyNumberFormat="1" applyFont="1" applyFill="1" applyBorder="1" applyAlignment="1">
      <alignment horizontal="center" vertical="center"/>
    </xf>
    <xf numFmtId="172" fontId="5" fillId="0" borderId="28" xfId="0" applyNumberFormat="1"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3" fontId="6" fillId="0" borderId="21" xfId="0" applyNumberFormat="1" applyFont="1" applyFill="1" applyBorder="1" applyAlignment="1">
      <alignment horizontal="center" vertical="center"/>
    </xf>
    <xf numFmtId="3" fontId="6" fillId="0" borderId="20"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17"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9" fontId="5" fillId="0" borderId="32" xfId="0" applyNumberFormat="1" applyFont="1" applyFill="1" applyBorder="1" applyAlignment="1">
      <alignment horizontal="center" vertical="center"/>
    </xf>
    <xf numFmtId="3" fontId="7" fillId="0" borderId="29"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50" xfId="0" applyNumberFormat="1" applyFont="1" applyBorder="1" applyAlignment="1">
      <alignment horizontal="center" vertical="center"/>
    </xf>
    <xf numFmtId="3" fontId="4" fillId="0" borderId="42" xfId="0" applyNumberFormat="1" applyFont="1" applyBorder="1" applyAlignment="1">
      <alignment horizontal="center" vertical="center"/>
    </xf>
    <xf numFmtId="3" fontId="4" fillId="0" borderId="37" xfId="0" applyNumberFormat="1" applyFont="1" applyBorder="1" applyAlignment="1">
      <alignment horizontal="center" vertical="center"/>
    </xf>
    <xf numFmtId="3" fontId="4" fillId="0" borderId="40" xfId="0" applyNumberFormat="1" applyFont="1" applyBorder="1" applyAlignment="1">
      <alignment horizontal="center" vertical="center"/>
    </xf>
    <xf numFmtId="3" fontId="4" fillId="0" borderId="12" xfId="0" applyNumberFormat="1" applyFont="1" applyBorder="1" applyAlignment="1">
      <alignment horizontal="center" vertical="center"/>
    </xf>
    <xf numFmtId="172" fontId="11" fillId="0" borderId="49" xfId="0" applyNumberFormat="1" applyFont="1" applyFill="1" applyBorder="1" applyAlignment="1">
      <alignment horizontal="center" vertical="center"/>
    </xf>
    <xf numFmtId="172" fontId="11" fillId="0" borderId="45" xfId="0" applyNumberFormat="1" applyFont="1" applyFill="1" applyBorder="1" applyAlignment="1">
      <alignment horizontal="center" vertical="center"/>
    </xf>
    <xf numFmtId="172" fontId="11" fillId="0" borderId="38" xfId="0" applyNumberFormat="1" applyFont="1" applyFill="1" applyBorder="1" applyAlignment="1">
      <alignment horizontal="center" vertical="center"/>
    </xf>
    <xf numFmtId="9" fontId="9" fillId="0" borderId="32" xfId="0" applyNumberFormat="1" applyFont="1" applyFill="1" applyBorder="1" applyAlignment="1">
      <alignment horizontal="center" vertical="center"/>
    </xf>
    <xf numFmtId="9" fontId="9" fillId="0" borderId="33" xfId="0" applyNumberFormat="1" applyFont="1" applyFill="1" applyBorder="1" applyAlignment="1">
      <alignment horizontal="center" vertical="center"/>
    </xf>
    <xf numFmtId="3" fontId="4" fillId="33" borderId="29" xfId="0" applyNumberFormat="1" applyFont="1" applyFill="1" applyBorder="1" applyAlignment="1">
      <alignment horizontal="center" vertical="center"/>
    </xf>
    <xf numFmtId="3" fontId="4" fillId="33" borderId="31" xfId="0" applyNumberFormat="1" applyFont="1" applyFill="1" applyBorder="1" applyAlignment="1">
      <alignment horizontal="center" vertical="center"/>
    </xf>
    <xf numFmtId="3" fontId="4" fillId="0" borderId="13" xfId="0" applyNumberFormat="1" applyFont="1" applyBorder="1" applyAlignment="1">
      <alignment horizontal="center" vertical="center"/>
    </xf>
    <xf numFmtId="0" fontId="2" fillId="0" borderId="0" xfId="0" applyFont="1" applyFill="1" applyAlignment="1">
      <alignment/>
    </xf>
    <xf numFmtId="0" fontId="2" fillId="0" borderId="10" xfId="0" applyFont="1" applyFill="1" applyBorder="1" applyAlignment="1">
      <alignment/>
    </xf>
    <xf numFmtId="3" fontId="3" fillId="0" borderId="29" xfId="0" applyNumberFormat="1" applyFont="1" applyFill="1" applyBorder="1" applyAlignment="1">
      <alignment horizontal="center" vertical="center"/>
    </xf>
    <xf numFmtId="0" fontId="0" fillId="0" borderId="0" xfId="0" applyFont="1" applyAlignment="1">
      <alignment/>
    </xf>
    <xf numFmtId="3" fontId="6" fillId="0" borderId="53" xfId="0" applyNumberFormat="1" applyFont="1" applyBorder="1" applyAlignment="1">
      <alignment horizontal="center" vertical="center"/>
    </xf>
    <xf numFmtId="3" fontId="6" fillId="0" borderId="54" xfId="0" applyNumberFormat="1" applyFont="1" applyBorder="1" applyAlignment="1">
      <alignment horizontal="center" vertical="center"/>
    </xf>
    <xf numFmtId="3" fontId="7" fillId="0" borderId="55" xfId="0" applyNumberFormat="1" applyFont="1" applyBorder="1" applyAlignment="1">
      <alignment horizontal="center" vertical="center"/>
    </xf>
    <xf numFmtId="0" fontId="0" fillId="0" borderId="0" xfId="0" applyFont="1" applyFill="1" applyAlignment="1">
      <alignment/>
    </xf>
    <xf numFmtId="0" fontId="4" fillId="0" borderId="22" xfId="0" applyFont="1" applyBorder="1" applyAlignment="1">
      <alignment horizontal="center" vertical="center"/>
    </xf>
    <xf numFmtId="0" fontId="4" fillId="0" borderId="56" xfId="0" applyFont="1" applyBorder="1" applyAlignment="1">
      <alignment horizontal="center" vertical="center"/>
    </xf>
    <xf numFmtId="172" fontId="11" fillId="0" borderId="12" xfId="0" applyNumberFormat="1" applyFont="1" applyBorder="1" applyAlignment="1">
      <alignment horizontal="center" vertical="center"/>
    </xf>
    <xf numFmtId="172" fontId="11" fillId="0" borderId="57" xfId="0" applyNumberFormat="1" applyFont="1" applyBorder="1" applyAlignment="1">
      <alignment horizontal="center" vertical="center"/>
    </xf>
    <xf numFmtId="0" fontId="4" fillId="0" borderId="58" xfId="0" applyFont="1" applyBorder="1" applyAlignment="1">
      <alignment horizontal="center" vertical="center"/>
    </xf>
    <xf numFmtId="172" fontId="11" fillId="0" borderId="58" xfId="0" applyNumberFormat="1" applyFont="1" applyBorder="1" applyAlignment="1">
      <alignment horizontal="center" vertical="center"/>
    </xf>
    <xf numFmtId="0" fontId="4" fillId="0" borderId="59" xfId="0" applyFont="1" applyBorder="1" applyAlignment="1">
      <alignment horizontal="center" vertical="center"/>
    </xf>
    <xf numFmtId="172" fontId="11" fillId="0" borderId="60" xfId="0" applyNumberFormat="1" applyFont="1" applyBorder="1" applyAlignment="1">
      <alignment horizontal="center" vertical="center"/>
    </xf>
    <xf numFmtId="172" fontId="11" fillId="0" borderId="19" xfId="0" applyNumberFormat="1" applyFont="1" applyBorder="1" applyAlignment="1">
      <alignment horizontal="center" vertical="center"/>
    </xf>
    <xf numFmtId="172" fontId="11" fillId="0" borderId="47" xfId="0" applyNumberFormat="1" applyFont="1" applyBorder="1" applyAlignment="1">
      <alignment horizontal="center" vertical="center"/>
    </xf>
    <xf numFmtId="172" fontId="11" fillId="0" borderId="56" xfId="0" applyNumberFormat="1" applyFont="1" applyBorder="1" applyAlignment="1">
      <alignment horizontal="center" vertical="center"/>
    </xf>
    <xf numFmtId="0" fontId="11" fillId="0" borderId="0" xfId="0" applyFont="1" applyAlignment="1">
      <alignment horizontal="center" vertical="center"/>
    </xf>
    <xf numFmtId="0" fontId="4" fillId="33" borderId="28" xfId="0" applyFont="1" applyFill="1" applyBorder="1" applyAlignment="1">
      <alignment horizontal="center" vertical="center" wrapText="1"/>
    </xf>
    <xf numFmtId="172" fontId="11" fillId="33" borderId="32" xfId="0" applyNumberFormat="1" applyFont="1" applyFill="1" applyBorder="1" applyAlignment="1">
      <alignment horizontal="center" vertical="center"/>
    </xf>
    <xf numFmtId="172" fontId="11" fillId="33" borderId="33" xfId="0" applyNumberFormat="1" applyFont="1" applyFill="1" applyBorder="1" applyAlignment="1">
      <alignment horizontal="center" vertical="center"/>
    </xf>
    <xf numFmtId="0" fontId="4" fillId="0" borderId="56" xfId="0" applyFont="1" applyFill="1" applyBorder="1" applyAlignment="1">
      <alignment horizontal="left" vertical="center" wrapText="1"/>
    </xf>
    <xf numFmtId="0" fontId="4" fillId="0" borderId="58" xfId="0" applyFont="1" applyFill="1" applyBorder="1" applyAlignment="1">
      <alignment horizontal="left" vertical="center" wrapText="1"/>
    </xf>
    <xf numFmtId="0" fontId="4" fillId="0" borderId="59"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61" xfId="0" applyFont="1" applyFill="1" applyBorder="1" applyAlignment="1">
      <alignment horizontal="left" vertical="center" wrapText="1"/>
    </xf>
    <xf numFmtId="172" fontId="11" fillId="0" borderId="14" xfId="0" applyNumberFormat="1" applyFont="1" applyBorder="1" applyAlignment="1">
      <alignment horizontal="center" vertical="center"/>
    </xf>
    <xf numFmtId="172" fontId="11" fillId="0" borderId="16" xfId="0" applyNumberFormat="1" applyFont="1" applyBorder="1" applyAlignment="1">
      <alignment horizontal="center" vertical="center"/>
    </xf>
    <xf numFmtId="3" fontId="6" fillId="33" borderId="31" xfId="0" applyNumberFormat="1" applyFont="1" applyFill="1" applyBorder="1" applyAlignment="1">
      <alignment horizontal="center" vertical="center"/>
    </xf>
    <xf numFmtId="172" fontId="12" fillId="33" borderId="32" xfId="0" applyNumberFormat="1" applyFont="1" applyFill="1" applyBorder="1" applyAlignment="1">
      <alignment horizontal="center" vertical="center"/>
    </xf>
    <xf numFmtId="172" fontId="12" fillId="33" borderId="33" xfId="0" applyNumberFormat="1" applyFont="1" applyFill="1" applyBorder="1" applyAlignment="1">
      <alignment horizontal="center" vertical="center"/>
    </xf>
    <xf numFmtId="3" fontId="6" fillId="33" borderId="29" xfId="0" applyNumberFormat="1" applyFont="1" applyFill="1" applyBorder="1" applyAlignment="1">
      <alignment horizontal="center" vertical="center"/>
    </xf>
    <xf numFmtId="172" fontId="12" fillId="0" borderId="49" xfId="0" applyNumberFormat="1" applyFont="1" applyFill="1" applyBorder="1" applyAlignment="1">
      <alignment horizontal="center" vertical="center"/>
    </xf>
    <xf numFmtId="172" fontId="12" fillId="0" borderId="50" xfId="0" applyNumberFormat="1" applyFont="1" applyFill="1" applyBorder="1" applyAlignment="1">
      <alignment horizontal="center" vertical="center"/>
    </xf>
    <xf numFmtId="172" fontId="12" fillId="0" borderId="45" xfId="0" applyNumberFormat="1" applyFont="1" applyFill="1" applyBorder="1" applyAlignment="1">
      <alignment horizontal="center" vertical="center"/>
    </xf>
    <xf numFmtId="172" fontId="12" fillId="0" borderId="42" xfId="0" applyNumberFormat="1" applyFont="1" applyFill="1" applyBorder="1" applyAlignment="1">
      <alignment horizontal="center" vertical="center"/>
    </xf>
    <xf numFmtId="0" fontId="4" fillId="0" borderId="62" xfId="0" applyFont="1" applyFill="1" applyBorder="1" applyAlignment="1">
      <alignment horizontal="left" vertical="center" wrapText="1"/>
    </xf>
    <xf numFmtId="172" fontId="12" fillId="0" borderId="38" xfId="0" applyNumberFormat="1" applyFont="1" applyFill="1" applyBorder="1" applyAlignment="1">
      <alignment horizontal="center" vertical="center"/>
    </xf>
    <xf numFmtId="172" fontId="12" fillId="0" borderId="37" xfId="0" applyNumberFormat="1" applyFont="1" applyFill="1" applyBorder="1" applyAlignment="1">
      <alignment horizontal="center" vertical="center"/>
    </xf>
    <xf numFmtId="3" fontId="6" fillId="0" borderId="0" xfId="0" applyNumberFormat="1" applyFont="1" applyFill="1" applyBorder="1" applyAlignment="1">
      <alignment horizontal="center" vertical="center"/>
    </xf>
    <xf numFmtId="9" fontId="12" fillId="0" borderId="0" xfId="0" applyNumberFormat="1" applyFont="1" applyFill="1" applyBorder="1" applyAlignment="1">
      <alignment horizontal="center" vertical="center"/>
    </xf>
    <xf numFmtId="172" fontId="11" fillId="33" borderId="28" xfId="0" applyNumberFormat="1" applyFont="1" applyFill="1" applyBorder="1" applyAlignment="1">
      <alignment horizontal="center" vertical="center"/>
    </xf>
    <xf numFmtId="172" fontId="11" fillId="0" borderId="56" xfId="0" applyNumberFormat="1" applyFont="1" applyFill="1" applyBorder="1" applyAlignment="1">
      <alignment horizontal="center" vertical="center"/>
    </xf>
    <xf numFmtId="172" fontId="11" fillId="0" borderId="58" xfId="0" applyNumberFormat="1" applyFont="1" applyFill="1" applyBorder="1" applyAlignment="1">
      <alignment horizontal="center" vertical="center"/>
    </xf>
    <xf numFmtId="9" fontId="11" fillId="0" borderId="0" xfId="0" applyNumberFormat="1" applyFont="1" applyFill="1" applyBorder="1" applyAlignment="1">
      <alignment horizontal="center" vertical="center"/>
    </xf>
    <xf numFmtId="3" fontId="4" fillId="33" borderId="30" xfId="0" applyNumberFormat="1" applyFont="1" applyFill="1" applyBorder="1" applyAlignment="1">
      <alignment horizontal="center" vertical="center"/>
    </xf>
    <xf numFmtId="3" fontId="4" fillId="33" borderId="33" xfId="0" applyNumberFormat="1" applyFont="1" applyFill="1" applyBorder="1" applyAlignment="1">
      <alignment horizontal="center" vertical="center"/>
    </xf>
    <xf numFmtId="3" fontId="4" fillId="33" borderId="28" xfId="0" applyNumberFormat="1" applyFont="1" applyFill="1" applyBorder="1" applyAlignment="1">
      <alignment horizontal="center" vertical="center"/>
    </xf>
    <xf numFmtId="3" fontId="4" fillId="0" borderId="56" xfId="0" applyNumberFormat="1" applyFont="1" applyBorder="1" applyAlignment="1">
      <alignment horizontal="center" vertical="center"/>
    </xf>
    <xf numFmtId="3" fontId="4" fillId="0" borderId="58" xfId="0" applyNumberFormat="1" applyFont="1" applyBorder="1" applyAlignment="1">
      <alignment horizontal="center" vertical="center"/>
    </xf>
    <xf numFmtId="3" fontId="4" fillId="0" borderId="59" xfId="0" applyNumberFormat="1" applyFont="1" applyBorder="1" applyAlignment="1">
      <alignment horizontal="center" vertical="center"/>
    </xf>
    <xf numFmtId="3" fontId="4" fillId="0" borderId="57" xfId="0" applyNumberFormat="1" applyFont="1" applyBorder="1" applyAlignment="1">
      <alignment horizontal="center" vertical="center"/>
    </xf>
    <xf numFmtId="3" fontId="4" fillId="0" borderId="0" xfId="0" applyNumberFormat="1" applyFont="1" applyBorder="1" applyAlignment="1">
      <alignment horizontal="center" vertical="center"/>
    </xf>
    <xf numFmtId="9" fontId="11" fillId="33" borderId="33" xfId="0" applyNumberFormat="1" applyFont="1" applyFill="1" applyBorder="1" applyAlignment="1">
      <alignment horizontal="center" vertical="center"/>
    </xf>
    <xf numFmtId="172" fontId="11" fillId="0" borderId="50" xfId="0" applyNumberFormat="1" applyFont="1" applyFill="1" applyBorder="1" applyAlignment="1">
      <alignment horizontal="center" vertical="center"/>
    </xf>
    <xf numFmtId="9" fontId="11" fillId="0" borderId="50" xfId="0" applyNumberFormat="1" applyFont="1" applyFill="1" applyBorder="1" applyAlignment="1">
      <alignment horizontal="center" vertical="center"/>
    </xf>
    <xf numFmtId="9" fontId="11" fillId="0" borderId="49" xfId="0" applyNumberFormat="1" applyFont="1" applyFill="1" applyBorder="1" applyAlignment="1">
      <alignment horizontal="center" vertical="center"/>
    </xf>
    <xf numFmtId="172" fontId="11" fillId="0" borderId="42" xfId="0" applyNumberFormat="1" applyFont="1" applyFill="1" applyBorder="1" applyAlignment="1">
      <alignment horizontal="center" vertical="center"/>
    </xf>
    <xf numFmtId="9" fontId="11" fillId="0" borderId="42" xfId="0" applyNumberFormat="1" applyFont="1" applyFill="1" applyBorder="1" applyAlignment="1">
      <alignment horizontal="center" vertical="center"/>
    </xf>
    <xf numFmtId="9" fontId="11" fillId="0" borderId="45" xfId="0" applyNumberFormat="1" applyFont="1" applyFill="1" applyBorder="1" applyAlignment="1">
      <alignment horizontal="center" vertical="center"/>
    </xf>
    <xf numFmtId="172" fontId="11" fillId="0" borderId="37" xfId="0" applyNumberFormat="1" applyFont="1" applyFill="1" applyBorder="1" applyAlignment="1">
      <alignment horizontal="center" vertical="center"/>
    </xf>
    <xf numFmtId="9" fontId="11" fillId="0" borderId="37" xfId="0" applyNumberFormat="1" applyFont="1" applyFill="1" applyBorder="1" applyAlignment="1">
      <alignment horizontal="center" vertical="center"/>
    </xf>
    <xf numFmtId="9" fontId="11" fillId="0" borderId="38" xfId="0" applyNumberFormat="1" applyFont="1" applyFill="1" applyBorder="1" applyAlignment="1">
      <alignment horizontal="center" vertical="center"/>
    </xf>
    <xf numFmtId="0" fontId="13" fillId="0" borderId="0" xfId="0" applyFont="1" applyAlignment="1">
      <alignment horizontal="center" vertical="center"/>
    </xf>
    <xf numFmtId="172" fontId="6" fillId="33" borderId="33" xfId="55" applyNumberFormat="1" applyFont="1" applyFill="1" applyBorder="1" applyAlignment="1">
      <alignment horizontal="center" vertical="center"/>
    </xf>
    <xf numFmtId="0" fontId="4" fillId="0" borderId="22" xfId="0" applyFont="1" applyFill="1" applyBorder="1" applyAlignment="1">
      <alignment horizontal="left" vertical="center" wrapText="1"/>
    </xf>
    <xf numFmtId="172" fontId="11" fillId="0" borderId="12" xfId="0" applyNumberFormat="1" applyFont="1" applyFill="1" applyBorder="1" applyAlignment="1">
      <alignment horizontal="center" vertical="center"/>
    </xf>
    <xf numFmtId="172" fontId="11" fillId="0" borderId="57" xfId="0" applyNumberFormat="1" applyFont="1" applyFill="1" applyBorder="1" applyAlignment="1">
      <alignment horizontal="center" vertical="center"/>
    </xf>
    <xf numFmtId="0" fontId="4" fillId="0" borderId="25" xfId="0" applyFont="1" applyFill="1" applyBorder="1" applyAlignment="1">
      <alignment horizontal="left" vertical="center" wrapText="1"/>
    </xf>
    <xf numFmtId="0" fontId="4" fillId="0" borderId="27" xfId="0" applyFont="1" applyFill="1" applyBorder="1" applyAlignment="1">
      <alignment horizontal="left" vertical="center" wrapText="1"/>
    </xf>
    <xf numFmtId="172" fontId="11" fillId="0" borderId="16" xfId="0" applyNumberFormat="1"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57" xfId="0" applyFont="1" applyBorder="1" applyAlignment="1">
      <alignment horizontal="center" vertical="center"/>
    </xf>
    <xf numFmtId="172" fontId="12" fillId="0" borderId="45" xfId="0" applyNumberFormat="1" applyFont="1" applyBorder="1" applyAlignment="1">
      <alignment horizontal="center" vertical="center"/>
    </xf>
    <xf numFmtId="172" fontId="12" fillId="0" borderId="42" xfId="0" applyNumberFormat="1" applyFont="1" applyBorder="1" applyAlignment="1">
      <alignment horizontal="center" vertical="center"/>
    </xf>
    <xf numFmtId="0" fontId="4" fillId="0" borderId="25" xfId="0" applyFont="1" applyBorder="1" applyAlignment="1">
      <alignment horizontal="center" vertical="center"/>
    </xf>
    <xf numFmtId="172" fontId="12" fillId="0" borderId="49" xfId="0" applyNumberFormat="1" applyFont="1" applyBorder="1" applyAlignment="1">
      <alignment horizontal="center" vertical="center"/>
    </xf>
    <xf numFmtId="172" fontId="12" fillId="0" borderId="50" xfId="0" applyNumberFormat="1" applyFont="1" applyBorder="1" applyAlignment="1">
      <alignment horizontal="center" vertical="center"/>
    </xf>
    <xf numFmtId="9" fontId="12" fillId="0" borderId="50" xfId="0" applyNumberFormat="1" applyFont="1" applyBorder="1" applyAlignment="1">
      <alignment horizontal="center" vertical="center"/>
    </xf>
    <xf numFmtId="9" fontId="12" fillId="0" borderId="49" xfId="0" applyNumberFormat="1" applyFont="1" applyBorder="1" applyAlignment="1">
      <alignment horizontal="center" vertical="center"/>
    </xf>
    <xf numFmtId="172" fontId="12" fillId="0" borderId="38" xfId="0" applyNumberFormat="1" applyFont="1" applyBorder="1" applyAlignment="1">
      <alignment horizontal="center" vertical="center"/>
    </xf>
    <xf numFmtId="172" fontId="12" fillId="0" borderId="37" xfId="0" applyNumberFormat="1" applyFont="1" applyBorder="1" applyAlignment="1">
      <alignment horizontal="center" vertical="center"/>
    </xf>
    <xf numFmtId="3" fontId="6" fillId="0" borderId="0" xfId="0" applyNumberFormat="1" applyFont="1" applyBorder="1" applyAlignment="1">
      <alignment horizontal="center" vertical="center"/>
    </xf>
    <xf numFmtId="9" fontId="12" fillId="0" borderId="0" xfId="0" applyNumberFormat="1" applyFont="1" applyBorder="1" applyAlignment="1">
      <alignment horizontal="center" vertical="center"/>
    </xf>
    <xf numFmtId="0" fontId="11" fillId="0" borderId="0" xfId="0" applyFont="1" applyAlignment="1">
      <alignment horizontal="left" vertical="center"/>
    </xf>
    <xf numFmtId="3" fontId="6" fillId="0" borderId="57" xfId="0" applyNumberFormat="1" applyFont="1" applyBorder="1" applyAlignment="1">
      <alignment horizontal="center" vertical="center"/>
    </xf>
    <xf numFmtId="3" fontId="6" fillId="0" borderId="58" xfId="0" applyNumberFormat="1" applyFont="1" applyBorder="1" applyAlignment="1">
      <alignment horizontal="center" vertical="center"/>
    </xf>
    <xf numFmtId="3" fontId="6" fillId="0" borderId="59" xfId="0" applyNumberFormat="1" applyFont="1" applyBorder="1" applyAlignment="1">
      <alignment horizontal="center" vertical="center"/>
    </xf>
    <xf numFmtId="172" fontId="12" fillId="0" borderId="44" xfId="0" applyNumberFormat="1" applyFont="1" applyBorder="1" applyAlignment="1">
      <alignment horizontal="center" vertical="center"/>
    </xf>
    <xf numFmtId="172" fontId="12" fillId="0" borderId="12" xfId="0" applyNumberFormat="1" applyFont="1" applyBorder="1" applyAlignment="1">
      <alignment horizontal="center" vertical="center"/>
    </xf>
    <xf numFmtId="0" fontId="4" fillId="0" borderId="27" xfId="0" applyFont="1" applyBorder="1" applyAlignment="1">
      <alignment horizontal="center" vertical="center"/>
    </xf>
    <xf numFmtId="9" fontId="11" fillId="0" borderId="12" xfId="0" applyNumberFormat="1" applyFont="1" applyBorder="1" applyAlignment="1">
      <alignment horizontal="center" vertical="center"/>
    </xf>
    <xf numFmtId="9" fontId="11" fillId="0" borderId="42" xfId="0" applyNumberFormat="1" applyFont="1" applyBorder="1" applyAlignment="1">
      <alignment horizontal="center" vertical="center"/>
    </xf>
    <xf numFmtId="9" fontId="11" fillId="0" borderId="37" xfId="0" applyNumberFormat="1" applyFont="1" applyBorder="1" applyAlignment="1">
      <alignment horizontal="center" vertical="center"/>
    </xf>
    <xf numFmtId="9" fontId="11" fillId="0" borderId="0" xfId="0" applyNumberFormat="1" applyFont="1" applyBorder="1" applyAlignment="1">
      <alignment horizontal="center" vertical="center"/>
    </xf>
    <xf numFmtId="0" fontId="4" fillId="0" borderId="63" xfId="0" applyFont="1" applyBorder="1" applyAlignment="1">
      <alignment horizontal="center" vertical="center"/>
    </xf>
    <xf numFmtId="3" fontId="6" fillId="0" borderId="61" xfId="0" applyNumberFormat="1" applyFont="1" applyBorder="1" applyAlignment="1">
      <alignment horizontal="center" vertical="center"/>
    </xf>
    <xf numFmtId="0" fontId="4" fillId="0" borderId="64" xfId="0" applyFont="1" applyBorder="1" applyAlignment="1">
      <alignment horizontal="center" vertical="center"/>
    </xf>
    <xf numFmtId="49" fontId="4" fillId="0" borderId="25" xfId="0" applyNumberFormat="1" applyFont="1" applyBorder="1" applyAlignment="1">
      <alignment horizontal="center" vertical="center"/>
    </xf>
    <xf numFmtId="49" fontId="4" fillId="0" borderId="27" xfId="0" applyNumberFormat="1" applyFont="1" applyBorder="1" applyAlignment="1">
      <alignment horizontal="center" vertical="center"/>
    </xf>
    <xf numFmtId="9" fontId="11" fillId="0" borderId="44" xfId="0" applyNumberFormat="1" applyFont="1" applyBorder="1" applyAlignment="1">
      <alignment horizontal="center" vertical="center"/>
    </xf>
    <xf numFmtId="9" fontId="11" fillId="0" borderId="45" xfId="0" applyNumberFormat="1" applyFont="1" applyBorder="1" applyAlignment="1">
      <alignment horizontal="center" vertical="center"/>
    </xf>
    <xf numFmtId="0" fontId="47" fillId="0" borderId="0" xfId="0" applyFont="1" applyAlignment="1">
      <alignment/>
    </xf>
    <xf numFmtId="0" fontId="4" fillId="33" borderId="34" xfId="0" applyFont="1" applyFill="1" applyBorder="1" applyAlignment="1">
      <alignment horizontal="center" vertical="center" wrapText="1"/>
    </xf>
    <xf numFmtId="0" fontId="51" fillId="0" borderId="0" xfId="0" applyFont="1" applyAlignment="1">
      <alignment vertical="top"/>
    </xf>
    <xf numFmtId="0" fontId="33" fillId="0" borderId="0" xfId="0" applyFont="1" applyAlignment="1">
      <alignment vertical="top"/>
    </xf>
    <xf numFmtId="0" fontId="3" fillId="0" borderId="19" xfId="0" applyFont="1" applyBorder="1" applyAlignment="1">
      <alignment horizontal="center" vertical="center" wrapText="1"/>
    </xf>
    <xf numFmtId="0" fontId="33" fillId="0" borderId="0" xfId="0" applyFont="1" applyAlignment="1">
      <alignment/>
    </xf>
    <xf numFmtId="2" fontId="4" fillId="0" borderId="11" xfId="0" applyNumberFormat="1" applyFont="1" applyBorder="1" applyAlignment="1">
      <alignment horizontal="center" vertical="center"/>
    </xf>
    <xf numFmtId="2" fontId="4" fillId="0" borderId="40" xfId="0" applyNumberFormat="1" applyFont="1" applyBorder="1" applyAlignment="1">
      <alignment horizontal="center" vertical="center"/>
    </xf>
    <xf numFmtId="2" fontId="4" fillId="0" borderId="44" xfId="0" applyNumberFormat="1" applyFont="1" applyBorder="1" applyAlignment="1">
      <alignment horizontal="center" vertical="center"/>
    </xf>
    <xf numFmtId="2" fontId="5" fillId="0" borderId="57" xfId="0" applyNumberFormat="1" applyFont="1" applyBorder="1" applyAlignment="1">
      <alignment horizontal="center" vertical="center"/>
    </xf>
    <xf numFmtId="2" fontId="4" fillId="0" borderId="39" xfId="0" applyNumberFormat="1" applyFont="1" applyBorder="1" applyAlignment="1">
      <alignment horizontal="center" vertical="center"/>
    </xf>
    <xf numFmtId="2" fontId="4" fillId="0" borderId="24" xfId="0" applyNumberFormat="1" applyFont="1" applyBorder="1" applyAlignment="1">
      <alignment horizontal="center" vertical="center"/>
    </xf>
    <xf numFmtId="2" fontId="4" fillId="0" borderId="41" xfId="0" applyNumberFormat="1" applyFont="1" applyBorder="1" applyAlignment="1">
      <alignment horizontal="center" vertical="center"/>
    </xf>
    <xf numFmtId="2" fontId="4" fillId="0" borderId="45" xfId="0" applyNumberFormat="1" applyFont="1" applyBorder="1" applyAlignment="1">
      <alignment horizontal="center" vertical="center"/>
    </xf>
    <xf numFmtId="2" fontId="5" fillId="0" borderId="58" xfId="0" applyNumberFormat="1" applyFont="1" applyBorder="1" applyAlignment="1">
      <alignment horizontal="center" vertical="center"/>
    </xf>
    <xf numFmtId="2" fontId="4" fillId="0" borderId="23" xfId="0" applyNumberFormat="1" applyFont="1" applyBorder="1" applyAlignment="1">
      <alignment horizontal="center" vertical="center"/>
    </xf>
    <xf numFmtId="2" fontId="4" fillId="0" borderId="26" xfId="0" applyNumberFormat="1" applyFont="1" applyBorder="1" applyAlignment="1">
      <alignment horizontal="center" vertical="center"/>
    </xf>
    <xf numFmtId="2" fontId="4" fillId="0" borderId="43" xfId="0" applyNumberFormat="1" applyFont="1" applyBorder="1" applyAlignment="1">
      <alignment horizontal="center" vertical="center"/>
    </xf>
    <xf numFmtId="2" fontId="4" fillId="0" borderId="38" xfId="0" applyNumberFormat="1" applyFont="1" applyBorder="1" applyAlignment="1">
      <alignment horizontal="center" vertical="center"/>
    </xf>
    <xf numFmtId="2" fontId="5" fillId="0" borderId="59" xfId="0" applyNumberFormat="1" applyFont="1" applyBorder="1" applyAlignment="1">
      <alignment horizontal="center" vertical="center"/>
    </xf>
    <xf numFmtId="2" fontId="4" fillId="0" borderId="17" xfId="0" applyNumberFormat="1" applyFont="1" applyBorder="1" applyAlignment="1">
      <alignment horizontal="center" vertical="center"/>
    </xf>
    <xf numFmtId="2" fontId="5" fillId="0" borderId="31" xfId="0" applyNumberFormat="1" applyFont="1" applyBorder="1" applyAlignment="1">
      <alignment horizontal="center" vertical="center"/>
    </xf>
    <xf numFmtId="2" fontId="5" fillId="0" borderId="30" xfId="0" applyNumberFormat="1" applyFont="1" applyBorder="1" applyAlignment="1">
      <alignment horizontal="center" vertical="center"/>
    </xf>
    <xf numFmtId="2" fontId="5" fillId="0" borderId="32" xfId="0" applyNumberFormat="1" applyFont="1" applyBorder="1" applyAlignment="1">
      <alignment horizontal="center" vertical="center"/>
    </xf>
    <xf numFmtId="2" fontId="5" fillId="0" borderId="28" xfId="0" applyNumberFormat="1" applyFont="1" applyBorder="1" applyAlignment="1">
      <alignment horizontal="center" vertical="center"/>
    </xf>
    <xf numFmtId="2" fontId="5" fillId="0" borderId="29" xfId="0" applyNumberFormat="1" applyFont="1" applyBorder="1" applyAlignment="1">
      <alignment horizontal="center" vertical="center"/>
    </xf>
    <xf numFmtId="2" fontId="11" fillId="0" borderId="21" xfId="0" applyNumberFormat="1" applyFont="1" applyBorder="1" applyAlignment="1">
      <alignment horizontal="center" vertical="center"/>
    </xf>
    <xf numFmtId="2" fontId="11" fillId="0" borderId="48" xfId="0" applyNumberFormat="1" applyFont="1" applyBorder="1" applyAlignment="1">
      <alignment horizontal="center" vertical="center"/>
    </xf>
    <xf numFmtId="2" fontId="11" fillId="0" borderId="50" xfId="0" applyNumberFormat="1" applyFont="1" applyBorder="1" applyAlignment="1">
      <alignment horizontal="center" vertical="center"/>
    </xf>
    <xf numFmtId="2" fontId="11" fillId="0" borderId="65" xfId="0" applyNumberFormat="1" applyFont="1" applyBorder="1" applyAlignment="1">
      <alignment horizontal="center" vertical="center"/>
    </xf>
    <xf numFmtId="2" fontId="11" fillId="0" borderId="49" xfId="0" applyNumberFormat="1" applyFont="1" applyBorder="1" applyAlignment="1">
      <alignment horizontal="center" vertical="center"/>
    </xf>
    <xf numFmtId="2" fontId="11" fillId="0" borderId="66" xfId="0" applyNumberFormat="1" applyFont="1" applyBorder="1" applyAlignment="1">
      <alignment horizontal="center" vertical="center"/>
    </xf>
    <xf numFmtId="2" fontId="0" fillId="0" borderId="0" xfId="0" applyNumberFormat="1" applyFont="1" applyAlignment="1">
      <alignment/>
    </xf>
    <xf numFmtId="2" fontId="11" fillId="0" borderId="24" xfId="0" applyNumberFormat="1" applyFont="1" applyBorder="1" applyAlignment="1">
      <alignment horizontal="center" vertical="center"/>
    </xf>
    <xf numFmtId="2" fontId="11" fillId="0" borderId="41" xfId="0" applyNumberFormat="1" applyFont="1" applyBorder="1" applyAlignment="1">
      <alignment horizontal="center" vertical="center"/>
    </xf>
    <xf numFmtId="2" fontId="11" fillId="0" borderId="42" xfId="0" applyNumberFormat="1" applyFont="1" applyBorder="1" applyAlignment="1">
      <alignment horizontal="center" vertical="center"/>
    </xf>
    <xf numFmtId="2" fontId="11" fillId="0" borderId="67" xfId="0" applyNumberFormat="1" applyFont="1" applyBorder="1" applyAlignment="1">
      <alignment horizontal="center" vertical="center"/>
    </xf>
    <xf numFmtId="2" fontId="11" fillId="0" borderId="45" xfId="0" applyNumberFormat="1" applyFont="1" applyBorder="1" applyAlignment="1">
      <alignment horizontal="center" vertical="center"/>
    </xf>
    <xf numFmtId="2" fontId="11" fillId="0" borderId="54" xfId="0" applyNumberFormat="1" applyFont="1" applyBorder="1" applyAlignment="1">
      <alignment horizontal="center" vertical="center"/>
    </xf>
    <xf numFmtId="2" fontId="11" fillId="0" borderId="26" xfId="0" applyNumberFormat="1" applyFont="1" applyBorder="1" applyAlignment="1">
      <alignment horizontal="center" vertical="center"/>
    </xf>
    <xf numFmtId="2" fontId="11" fillId="0" borderId="43" xfId="0" applyNumberFormat="1" applyFont="1" applyBorder="1" applyAlignment="1">
      <alignment horizontal="center" vertical="center"/>
    </xf>
    <xf numFmtId="2" fontId="11" fillId="0" borderId="37" xfId="0" applyNumberFormat="1" applyFont="1" applyBorder="1" applyAlignment="1">
      <alignment horizontal="center" vertical="center"/>
    </xf>
    <xf numFmtId="2" fontId="11" fillId="0" borderId="68" xfId="0" applyNumberFormat="1" applyFont="1" applyBorder="1" applyAlignment="1">
      <alignment horizontal="center" vertical="center"/>
    </xf>
    <xf numFmtId="2" fontId="11" fillId="0" borderId="38" xfId="0" applyNumberFormat="1" applyFont="1" applyBorder="1" applyAlignment="1">
      <alignment horizontal="center" vertical="center"/>
    </xf>
    <xf numFmtId="2" fontId="11" fillId="0" borderId="27" xfId="0" applyNumberFormat="1" applyFont="1" applyBorder="1" applyAlignment="1">
      <alignment horizontal="center" vertical="center"/>
    </xf>
    <xf numFmtId="2" fontId="11" fillId="0" borderId="69" xfId="0" applyNumberFormat="1" applyFont="1" applyBorder="1" applyAlignment="1">
      <alignment horizontal="center" vertical="center"/>
    </xf>
    <xf numFmtId="2" fontId="5" fillId="0" borderId="33" xfId="0" applyNumberFormat="1" applyFont="1" applyBorder="1" applyAlignment="1">
      <alignment horizontal="center" vertical="center"/>
    </xf>
    <xf numFmtId="2" fontId="5" fillId="0" borderId="70" xfId="0" applyNumberFormat="1" applyFont="1" applyBorder="1" applyAlignment="1">
      <alignment horizontal="center" vertical="center"/>
    </xf>
    <xf numFmtId="2" fontId="11" fillId="0" borderId="29" xfId="0" applyNumberFormat="1" applyFont="1" applyBorder="1" applyAlignment="1">
      <alignment horizontal="center" vertical="center"/>
    </xf>
    <xf numFmtId="2" fontId="11" fillId="0" borderId="70" xfId="0" applyNumberFormat="1" applyFont="1" applyBorder="1" applyAlignment="1">
      <alignment horizontal="center" vertical="center"/>
    </xf>
    <xf numFmtId="3" fontId="7" fillId="0" borderId="21" xfId="0" applyNumberFormat="1" applyFont="1" applyBorder="1" applyAlignment="1">
      <alignment horizontal="center" vertical="center"/>
    </xf>
    <xf numFmtId="172" fontId="9" fillId="0" borderId="50" xfId="0" applyNumberFormat="1" applyFont="1" applyBorder="1" applyAlignment="1">
      <alignment horizontal="center" vertical="center"/>
    </xf>
    <xf numFmtId="3" fontId="7" fillId="0" borderId="24" xfId="0" applyNumberFormat="1" applyFont="1" applyBorder="1" applyAlignment="1">
      <alignment horizontal="center" vertical="center"/>
    </xf>
    <xf numFmtId="3" fontId="7" fillId="0" borderId="26" xfId="0" applyNumberFormat="1" applyFont="1" applyBorder="1" applyAlignment="1">
      <alignment horizontal="center" vertical="center"/>
    </xf>
    <xf numFmtId="172" fontId="9" fillId="0" borderId="47" xfId="0" applyNumberFormat="1" applyFont="1" applyBorder="1" applyAlignment="1">
      <alignment horizontal="center" vertical="center"/>
    </xf>
    <xf numFmtId="3" fontId="7" fillId="0" borderId="0" xfId="0" applyNumberFormat="1" applyFont="1" applyBorder="1" applyAlignment="1">
      <alignment horizontal="center" vertical="center"/>
    </xf>
    <xf numFmtId="9" fontId="9" fillId="0" borderId="0" xfId="0" applyNumberFormat="1" applyFont="1" applyBorder="1" applyAlignment="1">
      <alignment horizontal="center" vertical="center"/>
    </xf>
    <xf numFmtId="0" fontId="0" fillId="0" borderId="71" xfId="0" applyFont="1" applyBorder="1" applyAlignment="1">
      <alignment/>
    </xf>
    <xf numFmtId="0" fontId="0" fillId="0" borderId="72" xfId="0" applyFont="1" applyBorder="1" applyAlignment="1">
      <alignment/>
    </xf>
    <xf numFmtId="3" fontId="7" fillId="0" borderId="73" xfId="0" applyNumberFormat="1" applyFont="1" applyBorder="1" applyAlignment="1">
      <alignment horizontal="center" vertical="center"/>
    </xf>
    <xf numFmtId="3" fontId="7" fillId="0" borderId="67" xfId="0" applyNumberFormat="1" applyFont="1" applyBorder="1" applyAlignment="1">
      <alignment horizontal="center" vertical="center"/>
    </xf>
    <xf numFmtId="3" fontId="3" fillId="0" borderId="70" xfId="0" applyNumberFormat="1" applyFont="1" applyBorder="1" applyAlignment="1">
      <alignment horizontal="center" vertical="center"/>
    </xf>
    <xf numFmtId="3" fontId="3" fillId="0" borderId="0" xfId="0" applyNumberFormat="1" applyFont="1" applyBorder="1" applyAlignment="1">
      <alignment horizontal="center" vertical="center"/>
    </xf>
    <xf numFmtId="2" fontId="9" fillId="0" borderId="57" xfId="0" applyNumberFormat="1" applyFont="1" applyBorder="1" applyAlignment="1">
      <alignment horizontal="center" vertical="center"/>
    </xf>
    <xf numFmtId="2" fontId="9" fillId="0" borderId="58" xfId="0" applyNumberFormat="1" applyFont="1" applyBorder="1" applyAlignment="1">
      <alignment horizontal="center" vertical="center"/>
    </xf>
    <xf numFmtId="2" fontId="9" fillId="0" borderId="61" xfId="0" applyNumberFormat="1" applyFont="1" applyBorder="1" applyAlignment="1">
      <alignment horizontal="center" vertical="center"/>
    </xf>
    <xf numFmtId="2" fontId="9" fillId="0" borderId="28" xfId="0" applyNumberFormat="1" applyFont="1" applyBorder="1" applyAlignment="1">
      <alignment horizontal="center" vertical="center"/>
    </xf>
    <xf numFmtId="2" fontId="12" fillId="0" borderId="11" xfId="0" applyNumberFormat="1" applyFont="1" applyBorder="1" applyAlignment="1">
      <alignment horizontal="center" vertical="center"/>
    </xf>
    <xf numFmtId="2" fontId="12" fillId="0" borderId="40" xfId="0" applyNumberFormat="1" applyFont="1" applyBorder="1" applyAlignment="1">
      <alignment horizontal="center" vertical="center"/>
    </xf>
    <xf numFmtId="2" fontId="12" fillId="0" borderId="12" xfId="0" applyNumberFormat="1" applyFont="1" applyBorder="1" applyAlignment="1">
      <alignment horizontal="center" vertical="center"/>
    </xf>
    <xf numFmtId="2" fontId="12" fillId="0" borderId="53" xfId="0" applyNumberFormat="1" applyFont="1" applyBorder="1" applyAlignment="1">
      <alignment horizontal="center" vertical="center"/>
    </xf>
    <xf numFmtId="2" fontId="12" fillId="0" borderId="73" xfId="0" applyNumberFormat="1" applyFont="1" applyBorder="1" applyAlignment="1">
      <alignment horizontal="center" vertical="center"/>
    </xf>
    <xf numFmtId="2" fontId="12" fillId="0" borderId="24" xfId="0" applyNumberFormat="1" applyFont="1" applyBorder="1" applyAlignment="1">
      <alignment horizontal="center" vertical="center"/>
    </xf>
    <xf numFmtId="2" fontId="12" fillId="0" borderId="41" xfId="0" applyNumberFormat="1" applyFont="1" applyBorder="1" applyAlignment="1">
      <alignment horizontal="center" vertical="center"/>
    </xf>
    <xf numFmtId="2" fontId="12" fillId="0" borderId="42" xfId="0" applyNumberFormat="1" applyFont="1" applyBorder="1" applyAlignment="1">
      <alignment horizontal="center" vertical="center"/>
    </xf>
    <xf numFmtId="2" fontId="12" fillId="0" borderId="54" xfId="0" applyNumberFormat="1" applyFont="1" applyBorder="1" applyAlignment="1">
      <alignment horizontal="center" vertical="center"/>
    </xf>
    <xf numFmtId="2" fontId="12" fillId="0" borderId="67" xfId="0" applyNumberFormat="1" applyFont="1" applyBorder="1" applyAlignment="1">
      <alignment horizontal="center" vertical="center"/>
    </xf>
    <xf numFmtId="2" fontId="12" fillId="0" borderId="26" xfId="0" applyNumberFormat="1" applyFont="1" applyBorder="1" applyAlignment="1">
      <alignment horizontal="center" vertical="center"/>
    </xf>
    <xf numFmtId="2" fontId="12" fillId="0" borderId="43" xfId="0" applyNumberFormat="1" applyFont="1" applyBorder="1" applyAlignment="1">
      <alignment horizontal="center" vertical="center"/>
    </xf>
    <xf numFmtId="2" fontId="12" fillId="0" borderId="37" xfId="0" applyNumberFormat="1" applyFont="1" applyBorder="1" applyAlignment="1">
      <alignment horizontal="center" vertical="center"/>
    </xf>
    <xf numFmtId="2" fontId="12" fillId="0" borderId="74" xfId="0" applyNumberFormat="1" applyFont="1" applyBorder="1" applyAlignment="1">
      <alignment horizontal="center" vertical="center"/>
    </xf>
    <xf numFmtId="2" fontId="12" fillId="0" borderId="68" xfId="0" applyNumberFormat="1" applyFont="1" applyBorder="1" applyAlignment="1">
      <alignment horizontal="center" vertical="center"/>
    </xf>
    <xf numFmtId="2" fontId="9" fillId="0" borderId="31" xfId="0" applyNumberFormat="1" applyFont="1" applyBorder="1" applyAlignment="1">
      <alignment horizontal="center" vertical="center"/>
    </xf>
    <xf numFmtId="2" fontId="9" fillId="0" borderId="30" xfId="0" applyNumberFormat="1" applyFont="1" applyBorder="1" applyAlignment="1">
      <alignment horizontal="center" vertical="center"/>
    </xf>
    <xf numFmtId="2" fontId="9" fillId="0" borderId="33" xfId="0" applyNumberFormat="1" applyFont="1" applyBorder="1" applyAlignment="1">
      <alignment horizontal="center" vertical="center"/>
    </xf>
    <xf numFmtId="2" fontId="9" fillId="0" borderId="55" xfId="0" applyNumberFormat="1" applyFont="1" applyBorder="1" applyAlignment="1">
      <alignment horizontal="center" vertical="center"/>
    </xf>
    <xf numFmtId="2" fontId="9" fillId="0" borderId="70" xfId="0" applyNumberFormat="1" applyFont="1" applyBorder="1" applyAlignment="1">
      <alignment horizontal="center" vertical="center"/>
    </xf>
    <xf numFmtId="0" fontId="3" fillId="0" borderId="71" xfId="0" applyFont="1" applyBorder="1" applyAlignment="1">
      <alignment horizontal="center" vertical="center" wrapText="1"/>
    </xf>
    <xf numFmtId="0" fontId="3" fillId="0" borderId="72" xfId="0" applyFont="1" applyBorder="1" applyAlignment="1">
      <alignment horizontal="center" vertical="center" wrapText="1"/>
    </xf>
    <xf numFmtId="0" fontId="4" fillId="0" borderId="0" xfId="0" applyFont="1" applyFill="1" applyAlignment="1">
      <alignment horizontal="center" vertical="center"/>
    </xf>
    <xf numFmtId="0" fontId="0" fillId="0" borderId="75" xfId="0" applyFont="1" applyBorder="1" applyAlignment="1">
      <alignment/>
    </xf>
    <xf numFmtId="0" fontId="0" fillId="0" borderId="76" xfId="0" applyFont="1" applyBorder="1" applyAlignment="1">
      <alignment/>
    </xf>
    <xf numFmtId="3" fontId="7" fillId="0" borderId="57" xfId="0" applyNumberFormat="1" applyFont="1" applyBorder="1" applyAlignment="1">
      <alignment horizontal="center" vertical="center"/>
    </xf>
    <xf numFmtId="3" fontId="7" fillId="0" borderId="58" xfId="0" applyNumberFormat="1" applyFont="1" applyBorder="1" applyAlignment="1">
      <alignment horizontal="center" vertical="center"/>
    </xf>
    <xf numFmtId="3" fontId="7" fillId="0" borderId="59" xfId="0" applyNumberFormat="1" applyFont="1" applyBorder="1" applyAlignment="1">
      <alignment horizontal="center" vertical="center"/>
    </xf>
    <xf numFmtId="2" fontId="12" fillId="0" borderId="44" xfId="0" applyNumberFormat="1" applyFont="1" applyBorder="1" applyAlignment="1">
      <alignment horizontal="center" vertical="center"/>
    </xf>
    <xf numFmtId="2" fontId="12" fillId="0" borderId="57" xfId="0" applyNumberFormat="1" applyFont="1" applyBorder="1" applyAlignment="1">
      <alignment horizontal="center" vertical="center"/>
    </xf>
    <xf numFmtId="2" fontId="12" fillId="0" borderId="39" xfId="0" applyNumberFormat="1" applyFont="1" applyBorder="1" applyAlignment="1">
      <alignment horizontal="center" vertical="center"/>
    </xf>
    <xf numFmtId="2" fontId="12" fillId="0" borderId="45" xfId="0" applyNumberFormat="1" applyFont="1" applyBorder="1" applyAlignment="1">
      <alignment horizontal="center" vertical="center"/>
    </xf>
    <xf numFmtId="2" fontId="12" fillId="0" borderId="58" xfId="0" applyNumberFormat="1" applyFont="1" applyBorder="1" applyAlignment="1">
      <alignment horizontal="center" vertical="center"/>
    </xf>
    <xf numFmtId="2" fontId="12" fillId="0" borderId="23" xfId="0" applyNumberFormat="1" applyFont="1" applyBorder="1" applyAlignment="1">
      <alignment horizontal="center" vertical="center"/>
    </xf>
    <xf numFmtId="2" fontId="12" fillId="0" borderId="38" xfId="0" applyNumberFormat="1" applyFont="1" applyBorder="1" applyAlignment="1">
      <alignment horizontal="center" vertical="center"/>
    </xf>
    <xf numFmtId="2" fontId="12" fillId="0" borderId="59" xfId="0" applyNumberFormat="1" applyFont="1" applyBorder="1" applyAlignment="1">
      <alignment horizontal="center" vertical="center"/>
    </xf>
    <xf numFmtId="2" fontId="12" fillId="0" borderId="17" xfId="0" applyNumberFormat="1" applyFont="1" applyBorder="1" applyAlignment="1">
      <alignment horizontal="center" vertical="center"/>
    </xf>
    <xf numFmtId="2" fontId="9" fillId="0" borderId="32" xfId="0" applyNumberFormat="1" applyFont="1" applyBorder="1" applyAlignment="1">
      <alignment horizontal="center" vertical="center"/>
    </xf>
    <xf numFmtId="2" fontId="9" fillId="0" borderId="29" xfId="0" applyNumberFormat="1" applyFont="1" applyBorder="1" applyAlignment="1">
      <alignment horizontal="center" vertical="center"/>
    </xf>
    <xf numFmtId="173" fontId="7" fillId="0" borderId="57" xfId="0" applyNumberFormat="1" applyFont="1" applyBorder="1" applyAlignment="1">
      <alignment horizontal="center" vertical="center"/>
    </xf>
    <xf numFmtId="173" fontId="7" fillId="0" borderId="58" xfId="0" applyNumberFormat="1" applyFont="1" applyBorder="1" applyAlignment="1">
      <alignment horizontal="center" vertical="center"/>
    </xf>
    <xf numFmtId="173" fontId="7" fillId="0" borderId="59" xfId="0" applyNumberFormat="1" applyFont="1" applyBorder="1" applyAlignment="1">
      <alignment horizontal="center" vertical="center"/>
    </xf>
    <xf numFmtId="173" fontId="3" fillId="0" borderId="28" xfId="0" applyNumberFormat="1" applyFont="1" applyBorder="1" applyAlignment="1">
      <alignment horizontal="center" vertical="center"/>
    </xf>
    <xf numFmtId="3" fontId="4" fillId="0" borderId="0" xfId="0" applyNumberFormat="1" applyFont="1" applyAlignment="1">
      <alignment horizontal="center" vertical="center"/>
    </xf>
    <xf numFmtId="3" fontId="7" fillId="33" borderId="35" xfId="0" applyNumberFormat="1" applyFont="1" applyFill="1" applyBorder="1" applyAlignment="1">
      <alignment horizontal="center" vertical="center"/>
    </xf>
    <xf numFmtId="172" fontId="9" fillId="33" borderId="36" xfId="0" applyNumberFormat="1" applyFont="1" applyFill="1" applyBorder="1" applyAlignment="1">
      <alignment horizontal="center" vertical="center"/>
    </xf>
    <xf numFmtId="3" fontId="7" fillId="0" borderId="11" xfId="0" applyNumberFormat="1" applyFont="1" applyFill="1" applyBorder="1" applyAlignment="1">
      <alignment horizontal="center" vertical="center"/>
    </xf>
    <xf numFmtId="172" fontId="9" fillId="0" borderId="12" xfId="0" applyNumberFormat="1" applyFont="1" applyFill="1" applyBorder="1" applyAlignment="1">
      <alignment horizontal="center" vertical="center"/>
    </xf>
    <xf numFmtId="3" fontId="7" fillId="0" borderId="24" xfId="0" applyNumberFormat="1" applyFont="1" applyFill="1" applyBorder="1" applyAlignment="1">
      <alignment horizontal="center" vertical="center"/>
    </xf>
    <xf numFmtId="172" fontId="9" fillId="0" borderId="42"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172" fontId="9" fillId="0" borderId="16" xfId="0" applyNumberFormat="1" applyFont="1" applyFill="1" applyBorder="1" applyAlignment="1">
      <alignment horizontal="center" vertical="center"/>
    </xf>
    <xf numFmtId="3" fontId="7" fillId="33" borderId="46" xfId="0" applyNumberFormat="1" applyFont="1" applyFill="1" applyBorder="1" applyAlignment="1">
      <alignment horizontal="center" vertical="center"/>
    </xf>
    <xf numFmtId="172" fontId="9" fillId="33" borderId="47" xfId="0" applyNumberFormat="1" applyFont="1" applyFill="1" applyBorder="1" applyAlignment="1">
      <alignment horizontal="center" vertical="center"/>
    </xf>
    <xf numFmtId="3" fontId="3" fillId="33" borderId="46" xfId="0" applyNumberFormat="1" applyFont="1" applyFill="1" applyBorder="1" applyAlignment="1">
      <alignment horizontal="center" vertical="center"/>
    </xf>
    <xf numFmtId="3" fontId="3" fillId="33" borderId="35" xfId="0" applyNumberFormat="1" applyFont="1" applyFill="1" applyBorder="1" applyAlignment="1">
      <alignment horizontal="center" vertical="center"/>
    </xf>
    <xf numFmtId="172" fontId="5" fillId="33" borderId="36"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172" fontId="5" fillId="0" borderId="12"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172" fontId="5" fillId="0" borderId="42" xfId="0" applyNumberFormat="1" applyFont="1" applyFill="1" applyBorder="1" applyAlignment="1">
      <alignment horizontal="center" vertical="center"/>
    </xf>
    <xf numFmtId="3" fontId="3" fillId="0" borderId="15" xfId="0" applyNumberFormat="1" applyFont="1" applyFill="1" applyBorder="1" applyAlignment="1">
      <alignment horizontal="center" vertical="center"/>
    </xf>
    <xf numFmtId="172" fontId="5" fillId="0" borderId="16" xfId="0" applyNumberFormat="1" applyFont="1" applyFill="1" applyBorder="1" applyAlignment="1">
      <alignment horizontal="center" vertical="center"/>
    </xf>
    <xf numFmtId="172" fontId="5" fillId="33" borderId="47" xfId="0" applyNumberFormat="1" applyFont="1" applyFill="1" applyBorder="1" applyAlignment="1">
      <alignment horizontal="center" vertical="center"/>
    </xf>
    <xf numFmtId="2" fontId="11" fillId="33" borderId="31" xfId="0" applyNumberFormat="1" applyFont="1" applyFill="1" applyBorder="1" applyAlignment="1">
      <alignment horizontal="center" vertical="center"/>
    </xf>
    <xf numFmtId="2" fontId="11" fillId="33" borderId="30" xfId="0" applyNumberFormat="1" applyFont="1" applyFill="1" applyBorder="1" applyAlignment="1">
      <alignment horizontal="center" vertical="center"/>
    </xf>
    <xf numFmtId="2" fontId="11" fillId="33" borderId="32" xfId="0" applyNumberFormat="1" applyFont="1" applyFill="1" applyBorder="1" applyAlignment="1">
      <alignment horizontal="center" vertical="center"/>
    </xf>
    <xf numFmtId="2" fontId="11" fillId="33" borderId="28" xfId="0" applyNumberFormat="1" applyFont="1" applyFill="1" applyBorder="1" applyAlignment="1">
      <alignment horizontal="center" vertical="center"/>
    </xf>
    <xf numFmtId="2" fontId="11" fillId="33" borderId="29" xfId="0" applyNumberFormat="1" applyFont="1" applyFill="1" applyBorder="1" applyAlignment="1">
      <alignment horizontal="center" vertical="center"/>
    </xf>
    <xf numFmtId="2" fontId="11" fillId="33" borderId="34" xfId="0" applyNumberFormat="1" applyFont="1" applyFill="1" applyBorder="1" applyAlignment="1">
      <alignment horizontal="center" vertical="center"/>
    </xf>
    <xf numFmtId="2" fontId="5" fillId="33" borderId="77" xfId="0" applyNumberFormat="1" applyFont="1" applyFill="1" applyBorder="1" applyAlignment="1">
      <alignment horizontal="center" vertical="center"/>
    </xf>
    <xf numFmtId="2" fontId="11" fillId="0" borderId="21" xfId="0" applyNumberFormat="1" applyFont="1" applyFill="1" applyBorder="1" applyAlignment="1">
      <alignment horizontal="center" vertical="center"/>
    </xf>
    <xf numFmtId="2" fontId="11" fillId="0" borderId="48" xfId="0" applyNumberFormat="1" applyFont="1" applyFill="1" applyBorder="1" applyAlignment="1">
      <alignment horizontal="center" vertical="center"/>
    </xf>
    <xf numFmtId="2" fontId="11" fillId="0" borderId="49" xfId="0" applyNumberFormat="1" applyFont="1" applyFill="1" applyBorder="1" applyAlignment="1">
      <alignment horizontal="center" vertical="center"/>
    </xf>
    <xf numFmtId="2" fontId="11" fillId="0" borderId="56" xfId="0" applyNumberFormat="1" applyFont="1" applyFill="1" applyBorder="1" applyAlignment="1">
      <alignment horizontal="center" vertical="center"/>
    </xf>
    <xf numFmtId="2" fontId="11" fillId="0" borderId="20" xfId="0" applyNumberFormat="1" applyFont="1" applyFill="1" applyBorder="1" applyAlignment="1">
      <alignment horizontal="center" vertical="center"/>
    </xf>
    <xf numFmtId="2" fontId="11" fillId="0" borderId="22" xfId="0" applyNumberFormat="1" applyFont="1" applyFill="1" applyBorder="1" applyAlignment="1">
      <alignment horizontal="center" vertical="center"/>
    </xf>
    <xf numFmtId="2" fontId="5" fillId="0" borderId="57" xfId="0" applyNumberFormat="1" applyFont="1" applyFill="1" applyBorder="1" applyAlignment="1">
      <alignment horizontal="center" vertical="center"/>
    </xf>
    <xf numFmtId="2" fontId="11" fillId="0" borderId="24" xfId="0" applyNumberFormat="1" applyFont="1" applyFill="1" applyBorder="1" applyAlignment="1">
      <alignment horizontal="center" vertical="center"/>
    </xf>
    <xf numFmtId="2" fontId="11" fillId="0" borderId="41" xfId="0" applyNumberFormat="1" applyFont="1" applyFill="1" applyBorder="1" applyAlignment="1">
      <alignment horizontal="center" vertical="center"/>
    </xf>
    <xf numFmtId="2" fontId="11" fillId="0" borderId="45" xfId="0" applyNumberFormat="1" applyFont="1" applyFill="1" applyBorder="1" applyAlignment="1">
      <alignment horizontal="center" vertical="center"/>
    </xf>
    <xf numFmtId="2" fontId="11" fillId="0" borderId="58" xfId="0" applyNumberFormat="1" applyFont="1" applyFill="1" applyBorder="1" applyAlignment="1">
      <alignment horizontal="center" vertical="center"/>
    </xf>
    <xf numFmtId="2" fontId="11" fillId="0" borderId="23" xfId="0" applyNumberFormat="1" applyFont="1" applyFill="1" applyBorder="1" applyAlignment="1">
      <alignment horizontal="center" vertical="center"/>
    </xf>
    <xf numFmtId="2" fontId="11" fillId="0" borderId="25" xfId="0" applyNumberFormat="1" applyFont="1" applyFill="1" applyBorder="1" applyAlignment="1">
      <alignment horizontal="center" vertical="center"/>
    </xf>
    <xf numFmtId="2" fontId="5" fillId="0" borderId="58" xfId="0" applyNumberFormat="1" applyFont="1" applyFill="1" applyBorder="1" applyAlignment="1">
      <alignment horizontal="center" vertical="center"/>
    </xf>
    <xf numFmtId="2" fontId="5" fillId="0" borderId="61" xfId="0" applyNumberFormat="1" applyFont="1" applyFill="1" applyBorder="1" applyAlignment="1">
      <alignment horizontal="center" vertical="center"/>
    </xf>
    <xf numFmtId="2" fontId="5" fillId="33" borderId="62" xfId="0" applyNumberFormat="1" applyFont="1" applyFill="1" applyBorder="1" applyAlignment="1">
      <alignment horizontal="center" vertical="center"/>
    </xf>
    <xf numFmtId="2" fontId="11" fillId="0" borderId="26" xfId="0" applyNumberFormat="1" applyFont="1" applyFill="1" applyBorder="1" applyAlignment="1">
      <alignment horizontal="center" vertical="center"/>
    </xf>
    <xf numFmtId="2" fontId="11" fillId="0" borderId="43" xfId="0" applyNumberFormat="1" applyFont="1" applyFill="1" applyBorder="1" applyAlignment="1">
      <alignment horizontal="center" vertical="center"/>
    </xf>
    <xf numFmtId="2" fontId="11" fillId="0" borderId="38" xfId="0" applyNumberFormat="1" applyFont="1" applyFill="1" applyBorder="1" applyAlignment="1">
      <alignment horizontal="center" vertical="center"/>
    </xf>
    <xf numFmtId="2" fontId="11" fillId="0" borderId="59" xfId="0" applyNumberFormat="1" applyFont="1" applyFill="1" applyBorder="1" applyAlignment="1">
      <alignment horizontal="center" vertical="center"/>
    </xf>
    <xf numFmtId="2" fontId="11" fillId="0" borderId="17" xfId="0" applyNumberFormat="1" applyFont="1" applyFill="1" applyBorder="1" applyAlignment="1">
      <alignment horizontal="center" vertical="center"/>
    </xf>
    <xf numFmtId="2" fontId="11" fillId="0" borderId="27" xfId="0" applyNumberFormat="1" applyFont="1" applyFill="1" applyBorder="1" applyAlignment="1">
      <alignment horizontal="center" vertical="center"/>
    </xf>
    <xf numFmtId="2" fontId="5" fillId="0" borderId="31" xfId="0" applyNumberFormat="1" applyFont="1" applyFill="1" applyBorder="1" applyAlignment="1">
      <alignment horizontal="center" vertical="center"/>
    </xf>
    <xf numFmtId="2" fontId="5" fillId="0" borderId="30" xfId="0" applyNumberFormat="1" applyFont="1" applyFill="1" applyBorder="1" applyAlignment="1">
      <alignment horizontal="center" vertical="center"/>
    </xf>
    <xf numFmtId="2" fontId="5" fillId="0" borderId="32" xfId="0" applyNumberFormat="1" applyFont="1" applyFill="1" applyBorder="1" applyAlignment="1">
      <alignment horizontal="center" vertical="center"/>
    </xf>
    <xf numFmtId="2" fontId="5" fillId="0" borderId="28" xfId="0" applyNumberFormat="1" applyFont="1" applyFill="1" applyBorder="1" applyAlignment="1">
      <alignment horizontal="center" vertical="center"/>
    </xf>
    <xf numFmtId="2" fontId="5" fillId="0" borderId="29" xfId="0" applyNumberFormat="1" applyFont="1" applyFill="1" applyBorder="1" applyAlignment="1">
      <alignment horizontal="center" vertical="center"/>
    </xf>
    <xf numFmtId="2" fontId="5" fillId="0" borderId="34" xfId="0" applyNumberFormat="1" applyFont="1" applyFill="1" applyBorder="1" applyAlignment="1">
      <alignment horizontal="center" vertical="center"/>
    </xf>
    <xf numFmtId="3" fontId="7" fillId="33" borderId="28" xfId="0" applyNumberFormat="1" applyFont="1" applyFill="1" applyBorder="1" applyAlignment="1">
      <alignment horizontal="center" vertical="center"/>
    </xf>
    <xf numFmtId="3" fontId="7" fillId="0" borderId="56" xfId="0" applyNumberFormat="1" applyFont="1" applyBorder="1" applyAlignment="1">
      <alignment horizontal="center" vertical="center"/>
    </xf>
    <xf numFmtId="3" fontId="3" fillId="33" borderId="28" xfId="0" applyNumberFormat="1" applyFont="1" applyFill="1" applyBorder="1" applyAlignment="1">
      <alignment horizontal="center" vertical="center"/>
    </xf>
    <xf numFmtId="3" fontId="3" fillId="0" borderId="26" xfId="0" applyNumberFormat="1" applyFont="1" applyFill="1" applyBorder="1" applyAlignment="1">
      <alignment horizontal="center" vertical="center"/>
    </xf>
    <xf numFmtId="172" fontId="5" fillId="0" borderId="37" xfId="0" applyNumberFormat="1" applyFont="1" applyFill="1" applyBorder="1" applyAlignment="1">
      <alignment horizontal="center" vertical="center"/>
    </xf>
    <xf numFmtId="3" fontId="7" fillId="0" borderId="28" xfId="0" applyNumberFormat="1" applyFont="1" applyBorder="1" applyAlignment="1">
      <alignment horizontal="center" vertical="center"/>
    </xf>
    <xf numFmtId="2" fontId="5" fillId="0" borderId="59" xfId="0" applyNumberFormat="1" applyFont="1" applyFill="1" applyBorder="1" applyAlignment="1">
      <alignment horizontal="center" vertical="center"/>
    </xf>
    <xf numFmtId="3" fontId="7" fillId="0" borderId="26" xfId="0" applyNumberFormat="1" applyFont="1" applyFill="1" applyBorder="1" applyAlignment="1">
      <alignment horizontal="center" vertical="center"/>
    </xf>
    <xf numFmtId="172" fontId="9" fillId="0" borderId="37" xfId="0" applyNumberFormat="1" applyFont="1" applyFill="1" applyBorder="1" applyAlignment="1">
      <alignment horizontal="center" vertical="center"/>
    </xf>
    <xf numFmtId="0" fontId="3" fillId="0" borderId="61"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1" xfId="0" applyFont="1" applyBorder="1" applyAlignment="1">
      <alignment horizontal="center" vertical="center"/>
    </xf>
    <xf numFmtId="3" fontId="11" fillId="0" borderId="0" xfId="0" applyNumberFormat="1" applyFont="1" applyAlignment="1">
      <alignment horizontal="center" vertical="center"/>
    </xf>
    <xf numFmtId="3" fontId="0" fillId="0" borderId="0" xfId="0" applyNumberFormat="1" applyFont="1" applyAlignment="1">
      <alignment/>
    </xf>
    <xf numFmtId="1" fontId="6" fillId="33" borderId="28" xfId="0" applyNumberFormat="1" applyFont="1" applyFill="1" applyBorder="1" applyAlignment="1">
      <alignment horizontal="center" vertical="center"/>
    </xf>
    <xf numFmtId="1" fontId="6" fillId="0" borderId="66" xfId="0" applyNumberFormat="1" applyFont="1" applyFill="1" applyBorder="1" applyAlignment="1">
      <alignment horizontal="center" vertical="center"/>
    </xf>
    <xf numFmtId="1" fontId="6" fillId="0" borderId="54" xfId="0" applyNumberFormat="1" applyFont="1" applyFill="1" applyBorder="1" applyAlignment="1">
      <alignment horizontal="center" vertical="center"/>
    </xf>
    <xf numFmtId="1" fontId="6" fillId="0" borderId="74" xfId="0" applyNumberFormat="1" applyFont="1" applyFill="1" applyBorder="1" applyAlignment="1">
      <alignment horizontal="center" vertical="center"/>
    </xf>
    <xf numFmtId="1" fontId="7" fillId="0" borderId="55" xfId="0" applyNumberFormat="1" applyFont="1" applyFill="1" applyBorder="1" applyAlignment="1">
      <alignment horizontal="center" vertical="center"/>
    </xf>
    <xf numFmtId="0" fontId="0" fillId="0" borderId="62" xfId="0" applyFont="1" applyBorder="1" applyAlignment="1">
      <alignment/>
    </xf>
    <xf numFmtId="3" fontId="3" fillId="0" borderId="55" xfId="0" applyNumberFormat="1" applyFont="1" applyBorder="1" applyAlignment="1">
      <alignment horizontal="center" vertical="center"/>
    </xf>
    <xf numFmtId="3" fontId="6" fillId="0" borderId="66" xfId="0" applyNumberFormat="1" applyFont="1" applyBorder="1" applyAlignment="1">
      <alignment horizontal="center" vertical="center"/>
    </xf>
    <xf numFmtId="3" fontId="6" fillId="0" borderId="74" xfId="0" applyNumberFormat="1" applyFont="1" applyBorder="1" applyAlignment="1">
      <alignment horizontal="center" vertical="center"/>
    </xf>
    <xf numFmtId="9" fontId="11" fillId="0" borderId="50" xfId="0" applyNumberFormat="1" applyFont="1" applyBorder="1" applyAlignment="1">
      <alignment horizontal="center" vertical="center"/>
    </xf>
    <xf numFmtId="0" fontId="14" fillId="0" borderId="78" xfId="0" applyFont="1" applyBorder="1" applyAlignment="1">
      <alignment horizontal="center" vertical="center" wrapText="1"/>
    </xf>
    <xf numFmtId="0" fontId="14" fillId="0" borderId="79" xfId="0" applyFont="1" applyBorder="1" applyAlignment="1">
      <alignment horizontal="center" vertical="center" wrapText="1"/>
    </xf>
    <xf numFmtId="0" fontId="14" fillId="0" borderId="80" xfId="0" applyFont="1" applyBorder="1" applyAlignment="1">
      <alignment horizontal="center" vertical="center" wrapText="1"/>
    </xf>
    <xf numFmtId="0" fontId="14" fillId="0" borderId="81"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82" xfId="0" applyFont="1" applyBorder="1" applyAlignment="1">
      <alignment horizontal="center" vertical="center" wrapText="1"/>
    </xf>
    <xf numFmtId="0" fontId="3" fillId="0" borderId="83" xfId="0" applyFont="1" applyBorder="1" applyAlignment="1">
      <alignment horizontal="center" vertical="center" wrapText="1"/>
    </xf>
    <xf numFmtId="0" fontId="3" fillId="0" borderId="84"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62" xfId="0" applyFont="1" applyBorder="1" applyAlignment="1">
      <alignment horizontal="center" vertical="center" wrapText="1"/>
    </xf>
    <xf numFmtId="0" fontId="3" fillId="0" borderId="86"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44" xfId="0" applyFont="1" applyBorder="1" applyAlignment="1">
      <alignment horizontal="center" vertical="center" wrapText="1"/>
    </xf>
    <xf numFmtId="0" fontId="14" fillId="0" borderId="79" xfId="0" applyFont="1" applyBorder="1" applyAlignment="1">
      <alignment horizontal="center" vertical="center"/>
    </xf>
    <xf numFmtId="0" fontId="14" fillId="0" borderId="81" xfId="0" applyFont="1" applyBorder="1" applyAlignment="1">
      <alignment horizontal="center" vertical="center"/>
    </xf>
    <xf numFmtId="0" fontId="3" fillId="0" borderId="87"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8" xfId="0"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45"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14" fillId="0" borderId="89" xfId="0" applyFont="1" applyBorder="1" applyAlignment="1">
      <alignment horizontal="center" vertical="center" wrapText="1"/>
    </xf>
    <xf numFmtId="0" fontId="14" fillId="0" borderId="71" xfId="0" applyFont="1" applyBorder="1" applyAlignment="1">
      <alignment horizontal="center" vertical="center" wrapText="1"/>
    </xf>
    <xf numFmtId="0" fontId="14" fillId="0" borderId="72" xfId="0" applyFont="1" applyBorder="1" applyAlignment="1">
      <alignment horizontal="center" vertical="center" wrapText="1"/>
    </xf>
    <xf numFmtId="0" fontId="3" fillId="0" borderId="9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55"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6" xfId="0" applyFont="1" applyBorder="1" applyAlignment="1">
      <alignment horizontal="center" vertical="center" wrapText="1"/>
    </xf>
    <xf numFmtId="0" fontId="47" fillId="0" borderId="62" xfId="0" applyFont="1" applyBorder="1" applyAlignment="1">
      <alignment horizontal="center" vertical="center" wrapText="1"/>
    </xf>
    <xf numFmtId="0" fontId="47" fillId="0" borderId="56" xfId="0" applyFont="1" applyBorder="1" applyAlignment="1">
      <alignment horizontal="center" vertical="center" wrapText="1"/>
    </xf>
    <xf numFmtId="0" fontId="4" fillId="0" borderId="0" xfId="0" applyFont="1" applyAlignment="1">
      <alignment horizontal="left" vertical="center" wrapText="1"/>
    </xf>
    <xf numFmtId="0" fontId="14" fillId="0" borderId="71" xfId="0" applyFont="1" applyBorder="1" applyAlignment="1">
      <alignment horizontal="center" vertical="center"/>
    </xf>
    <xf numFmtId="0" fontId="14" fillId="0" borderId="72" xfId="0" applyFont="1" applyBorder="1" applyAlignment="1">
      <alignment horizontal="center" vertical="center"/>
    </xf>
    <xf numFmtId="0" fontId="3" fillId="0" borderId="97" xfId="0" applyFont="1" applyBorder="1" applyAlignment="1">
      <alignment horizontal="center" vertical="center" wrapText="1"/>
    </xf>
    <xf numFmtId="9" fontId="3" fillId="0" borderId="11" xfId="0" applyNumberFormat="1" applyFont="1" applyBorder="1" applyAlignment="1">
      <alignment horizontal="center" vertical="center" wrapText="1"/>
    </xf>
    <xf numFmtId="0" fontId="3" fillId="0" borderId="25"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73" xfId="0" applyFont="1" applyBorder="1" applyAlignment="1">
      <alignment horizontal="center" vertical="center" wrapText="1"/>
    </xf>
    <xf numFmtId="0" fontId="3" fillId="0" borderId="69"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9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6" xfId="0" applyFont="1" applyBorder="1" applyAlignment="1">
      <alignment horizontal="center" vertical="center"/>
    </xf>
    <xf numFmtId="0" fontId="3" fillId="0" borderId="22" xfId="0" applyFont="1" applyBorder="1" applyAlignment="1">
      <alignment horizontal="center" vertical="center"/>
    </xf>
    <xf numFmtId="0" fontId="3" fillId="0" borderId="66" xfId="0" applyFont="1" applyBorder="1" applyAlignment="1">
      <alignment horizontal="center" vertical="center"/>
    </xf>
    <xf numFmtId="0" fontId="3" fillId="0" borderId="52" xfId="0" applyFont="1" applyBorder="1" applyAlignment="1">
      <alignment horizontal="center" vertical="center" wrapText="1"/>
    </xf>
    <xf numFmtId="0" fontId="3" fillId="0" borderId="10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97" xfId="0" applyFont="1" applyBorder="1" applyAlignment="1">
      <alignment horizontal="center" vertical="center"/>
    </xf>
    <xf numFmtId="0" fontId="3" fillId="0" borderId="18" xfId="0" applyFont="1" applyBorder="1" applyAlignment="1">
      <alignment horizontal="center" vertical="center" wrapText="1"/>
    </xf>
    <xf numFmtId="0" fontId="3" fillId="0" borderId="62" xfId="0" applyFont="1" applyBorder="1" applyAlignment="1">
      <alignment horizontal="center" vertical="center"/>
    </xf>
    <xf numFmtId="0" fontId="3" fillId="0" borderId="86" xfId="0" applyFont="1" applyBorder="1" applyAlignment="1">
      <alignment horizontal="center" vertical="center"/>
    </xf>
    <xf numFmtId="0" fontId="3" fillId="0" borderId="10" xfId="0" applyFont="1" applyBorder="1" applyAlignment="1">
      <alignment horizontal="center" vertical="center"/>
    </xf>
    <xf numFmtId="0" fontId="3" fillId="0" borderId="98" xfId="0" applyFont="1" applyBorder="1" applyAlignment="1">
      <alignment horizontal="center" vertical="center"/>
    </xf>
    <xf numFmtId="0" fontId="3" fillId="0" borderId="32" xfId="0" applyFont="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4" fillId="0" borderId="56"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70"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86" xfId="0" applyFont="1" applyBorder="1" applyAlignment="1">
      <alignment horizontal="center" vertical="center" wrapText="1"/>
    </xf>
    <xf numFmtId="0" fontId="3" fillId="0" borderId="101" xfId="0" applyFont="1" applyBorder="1" applyAlignment="1">
      <alignment horizontal="center" vertical="center" wrapText="1"/>
    </xf>
    <xf numFmtId="0" fontId="3" fillId="0" borderId="102" xfId="0" applyFont="1" applyBorder="1" applyAlignment="1">
      <alignment horizontal="center" vertical="center" wrapText="1"/>
    </xf>
    <xf numFmtId="0" fontId="3" fillId="0" borderId="60"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4" fillId="0" borderId="0" xfId="0" applyFont="1" applyAlignment="1">
      <alignment horizontal="left" vertical="center"/>
    </xf>
    <xf numFmtId="0" fontId="3" fillId="0" borderId="27" xfId="0" applyFont="1" applyBorder="1" applyAlignment="1">
      <alignment horizontal="center" vertical="center" wrapText="1"/>
    </xf>
    <xf numFmtId="0" fontId="0" fillId="0" borderId="94" xfId="0" applyBorder="1" applyAlignment="1">
      <alignment/>
    </xf>
    <xf numFmtId="0" fontId="0" fillId="0" borderId="22" xfId="0" applyBorder="1" applyAlignment="1">
      <alignment/>
    </xf>
    <xf numFmtId="0" fontId="0" fillId="0" borderId="65" xfId="0" applyBorder="1" applyAlignment="1">
      <alignment/>
    </xf>
    <xf numFmtId="0" fontId="3" fillId="0" borderId="53" xfId="0" applyFont="1" applyBorder="1" applyAlignment="1">
      <alignment horizontal="center" vertical="center" wrapText="1"/>
    </xf>
    <xf numFmtId="0" fontId="3" fillId="0" borderId="53" xfId="0" applyFont="1" applyBorder="1" applyAlignment="1">
      <alignment horizontal="center" vertical="center"/>
    </xf>
    <xf numFmtId="0" fontId="3" fillId="0" borderId="73" xfId="0" applyFont="1" applyBorder="1" applyAlignment="1">
      <alignment horizontal="center" vertical="center"/>
    </xf>
    <xf numFmtId="9" fontId="3" fillId="0" borderId="39" xfId="0" applyNumberFormat="1"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externalLink" Target="externalLinks/externalLink1.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pport%20statistique%20secteur%20priv&#233;\rapport%20statistique%202021\Data\jaarrapport%202021%20hoofdstuk%202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sheetDataSet>
      <sheetData sheetId="0">
        <row r="126">
          <cell r="A126" t="str">
            <v>Inconnu</v>
          </cell>
          <cell r="B126">
            <v>2.125919869174162</v>
          </cell>
          <cell r="C126">
            <v>2.258064516129032</v>
          </cell>
          <cell r="D126">
            <v>3.623188405797101</v>
          </cell>
          <cell r="E126">
            <v>20</v>
          </cell>
          <cell r="F126">
            <v>2.386400784570121</v>
          </cell>
          <cell r="G126">
            <v>2.913236225459151</v>
          </cell>
          <cell r="H126">
            <v>2.5483870967741935</v>
          </cell>
          <cell r="I126">
            <v>3.450439146800502</v>
          </cell>
          <cell r="J126">
            <v>25</v>
          </cell>
          <cell r="K126">
            <v>2.843488649940263</v>
          </cell>
          <cell r="L126">
            <v>2.3391812865497075</v>
          </cell>
          <cell r="M126">
            <v>2.3657870791628755</v>
          </cell>
          <cell r="N126">
            <v>2.935010482180294</v>
          </cell>
          <cell r="O126">
            <v>23.076923076923077</v>
          </cell>
          <cell r="P126">
            <v>2.5168450257629806</v>
          </cell>
          <cell r="Q126">
            <v>2.696030977734753</v>
          </cell>
        </row>
        <row r="127">
          <cell r="A127" t="str">
            <v>0,00</v>
          </cell>
          <cell r="B127">
            <v>0.8176614881439083</v>
          </cell>
          <cell r="C127">
            <v>0.3870967741935484</v>
          </cell>
          <cell r="D127">
            <v>1.4492753623188406</v>
          </cell>
          <cell r="E127">
            <v>10</v>
          </cell>
          <cell r="F127">
            <v>0.6864988558352403</v>
          </cell>
          <cell r="G127">
            <v>0.6333122229259025</v>
          </cell>
          <cell r="H127">
            <v>0.4354838709677418</v>
          </cell>
          <cell r="I127">
            <v>0.9410288582183186</v>
          </cell>
          <cell r="J127">
            <v>0</v>
          </cell>
          <cell r="K127">
            <v>0.5734767025089605</v>
          </cell>
          <cell r="L127">
            <v>0.3189792663476874</v>
          </cell>
          <cell r="M127">
            <v>0.27297543221110104</v>
          </cell>
          <cell r="N127">
            <v>0.7337526205450735</v>
          </cell>
          <cell r="O127">
            <v>0</v>
          </cell>
          <cell r="P127">
            <v>0.37653586999603644</v>
          </cell>
          <cell r="Q127">
            <v>0.542110358180058</v>
          </cell>
        </row>
        <row r="128">
          <cell r="A128" t="str">
            <v>1,00</v>
          </cell>
          <cell r="B128">
            <v>0.1635322976287817</v>
          </cell>
          <cell r="C128">
            <v>0.25806451612903225</v>
          </cell>
          <cell r="D128">
            <v>0.7246376811594203</v>
          </cell>
          <cell r="E128">
            <v>0</v>
          </cell>
          <cell r="F128">
            <v>0.2615233736515201</v>
          </cell>
          <cell r="G128">
            <v>0.10555203715431707</v>
          </cell>
          <cell r="H128">
            <v>0.1935483870967742</v>
          </cell>
          <cell r="I128">
            <v>0.18820577164366373</v>
          </cell>
          <cell r="J128">
            <v>0</v>
          </cell>
          <cell r="K128">
            <v>0.15929908403026682</v>
          </cell>
          <cell r="L128">
            <v>0.1063264221158958</v>
          </cell>
          <cell r="M128">
            <v>0.09099181073703369</v>
          </cell>
          <cell r="N128">
            <v>0.20964360587002098</v>
          </cell>
          <cell r="O128">
            <v>0</v>
          </cell>
          <cell r="P128">
            <v>0.11890606420927466</v>
          </cell>
          <cell r="Q128">
            <v>0.16456921587608908</v>
          </cell>
        </row>
        <row r="129">
          <cell r="A129" t="str">
            <v>2,00</v>
          </cell>
          <cell r="B129">
            <v>0.08176614881439084</v>
          </cell>
          <cell r="C129">
            <v>0.3225806451612903</v>
          </cell>
          <cell r="D129">
            <v>0.7246376811594203</v>
          </cell>
          <cell r="E129">
            <v>0</v>
          </cell>
          <cell r="F129">
            <v>0.2615233736515201</v>
          </cell>
          <cell r="G129">
            <v>0.1266624445851805</v>
          </cell>
          <cell r="H129">
            <v>0.22580645161290325</v>
          </cell>
          <cell r="I129">
            <v>0.3136762860727729</v>
          </cell>
          <cell r="J129">
            <v>0</v>
          </cell>
          <cell r="K129">
            <v>0.1991238550378335</v>
          </cell>
          <cell r="L129">
            <v>0</v>
          </cell>
          <cell r="M129">
            <v>0.09099181073703369</v>
          </cell>
          <cell r="N129">
            <v>0.20964360587002098</v>
          </cell>
          <cell r="O129">
            <v>0</v>
          </cell>
          <cell r="P129">
            <v>0.07927070947284978</v>
          </cell>
          <cell r="Q129">
            <v>0.17909002904162633</v>
          </cell>
        </row>
        <row r="130">
          <cell r="A130" t="str">
            <v>3,00</v>
          </cell>
          <cell r="B130">
            <v>0.24529844644317256</v>
          </cell>
          <cell r="C130">
            <v>0.5161290322580645</v>
          </cell>
          <cell r="D130">
            <v>0.36231884057971014</v>
          </cell>
          <cell r="E130">
            <v>0</v>
          </cell>
          <cell r="F130">
            <v>0.3922850604772802</v>
          </cell>
          <cell r="G130">
            <v>0.21110407430863415</v>
          </cell>
          <cell r="H130">
            <v>0.2096774193548387</v>
          </cell>
          <cell r="I130">
            <v>0.43914680050188204</v>
          </cell>
          <cell r="J130">
            <v>0</v>
          </cell>
          <cell r="K130">
            <v>0.23894862604540024</v>
          </cell>
          <cell r="L130">
            <v>0.1594896331738437</v>
          </cell>
          <cell r="M130">
            <v>0.27297543221110104</v>
          </cell>
          <cell r="N130">
            <v>0.3144654088050315</v>
          </cell>
          <cell r="O130">
            <v>0</v>
          </cell>
          <cell r="P130">
            <v>0.23781212841854932</v>
          </cell>
          <cell r="Q130">
            <v>0.26137463697967084</v>
          </cell>
        </row>
        <row r="131">
          <cell r="A131" t="str">
            <v>4,00</v>
          </cell>
          <cell r="B131">
            <v>1.062959934587081</v>
          </cell>
          <cell r="C131">
            <v>1.096774193548387</v>
          </cell>
          <cell r="D131">
            <v>0.36231884057971014</v>
          </cell>
          <cell r="E131">
            <v>0</v>
          </cell>
          <cell r="F131">
            <v>1.0134030728996404</v>
          </cell>
          <cell r="G131">
            <v>1.2032932235592146</v>
          </cell>
          <cell r="H131">
            <v>1.4838709677419353</v>
          </cell>
          <cell r="I131">
            <v>1.066499372647428</v>
          </cell>
          <cell r="J131">
            <v>0</v>
          </cell>
          <cell r="K131">
            <v>1.3221823974512148</v>
          </cell>
          <cell r="L131">
            <v>0.9569377990430623</v>
          </cell>
          <cell r="M131">
            <v>1.5468607825295724</v>
          </cell>
          <cell r="N131">
            <v>1.257861635220126</v>
          </cell>
          <cell r="O131">
            <v>0</v>
          </cell>
          <cell r="P131">
            <v>1.2683313515655965</v>
          </cell>
          <cell r="Q131">
            <v>1.2633107454017425</v>
          </cell>
        </row>
        <row r="132">
          <cell r="A132" t="str">
            <v>5,00</v>
          </cell>
          <cell r="B132">
            <v>5.151267375306622</v>
          </cell>
          <cell r="C132">
            <v>7.741935483870968</v>
          </cell>
          <cell r="D132">
            <v>6.521739130434782</v>
          </cell>
          <cell r="E132">
            <v>0</v>
          </cell>
          <cell r="F132">
            <v>6.570774762994443</v>
          </cell>
          <cell r="G132">
            <v>3.736542115262824</v>
          </cell>
          <cell r="H132">
            <v>6.741935483870967</v>
          </cell>
          <cell r="I132">
            <v>4.51693851944793</v>
          </cell>
          <cell r="J132">
            <v>8.333333333333332</v>
          </cell>
          <cell r="K132">
            <v>5.328554360812425</v>
          </cell>
          <cell r="L132">
            <v>3.083466241360978</v>
          </cell>
          <cell r="M132">
            <v>5.18653321201092</v>
          </cell>
          <cell r="N132">
            <v>4.821802935010482</v>
          </cell>
          <cell r="O132">
            <v>7.6923076923076925</v>
          </cell>
          <cell r="P132">
            <v>4.340071343638526</v>
          </cell>
          <cell r="Q132">
            <v>5.2710551790900295</v>
          </cell>
        </row>
        <row r="133">
          <cell r="A133" t="str">
            <v>6,00</v>
          </cell>
          <cell r="B133">
            <v>8.503679476696648</v>
          </cell>
          <cell r="C133">
            <v>8.32258064516129</v>
          </cell>
          <cell r="D133">
            <v>8.333333333333332</v>
          </cell>
          <cell r="E133">
            <v>10</v>
          </cell>
          <cell r="F133">
            <v>8.401438378555083</v>
          </cell>
          <cell r="G133">
            <v>7.135317711631835</v>
          </cell>
          <cell r="H133">
            <v>8.32258064516129</v>
          </cell>
          <cell r="I133">
            <v>8.155583437892096</v>
          </cell>
          <cell r="J133">
            <v>0</v>
          </cell>
          <cell r="K133">
            <v>7.837514934289128</v>
          </cell>
          <cell r="L133">
            <v>8.027644869750134</v>
          </cell>
          <cell r="M133">
            <v>10.191082802547772</v>
          </cell>
          <cell r="N133">
            <v>9.433962264150944</v>
          </cell>
          <cell r="O133">
            <v>23.076923076923077</v>
          </cell>
          <cell r="P133">
            <v>9.274673008323424</v>
          </cell>
          <cell r="Q133">
            <v>8.272023233301065</v>
          </cell>
        </row>
        <row r="134">
          <cell r="A134" t="str">
            <v>7,00</v>
          </cell>
          <cell r="B134">
            <v>16.59852820932134</v>
          </cell>
          <cell r="C134">
            <v>15.225806451612902</v>
          </cell>
          <cell r="D134">
            <v>11.594202898550725</v>
          </cell>
          <cell r="E134">
            <v>10</v>
          </cell>
          <cell r="F134">
            <v>15.429879045439685</v>
          </cell>
          <cell r="G134">
            <v>18.72493139117585</v>
          </cell>
          <cell r="H134">
            <v>16.7741935483871</v>
          </cell>
          <cell r="I134">
            <v>16.311166875784192</v>
          </cell>
          <cell r="J134">
            <v>4.166666666666666</v>
          </cell>
          <cell r="K134">
            <v>17.42731979291119</v>
          </cell>
          <cell r="L134">
            <v>20.89314194577353</v>
          </cell>
          <cell r="M134">
            <v>21.064604185623292</v>
          </cell>
          <cell r="N134">
            <v>15.723270440251572</v>
          </cell>
          <cell r="O134">
            <v>23.076923076923077</v>
          </cell>
          <cell r="P134">
            <v>19.996036464526355</v>
          </cell>
          <cell r="Q134">
            <v>17.75895450145208</v>
          </cell>
        </row>
        <row r="135">
          <cell r="A135" t="str">
            <v>8,00</v>
          </cell>
          <cell r="B135">
            <v>13.164349959116924</v>
          </cell>
          <cell r="C135">
            <v>10.387096774193548</v>
          </cell>
          <cell r="D135">
            <v>6.521739130434782</v>
          </cell>
          <cell r="E135">
            <v>10</v>
          </cell>
          <cell r="F135">
            <v>11.147433801896046</v>
          </cell>
          <cell r="G135">
            <v>16.360565758919147</v>
          </cell>
          <cell r="H135">
            <v>14.048387096774192</v>
          </cell>
          <cell r="I135">
            <v>11.35508155583438</v>
          </cell>
          <cell r="J135">
            <v>4.166666666666666</v>
          </cell>
          <cell r="K135">
            <v>14.559936280366387</v>
          </cell>
          <cell r="L135">
            <v>14.460393407761831</v>
          </cell>
          <cell r="M135">
            <v>11.010009099181074</v>
          </cell>
          <cell r="N135">
            <v>10.482180293501047</v>
          </cell>
          <cell r="O135">
            <v>0</v>
          </cell>
          <cell r="P135">
            <v>12.168053904082441</v>
          </cell>
          <cell r="Q135">
            <v>13.470474346563405</v>
          </cell>
        </row>
        <row r="136">
          <cell r="A136" t="str">
            <v>9,00</v>
          </cell>
          <cell r="B136">
            <v>4.170073589533932</v>
          </cell>
          <cell r="C136">
            <v>2.903225806451613</v>
          </cell>
          <cell r="D136">
            <v>2.1739130434782608</v>
          </cell>
          <cell r="E136">
            <v>0</v>
          </cell>
          <cell r="F136">
            <v>3.3344230140568816</v>
          </cell>
          <cell r="G136">
            <v>4.285412708465273</v>
          </cell>
          <cell r="H136">
            <v>3.387096774193549</v>
          </cell>
          <cell r="I136">
            <v>3.1994981179422837</v>
          </cell>
          <cell r="J136">
            <v>4.166666666666666</v>
          </cell>
          <cell r="K136">
            <v>3.7037037037037033</v>
          </cell>
          <cell r="L136">
            <v>3.8277511961722492</v>
          </cell>
          <cell r="M136">
            <v>2.957233848953594</v>
          </cell>
          <cell r="N136">
            <v>2.3060796645702304</v>
          </cell>
          <cell r="O136">
            <v>7.6923076923076925</v>
          </cell>
          <cell r="P136">
            <v>3.170828378913991</v>
          </cell>
          <cell r="Q136">
            <v>3.5188770571151986</v>
          </cell>
        </row>
        <row r="137">
          <cell r="A137" t="str">
            <v>10,00</v>
          </cell>
          <cell r="B137">
            <v>1.8806214227309894</v>
          </cell>
          <cell r="C137">
            <v>2.064516129032258</v>
          </cell>
          <cell r="D137">
            <v>1.0869565217391304</v>
          </cell>
          <cell r="E137">
            <v>0</v>
          </cell>
          <cell r="F137">
            <v>1.896044458973521</v>
          </cell>
          <cell r="G137">
            <v>1.5410597424530292</v>
          </cell>
          <cell r="H137">
            <v>1.580645161290323</v>
          </cell>
          <cell r="I137">
            <v>1.6311166875784189</v>
          </cell>
          <cell r="J137">
            <v>4.166666666666666</v>
          </cell>
          <cell r="K137">
            <v>1.5770609318996418</v>
          </cell>
          <cell r="L137">
            <v>1.4354066985645932</v>
          </cell>
          <cell r="M137">
            <v>1.1828935395814377</v>
          </cell>
          <cell r="N137">
            <v>1.5723270440251573</v>
          </cell>
          <cell r="O137">
            <v>0</v>
          </cell>
          <cell r="P137">
            <v>1.3476020610384465</v>
          </cell>
          <cell r="Q137">
            <v>1.5682478218780254</v>
          </cell>
        </row>
        <row r="138">
          <cell r="A138" t="str">
            <v>11,00</v>
          </cell>
          <cell r="B138">
            <v>3.515944399018806</v>
          </cell>
          <cell r="C138">
            <v>2.3225806451612905</v>
          </cell>
          <cell r="D138">
            <v>3.260869565217391</v>
          </cell>
          <cell r="E138">
            <v>0</v>
          </cell>
          <cell r="F138">
            <v>2.876757110166721</v>
          </cell>
          <cell r="G138">
            <v>1.7099430018999364</v>
          </cell>
          <cell r="H138">
            <v>2.274193548387097</v>
          </cell>
          <cell r="I138">
            <v>1.8820577164366372</v>
          </cell>
          <cell r="J138">
            <v>0</v>
          </cell>
          <cell r="K138">
            <v>2.007168458781362</v>
          </cell>
          <cell r="L138">
            <v>2.0202020202020203</v>
          </cell>
          <cell r="M138">
            <v>3.2757051865332123</v>
          </cell>
          <cell r="N138">
            <v>1.8867924528301887</v>
          </cell>
          <cell r="O138">
            <v>0</v>
          </cell>
          <cell r="P138">
            <v>2.536662703131193</v>
          </cell>
          <cell r="Q138">
            <v>2.265246853823814</v>
          </cell>
        </row>
        <row r="139">
          <cell r="A139" t="str">
            <v>12,00</v>
          </cell>
          <cell r="B139">
            <v>3.924775143090761</v>
          </cell>
          <cell r="C139">
            <v>5.419354838709677</v>
          </cell>
          <cell r="D139">
            <v>5.434782608695652</v>
          </cell>
          <cell r="E139">
            <v>10</v>
          </cell>
          <cell r="F139">
            <v>4.838182412553122</v>
          </cell>
          <cell r="G139">
            <v>4.960945746252903</v>
          </cell>
          <cell r="H139">
            <v>5.435483870967741</v>
          </cell>
          <cell r="I139">
            <v>6.148055207026349</v>
          </cell>
          <cell r="J139">
            <v>0</v>
          </cell>
          <cell r="K139">
            <v>5.3365193150139385</v>
          </cell>
          <cell r="L139">
            <v>5.31632110579479</v>
          </cell>
          <cell r="M139">
            <v>5.914467697907188</v>
          </cell>
          <cell r="N139">
            <v>7.547169811320755</v>
          </cell>
          <cell r="O139">
            <v>0</v>
          </cell>
          <cell r="P139">
            <v>5.984938565200158</v>
          </cell>
          <cell r="Q139">
            <v>5.421103581800581</v>
          </cell>
        </row>
        <row r="140">
          <cell r="A140" t="str">
            <v>13,00</v>
          </cell>
          <cell r="B140">
            <v>4.170073589533932</v>
          </cell>
          <cell r="C140">
            <v>6.838709677419355</v>
          </cell>
          <cell r="D140">
            <v>2.536231884057971</v>
          </cell>
          <cell r="E140">
            <v>10</v>
          </cell>
          <cell r="F140">
            <v>5.393919581562602</v>
          </cell>
          <cell r="G140">
            <v>4.496516782773908</v>
          </cell>
          <cell r="H140">
            <v>6.14516129032258</v>
          </cell>
          <cell r="I140">
            <v>5.771643663739021</v>
          </cell>
          <cell r="J140">
            <v>4.166666666666666</v>
          </cell>
          <cell r="K140">
            <v>5.471923536439665</v>
          </cell>
          <cell r="L140">
            <v>4.625199362041467</v>
          </cell>
          <cell r="M140">
            <v>4.9135577797998184</v>
          </cell>
          <cell r="N140">
            <v>5.136268343815513</v>
          </cell>
          <cell r="O140">
            <v>0</v>
          </cell>
          <cell r="P140">
            <v>4.8355132778438366</v>
          </cell>
          <cell r="Q140">
            <v>5.304937076476283</v>
          </cell>
        </row>
        <row r="141">
          <cell r="A141" t="str">
            <v>14,00</v>
          </cell>
          <cell r="B141">
            <v>3.761242845461979</v>
          </cell>
          <cell r="C141">
            <v>4.322580645161291</v>
          </cell>
          <cell r="D141">
            <v>6.521739130434782</v>
          </cell>
          <cell r="E141">
            <v>0</v>
          </cell>
          <cell r="F141">
            <v>4.282445243543641</v>
          </cell>
          <cell r="G141">
            <v>2.8921258180282883</v>
          </cell>
          <cell r="H141">
            <v>3.612903225806452</v>
          </cell>
          <cell r="I141">
            <v>3.5131744040150563</v>
          </cell>
          <cell r="J141">
            <v>4.166666666666666</v>
          </cell>
          <cell r="K141">
            <v>3.329350856232577</v>
          </cell>
          <cell r="L141">
            <v>3.1366294524189264</v>
          </cell>
          <cell r="M141">
            <v>3.1392174704276616</v>
          </cell>
          <cell r="N141">
            <v>5.031446540880504</v>
          </cell>
          <cell r="O141">
            <v>7.6923076923076925</v>
          </cell>
          <cell r="P141">
            <v>3.5077288941736025</v>
          </cell>
          <cell r="Q141">
            <v>3.5140367860600192</v>
          </cell>
        </row>
        <row r="142">
          <cell r="A142" t="str">
            <v>15,00</v>
          </cell>
          <cell r="B142">
            <v>4.170073589533932</v>
          </cell>
          <cell r="C142">
            <v>3.2903225806451615</v>
          </cell>
          <cell r="D142">
            <v>4.3478260869565215</v>
          </cell>
          <cell r="E142">
            <v>0</v>
          </cell>
          <cell r="F142">
            <v>3.7267080745341614</v>
          </cell>
          <cell r="G142">
            <v>2.9765674477517416</v>
          </cell>
          <cell r="H142">
            <v>3.661290322580645</v>
          </cell>
          <cell r="I142">
            <v>4.265997490589712</v>
          </cell>
          <cell r="J142">
            <v>8.333333333333332</v>
          </cell>
          <cell r="K142">
            <v>3.4886499402628433</v>
          </cell>
          <cell r="L142">
            <v>3.03030303030303</v>
          </cell>
          <cell r="M142">
            <v>3.3666969972702456</v>
          </cell>
          <cell r="N142">
            <v>4.821802935010482</v>
          </cell>
          <cell r="O142">
            <v>0</v>
          </cell>
          <cell r="P142">
            <v>3.5077288941736025</v>
          </cell>
          <cell r="Q142">
            <v>3.528557599225557</v>
          </cell>
        </row>
        <row r="143">
          <cell r="A143" t="str">
            <v>16,00</v>
          </cell>
          <cell r="B143">
            <v>6.295993458708094</v>
          </cell>
          <cell r="C143">
            <v>7.806451612903226</v>
          </cell>
          <cell r="D143">
            <v>7.246376811594202</v>
          </cell>
          <cell r="E143">
            <v>10</v>
          </cell>
          <cell r="F143">
            <v>7.159202353710363</v>
          </cell>
          <cell r="G143">
            <v>6.691999155583702</v>
          </cell>
          <cell r="H143">
            <v>6.870967741935484</v>
          </cell>
          <cell r="I143">
            <v>7.65370138017566</v>
          </cell>
          <cell r="J143">
            <v>4.166666666666666</v>
          </cell>
          <cell r="K143">
            <v>6.897650338510555</v>
          </cell>
          <cell r="L143">
            <v>7.868155236576289</v>
          </cell>
          <cell r="M143">
            <v>7.643312101910828</v>
          </cell>
          <cell r="N143">
            <v>9.958071278825996</v>
          </cell>
          <cell r="O143">
            <v>7.6923076923076925</v>
          </cell>
          <cell r="P143">
            <v>8.164883075703527</v>
          </cell>
          <cell r="Q143">
            <v>7.245885769603097</v>
          </cell>
        </row>
        <row r="144">
          <cell r="A144" t="str">
            <v>17,00</v>
          </cell>
          <cell r="B144">
            <v>8.585445625511039</v>
          </cell>
          <cell r="C144">
            <v>5.290322580645161</v>
          </cell>
          <cell r="D144">
            <v>5.434782608695652</v>
          </cell>
          <cell r="E144">
            <v>0</v>
          </cell>
          <cell r="F144">
            <v>6.603465184700882</v>
          </cell>
          <cell r="G144">
            <v>8.845260713531772</v>
          </cell>
          <cell r="H144">
            <v>6.774193548387098</v>
          </cell>
          <cell r="I144">
            <v>5.834378920953576</v>
          </cell>
          <cell r="J144">
            <v>4.166666666666666</v>
          </cell>
          <cell r="K144">
            <v>7.431302270011946</v>
          </cell>
          <cell r="L144">
            <v>8.240297713981924</v>
          </cell>
          <cell r="M144">
            <v>7.05186533212011</v>
          </cell>
          <cell r="N144">
            <v>6.3941299790356405</v>
          </cell>
          <cell r="O144">
            <v>0</v>
          </cell>
          <cell r="P144">
            <v>7.352358303606818</v>
          </cell>
          <cell r="Q144">
            <v>7.289448209099708</v>
          </cell>
        </row>
        <row r="145">
          <cell r="A145" t="str">
            <v>18,00</v>
          </cell>
          <cell r="B145">
            <v>3.3524121013900245</v>
          </cell>
          <cell r="C145">
            <v>4.193548387096775</v>
          </cell>
          <cell r="D145">
            <v>6.521739130434782</v>
          </cell>
          <cell r="E145">
            <v>0</v>
          </cell>
          <cell r="F145">
            <v>4.0536122915985615</v>
          </cell>
          <cell r="G145">
            <v>3.884314967278869</v>
          </cell>
          <cell r="H145">
            <v>2.7580645161290316</v>
          </cell>
          <cell r="I145">
            <v>4.51693851944793</v>
          </cell>
          <cell r="J145">
            <v>8.333333333333332</v>
          </cell>
          <cell r="K145">
            <v>3.4169653524492234</v>
          </cell>
          <cell r="L145">
            <v>4.891015417331207</v>
          </cell>
          <cell r="M145">
            <v>2.4567788898999092</v>
          </cell>
          <cell r="N145">
            <v>3.2494758909853245</v>
          </cell>
          <cell r="O145">
            <v>0</v>
          </cell>
          <cell r="P145">
            <v>3.5077288941736025</v>
          </cell>
          <cell r="Q145">
            <v>3.5333978702807354</v>
          </cell>
        </row>
        <row r="146">
          <cell r="A146" t="str">
            <v>19,00</v>
          </cell>
          <cell r="B146">
            <v>2.616516762060507</v>
          </cell>
          <cell r="C146">
            <v>1.7419354838709673</v>
          </cell>
          <cell r="D146">
            <v>2.1739130434782608</v>
          </cell>
          <cell r="E146">
            <v>10</v>
          </cell>
          <cell r="F146">
            <v>2.157567832625041</v>
          </cell>
          <cell r="G146">
            <v>1.8366054464851171</v>
          </cell>
          <cell r="H146">
            <v>1.3225806451612903</v>
          </cell>
          <cell r="I146">
            <v>2.0702634880803013</v>
          </cell>
          <cell r="J146">
            <v>8.333333333333332</v>
          </cell>
          <cell r="K146">
            <v>1.6248506571087216</v>
          </cell>
          <cell r="L146">
            <v>1.3822434875066454</v>
          </cell>
          <cell r="M146">
            <v>1.5013648771610553</v>
          </cell>
          <cell r="N146">
            <v>1.257861635220126</v>
          </cell>
          <cell r="O146">
            <v>0</v>
          </cell>
          <cell r="P146">
            <v>1.4070550931430836</v>
          </cell>
          <cell r="Q146">
            <v>1.6505324298160695</v>
          </cell>
        </row>
        <row r="147">
          <cell r="A147" t="str">
            <v>20,00</v>
          </cell>
          <cell r="B147">
            <v>2.125919869174162</v>
          </cell>
          <cell r="C147">
            <v>1.806451612903226</v>
          </cell>
          <cell r="D147">
            <v>3.985507246376811</v>
          </cell>
          <cell r="E147">
            <v>0</v>
          </cell>
          <cell r="F147">
            <v>2.124877410918601</v>
          </cell>
          <cell r="G147">
            <v>1.2032932235592146</v>
          </cell>
          <cell r="H147">
            <v>1.4516129032258065</v>
          </cell>
          <cell r="I147">
            <v>2.0075282308657463</v>
          </cell>
          <cell r="J147">
            <v>4.166666666666666</v>
          </cell>
          <cell r="K147">
            <v>1.4336917562724014</v>
          </cell>
          <cell r="L147">
            <v>1.0101010101010102</v>
          </cell>
          <cell r="M147">
            <v>1.410373066424022</v>
          </cell>
          <cell r="N147">
            <v>1.257861635220126</v>
          </cell>
          <cell r="O147">
            <v>0</v>
          </cell>
          <cell r="P147">
            <v>1.2286959968291715</v>
          </cell>
          <cell r="Q147">
            <v>1.4859632139399808</v>
          </cell>
        </row>
        <row r="148">
          <cell r="A148" t="str">
            <v>21,00</v>
          </cell>
          <cell r="B148">
            <v>1.2264922322158627</v>
          </cell>
          <cell r="C148">
            <v>2.5806451612903225</v>
          </cell>
          <cell r="D148">
            <v>3.623188405797101</v>
          </cell>
          <cell r="E148">
            <v>0</v>
          </cell>
          <cell r="F148">
            <v>2.124877410918601</v>
          </cell>
          <cell r="G148">
            <v>1.562170149883893</v>
          </cell>
          <cell r="H148">
            <v>1.6451612903225807</v>
          </cell>
          <cell r="I148">
            <v>1.6938519447929739</v>
          </cell>
          <cell r="J148">
            <v>0</v>
          </cell>
          <cell r="K148">
            <v>1.6168857029072083</v>
          </cell>
          <cell r="L148">
            <v>1.0101010101010102</v>
          </cell>
          <cell r="M148">
            <v>1.455868971792539</v>
          </cell>
          <cell r="N148">
            <v>1.3626834381551363</v>
          </cell>
          <cell r="O148">
            <v>0</v>
          </cell>
          <cell r="P148">
            <v>1.2683313515655965</v>
          </cell>
          <cell r="Q148">
            <v>1.6069699903194579</v>
          </cell>
        </row>
        <row r="149">
          <cell r="A149" t="str">
            <v>22,00</v>
          </cell>
          <cell r="B149">
            <v>1.8806214227309894</v>
          </cell>
          <cell r="C149">
            <v>2.3225806451612905</v>
          </cell>
          <cell r="D149">
            <v>2.898550724637681</v>
          </cell>
          <cell r="E149">
            <v>0</v>
          </cell>
          <cell r="F149">
            <v>2.190258254331481</v>
          </cell>
          <cell r="G149">
            <v>1.3932868904369855</v>
          </cell>
          <cell r="H149">
            <v>1.6451612903225807</v>
          </cell>
          <cell r="I149">
            <v>2.1957340025094103</v>
          </cell>
          <cell r="J149">
            <v>4.166666666666666</v>
          </cell>
          <cell r="K149">
            <v>1.6248506571087216</v>
          </cell>
          <cell r="L149">
            <v>1.488569909622541</v>
          </cell>
          <cell r="M149">
            <v>1.364877161055505</v>
          </cell>
          <cell r="N149">
            <v>1.8867924528301887</v>
          </cell>
          <cell r="O149">
            <v>0</v>
          </cell>
          <cell r="P149">
            <v>1.5061434799841458</v>
          </cell>
          <cell r="Q149">
            <v>1.6795740561471442</v>
          </cell>
        </row>
        <row r="150">
          <cell r="A150" t="str">
            <v>23,00</v>
          </cell>
          <cell r="B150">
            <v>0.40883074407195413</v>
          </cell>
          <cell r="C150">
            <v>0.5806451612903226</v>
          </cell>
          <cell r="D150">
            <v>2.536231884057971</v>
          </cell>
          <cell r="E150">
            <v>0</v>
          </cell>
          <cell r="F150">
            <v>0.6864988558352403</v>
          </cell>
          <cell r="G150">
            <v>0.5699810006333123</v>
          </cell>
          <cell r="H150">
            <v>0.4516129032258065</v>
          </cell>
          <cell r="I150">
            <v>0.8782936010037641</v>
          </cell>
          <cell r="J150">
            <v>0</v>
          </cell>
          <cell r="K150">
            <v>0.5495818399044206</v>
          </cell>
          <cell r="L150">
            <v>0.3721424774056353</v>
          </cell>
          <cell r="M150">
            <v>0.27297543221110104</v>
          </cell>
          <cell r="N150">
            <v>0.20964360587002098</v>
          </cell>
          <cell r="O150">
            <v>0</v>
          </cell>
          <cell r="P150">
            <v>0.2972651605231867</v>
          </cell>
          <cell r="Q150">
            <v>0.5082284607938045</v>
          </cell>
        </row>
        <row r="151">
          <cell r="A151" t="str">
            <v>Total</v>
          </cell>
          <cell r="B151">
            <v>100</v>
          </cell>
          <cell r="C151">
            <v>100</v>
          </cell>
          <cell r="D151">
            <v>100</v>
          </cell>
          <cell r="E151">
            <v>100</v>
          </cell>
          <cell r="F151">
            <v>100</v>
          </cell>
          <cell r="G151">
            <v>100</v>
          </cell>
          <cell r="H151">
            <v>100</v>
          </cell>
          <cell r="I151">
            <v>100</v>
          </cell>
          <cell r="J151">
            <v>100</v>
          </cell>
          <cell r="K151">
            <v>100</v>
          </cell>
          <cell r="L151">
            <v>100</v>
          </cell>
          <cell r="M151">
            <v>100</v>
          </cell>
          <cell r="N151">
            <v>100</v>
          </cell>
          <cell r="O151">
            <v>100</v>
          </cell>
          <cell r="P151">
            <v>100</v>
          </cell>
          <cell r="Q151">
            <v>100</v>
          </cell>
        </row>
        <row r="438">
          <cell r="A438" t="str">
            <v>a-Lundi</v>
          </cell>
          <cell r="B438">
            <v>16.843826655764513</v>
          </cell>
          <cell r="C438">
            <v>22.451612903225808</v>
          </cell>
          <cell r="D438">
            <v>15.217391304347828</v>
          </cell>
          <cell r="E438">
            <v>40</v>
          </cell>
          <cell r="F438">
            <v>19.61425302386401</v>
          </cell>
          <cell r="G438">
            <v>21.638167616635002</v>
          </cell>
          <cell r="H438">
            <v>23.870967741935484</v>
          </cell>
          <cell r="I438">
            <v>21.45545796737767</v>
          </cell>
          <cell r="J438">
            <v>16.666666666666664</v>
          </cell>
          <cell r="K438">
            <v>22.708084428514535</v>
          </cell>
          <cell r="L438">
            <v>21.74375332270069</v>
          </cell>
          <cell r="M438">
            <v>24.203821656050955</v>
          </cell>
          <cell r="N438">
            <v>20.335429769392032</v>
          </cell>
          <cell r="O438">
            <v>15.384615384615385</v>
          </cell>
          <cell r="P438">
            <v>22.53269916765755</v>
          </cell>
          <cell r="Q438">
            <v>22.207163601161664</v>
          </cell>
        </row>
        <row r="439">
          <cell r="A439" t="str">
            <v>b-Mardi</v>
          </cell>
          <cell r="B439">
            <v>21.259198691741616</v>
          </cell>
          <cell r="C439">
            <v>20</v>
          </cell>
          <cell r="D439">
            <v>16.666666666666664</v>
          </cell>
          <cell r="E439">
            <v>10</v>
          </cell>
          <cell r="F439">
            <v>20.169990192873488</v>
          </cell>
          <cell r="G439">
            <v>22.735908803039898</v>
          </cell>
          <cell r="H439">
            <v>21.112903225806452</v>
          </cell>
          <cell r="I439">
            <v>19.82434127979925</v>
          </cell>
          <cell r="J439">
            <v>20.833333333333336</v>
          </cell>
          <cell r="K439">
            <v>21.561131023496614</v>
          </cell>
          <cell r="L439">
            <v>22.009569377990427</v>
          </cell>
          <cell r="M439">
            <v>21.428571428571427</v>
          </cell>
          <cell r="N439">
            <v>23.37526205450734</v>
          </cell>
          <cell r="O439">
            <v>15.384615384615385</v>
          </cell>
          <cell r="P439">
            <v>21.99762187871581</v>
          </cell>
          <cell r="Q439">
            <v>21.461761858664087</v>
          </cell>
        </row>
        <row r="440">
          <cell r="A440" t="str">
            <v>c-Mercredi</v>
          </cell>
          <cell r="B440">
            <v>18.887980376124286</v>
          </cell>
          <cell r="C440">
            <v>20.129032258064516</v>
          </cell>
          <cell r="D440">
            <v>21.3768115942029</v>
          </cell>
          <cell r="E440">
            <v>20</v>
          </cell>
          <cell r="F440">
            <v>19.745014710689766</v>
          </cell>
          <cell r="G440">
            <v>16.846105129829006</v>
          </cell>
          <cell r="H440">
            <v>19.258064516129032</v>
          </cell>
          <cell r="I440">
            <v>18.946047678795484</v>
          </cell>
          <cell r="J440">
            <v>16.666666666666664</v>
          </cell>
          <cell r="K440">
            <v>18.30346475507766</v>
          </cell>
          <cell r="L440">
            <v>17.01222753854333</v>
          </cell>
          <cell r="M440">
            <v>19.745222929936308</v>
          </cell>
          <cell r="N440">
            <v>16.771488469601678</v>
          </cell>
          <cell r="O440">
            <v>15.384615384615385</v>
          </cell>
          <cell r="P440">
            <v>18.1529924692826</v>
          </cell>
          <cell r="Q440">
            <v>18.480154888673766</v>
          </cell>
        </row>
        <row r="441">
          <cell r="A441" t="str">
            <v>d-Jeudi</v>
          </cell>
          <cell r="B441">
            <v>16.026165167620604</v>
          </cell>
          <cell r="C441">
            <v>18.774193548387096</v>
          </cell>
          <cell r="D441">
            <v>18.115942028985508</v>
          </cell>
          <cell r="E441">
            <v>0</v>
          </cell>
          <cell r="F441">
            <v>17.554756456358287</v>
          </cell>
          <cell r="G441">
            <v>17.204982056153682</v>
          </cell>
          <cell r="H441">
            <v>16.82258064516129</v>
          </cell>
          <cell r="I441">
            <v>17.126725219573398</v>
          </cell>
          <cell r="J441">
            <v>25</v>
          </cell>
          <cell r="K441">
            <v>17.02110712863401</v>
          </cell>
          <cell r="L441">
            <v>17.650186071238704</v>
          </cell>
          <cell r="M441">
            <v>16.06005459508644</v>
          </cell>
          <cell r="N441">
            <v>16.561844863731658</v>
          </cell>
          <cell r="O441">
            <v>7.6923076923076925</v>
          </cell>
          <cell r="P441">
            <v>16.726119698771306</v>
          </cell>
          <cell r="Q441">
            <v>17.02807357212004</v>
          </cell>
        </row>
        <row r="442">
          <cell r="A442" t="str">
            <v>e-Vendredi</v>
          </cell>
          <cell r="B442">
            <v>16.271463614063777</v>
          </cell>
          <cell r="C442">
            <v>11.612903225806452</v>
          </cell>
          <cell r="D442">
            <v>17.753623188405797</v>
          </cell>
          <cell r="E442">
            <v>20</v>
          </cell>
          <cell r="F442">
            <v>14.056881333769205</v>
          </cell>
          <cell r="G442">
            <v>15.748363943424106</v>
          </cell>
          <cell r="H442">
            <v>13.5</v>
          </cell>
          <cell r="I442">
            <v>16.4366373902133</v>
          </cell>
          <cell r="J442">
            <v>16.666666666666664</v>
          </cell>
          <cell r="K442">
            <v>14.727200318598168</v>
          </cell>
          <cell r="L442">
            <v>16.640085061137693</v>
          </cell>
          <cell r="M442">
            <v>12.738853503184714</v>
          </cell>
          <cell r="N442">
            <v>17.61006289308176</v>
          </cell>
          <cell r="O442">
            <v>38.46153846153847</v>
          </cell>
          <cell r="P442">
            <v>15.180340864050734</v>
          </cell>
          <cell r="Q442">
            <v>14.738625363020327</v>
          </cell>
        </row>
        <row r="443">
          <cell r="A443" t="str">
            <v>f-Samedi</v>
          </cell>
          <cell r="B443">
            <v>7.1954210956663935</v>
          </cell>
          <cell r="C443">
            <v>4.838709677419355</v>
          </cell>
          <cell r="D443">
            <v>8.333333333333332</v>
          </cell>
          <cell r="E443">
            <v>10</v>
          </cell>
          <cell r="F443">
            <v>6.113108859104283</v>
          </cell>
          <cell r="G443">
            <v>3.778762930124551</v>
          </cell>
          <cell r="H443">
            <v>3.274193548387097</v>
          </cell>
          <cell r="I443">
            <v>3.3877038895859477</v>
          </cell>
          <cell r="J443">
            <v>4.166666666666666</v>
          </cell>
          <cell r="K443">
            <v>3.4806849860613305</v>
          </cell>
          <cell r="L443">
            <v>3.03030303030303</v>
          </cell>
          <cell r="M443">
            <v>3.5031847133757963</v>
          </cell>
          <cell r="N443">
            <v>3.878406708595388</v>
          </cell>
          <cell r="O443">
            <v>0</v>
          </cell>
          <cell r="P443">
            <v>3.388822829964328</v>
          </cell>
          <cell r="Q443">
            <v>3.848015488867377</v>
          </cell>
        </row>
        <row r="444">
          <cell r="A444" t="str">
            <v>g-Dimanche</v>
          </cell>
          <cell r="B444">
            <v>3.515944399018806</v>
          </cell>
          <cell r="C444">
            <v>2.193548387096774</v>
          </cell>
          <cell r="D444">
            <v>2.536231884057971</v>
          </cell>
          <cell r="E444">
            <v>0</v>
          </cell>
          <cell r="F444">
            <v>2.745995423340961</v>
          </cell>
          <cell r="G444">
            <v>2.047709520793751</v>
          </cell>
          <cell r="H444">
            <v>2.1612903225806455</v>
          </cell>
          <cell r="I444">
            <v>2.8230865746549565</v>
          </cell>
          <cell r="J444">
            <v>0</v>
          </cell>
          <cell r="K444">
            <v>2.198327359617682</v>
          </cell>
          <cell r="L444">
            <v>1.9138755980861246</v>
          </cell>
          <cell r="M444">
            <v>2.3202911737943586</v>
          </cell>
          <cell r="N444">
            <v>1.467505241090147</v>
          </cell>
          <cell r="O444">
            <v>7.6923076923076925</v>
          </cell>
          <cell r="P444">
            <v>2.0214030915576697</v>
          </cell>
          <cell r="Q444">
            <v>2.2362052274927398</v>
          </cell>
        </row>
        <row r="445">
          <cell r="A445" t="str">
            <v>Total</v>
          </cell>
          <cell r="B445">
            <v>100</v>
          </cell>
          <cell r="C445">
            <v>100</v>
          </cell>
          <cell r="D445">
            <v>100</v>
          </cell>
          <cell r="E445">
            <v>100</v>
          </cell>
          <cell r="F445">
            <v>100</v>
          </cell>
          <cell r="G445">
            <v>100</v>
          </cell>
          <cell r="H445">
            <v>100</v>
          </cell>
          <cell r="I445">
            <v>100</v>
          </cell>
          <cell r="J445">
            <v>100</v>
          </cell>
          <cell r="K445">
            <v>100</v>
          </cell>
          <cell r="L445">
            <v>100</v>
          </cell>
          <cell r="M445">
            <v>100</v>
          </cell>
          <cell r="N445">
            <v>100</v>
          </cell>
          <cell r="O445">
            <v>100</v>
          </cell>
          <cell r="P445">
            <v>100</v>
          </cell>
          <cell r="Q445">
            <v>100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47"/>
  <sheetViews>
    <sheetView tabSelected="1" zoomScalePageLayoutView="0" workbookViewId="0" topLeftCell="A1">
      <selection activeCell="B1" sqref="B1"/>
    </sheetView>
  </sheetViews>
  <sheetFormatPr defaultColWidth="9.140625" defaultRowHeight="15"/>
  <cols>
    <col min="1" max="1" width="9.140625" style="0" customWidth="1"/>
    <col min="2" max="2" width="165.7109375" style="0" bestFit="1" customWidth="1"/>
  </cols>
  <sheetData>
    <row r="1" spans="1:2" ht="15.75" thickBot="1">
      <c r="A1" s="163" t="s">
        <v>232</v>
      </c>
      <c r="B1" s="1"/>
    </row>
    <row r="2" spans="1:2" ht="15">
      <c r="A2" s="2" t="s">
        <v>0</v>
      </c>
      <c r="B2" s="3" t="s">
        <v>1</v>
      </c>
    </row>
    <row r="3" spans="1:2" s="5" customFormat="1" ht="15">
      <c r="A3" s="4" t="s">
        <v>2</v>
      </c>
      <c r="B3" s="4" t="s">
        <v>233</v>
      </c>
    </row>
    <row r="4" spans="1:2" s="5" customFormat="1" ht="15">
      <c r="A4" s="4" t="s">
        <v>3</v>
      </c>
      <c r="B4" s="4" t="s">
        <v>234</v>
      </c>
    </row>
    <row r="5" spans="1:2" s="5" customFormat="1" ht="15">
      <c r="A5" s="4" t="s">
        <v>4</v>
      </c>
      <c r="B5" s="4" t="s">
        <v>235</v>
      </c>
    </row>
    <row r="6" spans="1:2" s="5" customFormat="1" ht="15">
      <c r="A6" s="4" t="s">
        <v>5</v>
      </c>
      <c r="B6" s="4" t="s">
        <v>236</v>
      </c>
    </row>
    <row r="7" spans="1:2" s="5" customFormat="1" ht="15">
      <c r="A7" s="4" t="s">
        <v>6</v>
      </c>
      <c r="B7" s="4" t="s">
        <v>237</v>
      </c>
    </row>
    <row r="8" spans="1:2" s="5" customFormat="1" ht="15">
      <c r="A8" s="4" t="s">
        <v>7</v>
      </c>
      <c r="B8" s="4" t="s">
        <v>238</v>
      </c>
    </row>
    <row r="9" spans="1:2" s="5" customFormat="1" ht="15">
      <c r="A9" s="4" t="s">
        <v>8</v>
      </c>
      <c r="B9" s="4" t="s">
        <v>239</v>
      </c>
    </row>
    <row r="10" spans="1:2" s="5" customFormat="1" ht="15">
      <c r="A10" s="4" t="s">
        <v>9</v>
      </c>
      <c r="B10" s="4" t="s">
        <v>240</v>
      </c>
    </row>
    <row r="11" spans="1:2" ht="15">
      <c r="A11" s="2" t="s">
        <v>10</v>
      </c>
      <c r="B11" s="162" t="s">
        <v>11</v>
      </c>
    </row>
    <row r="12" spans="1:2" s="5" customFormat="1" ht="15">
      <c r="A12" s="4" t="s">
        <v>12</v>
      </c>
      <c r="B12" s="4" t="s">
        <v>231</v>
      </c>
    </row>
    <row r="13" spans="1:2" s="5" customFormat="1" ht="15">
      <c r="A13" s="4" t="s">
        <v>13</v>
      </c>
      <c r="B13" s="4" t="s">
        <v>241</v>
      </c>
    </row>
    <row r="14" spans="1:2" s="5" customFormat="1" ht="15">
      <c r="A14" s="4" t="s">
        <v>14</v>
      </c>
      <c r="B14" s="4" t="s">
        <v>242</v>
      </c>
    </row>
    <row r="15" spans="1:2" s="5" customFormat="1" ht="15">
      <c r="A15" s="4" t="s">
        <v>15</v>
      </c>
      <c r="B15" s="4" t="s">
        <v>243</v>
      </c>
    </row>
    <row r="16" spans="1:2" s="5" customFormat="1" ht="15">
      <c r="A16" s="4" t="s">
        <v>16</v>
      </c>
      <c r="B16" s="4" t="s">
        <v>244</v>
      </c>
    </row>
    <row r="17" spans="1:2" s="5" customFormat="1" ht="15">
      <c r="A17" s="4" t="s">
        <v>17</v>
      </c>
      <c r="B17" s="4" t="s">
        <v>245</v>
      </c>
    </row>
    <row r="18" spans="1:2" s="5" customFormat="1" ht="15">
      <c r="A18" s="4" t="s">
        <v>18</v>
      </c>
      <c r="B18" s="4" t="s">
        <v>246</v>
      </c>
    </row>
    <row r="19" spans="1:2" s="5" customFormat="1" ht="15">
      <c r="A19" s="4" t="s">
        <v>19</v>
      </c>
      <c r="B19" s="4" t="s">
        <v>247</v>
      </c>
    </row>
    <row r="20" spans="1:2" ht="15">
      <c r="A20" s="2" t="s">
        <v>20</v>
      </c>
      <c r="B20" s="162" t="s">
        <v>21</v>
      </c>
    </row>
    <row r="21" spans="1:2" s="5" customFormat="1" ht="15">
      <c r="A21" s="4" t="s">
        <v>22</v>
      </c>
      <c r="B21" s="4" t="s">
        <v>248</v>
      </c>
    </row>
    <row r="22" spans="1:2" s="5" customFormat="1" ht="15">
      <c r="A22" s="4" t="s">
        <v>23</v>
      </c>
      <c r="B22" s="4" t="s">
        <v>249</v>
      </c>
    </row>
    <row r="23" spans="1:2" s="5" customFormat="1" ht="15">
      <c r="A23" s="4" t="s">
        <v>24</v>
      </c>
      <c r="B23" s="4" t="s">
        <v>250</v>
      </c>
    </row>
    <row r="24" spans="1:2" s="5" customFormat="1" ht="15">
      <c r="A24" s="4" t="s">
        <v>25</v>
      </c>
      <c r="B24" s="4" t="s">
        <v>251</v>
      </c>
    </row>
    <row r="25" spans="1:2" s="5" customFormat="1" ht="15">
      <c r="A25" s="4" t="s">
        <v>26</v>
      </c>
      <c r="B25" s="4" t="s">
        <v>252</v>
      </c>
    </row>
    <row r="26" spans="1:2" s="5" customFormat="1" ht="15">
      <c r="A26" s="4" t="s">
        <v>27</v>
      </c>
      <c r="B26" s="4" t="s">
        <v>253</v>
      </c>
    </row>
    <row r="27" spans="1:2" s="5" customFormat="1" ht="15">
      <c r="A27" s="4" t="s">
        <v>28</v>
      </c>
      <c r="B27" s="4" t="s">
        <v>254</v>
      </c>
    </row>
    <row r="28" spans="1:2" s="5" customFormat="1" ht="15">
      <c r="A28" s="4" t="s">
        <v>29</v>
      </c>
      <c r="B28" s="4" t="s">
        <v>255</v>
      </c>
    </row>
    <row r="29" spans="1:2" ht="15">
      <c r="A29" s="2" t="s">
        <v>30</v>
      </c>
      <c r="B29" s="3" t="s">
        <v>31</v>
      </c>
    </row>
    <row r="30" spans="1:2" s="5" customFormat="1" ht="15">
      <c r="A30" s="4" t="s">
        <v>32</v>
      </c>
      <c r="B30" s="4" t="s">
        <v>256</v>
      </c>
    </row>
    <row r="31" spans="1:2" s="5" customFormat="1" ht="15">
      <c r="A31" s="4" t="s">
        <v>33</v>
      </c>
      <c r="B31" s="4" t="s">
        <v>257</v>
      </c>
    </row>
    <row r="32" spans="1:2" s="5" customFormat="1" ht="15">
      <c r="A32" s="4" t="s">
        <v>34</v>
      </c>
      <c r="B32" s="4" t="s">
        <v>258</v>
      </c>
    </row>
    <row r="33" spans="1:2" s="5" customFormat="1" ht="15">
      <c r="A33" s="4" t="s">
        <v>35</v>
      </c>
      <c r="B33" s="4" t="s">
        <v>259</v>
      </c>
    </row>
    <row r="34" spans="1:2" s="5" customFormat="1" ht="15">
      <c r="A34" s="4" t="s">
        <v>36</v>
      </c>
      <c r="B34" s="4" t="s">
        <v>260</v>
      </c>
    </row>
    <row r="35" spans="1:2" s="5" customFormat="1" ht="15">
      <c r="A35" s="4" t="s">
        <v>37</v>
      </c>
      <c r="B35" s="4" t="s">
        <v>261</v>
      </c>
    </row>
    <row r="36" spans="1:2" s="5" customFormat="1" ht="15">
      <c r="A36" s="4" t="s">
        <v>38</v>
      </c>
      <c r="B36" s="4" t="s">
        <v>262</v>
      </c>
    </row>
    <row r="37" spans="1:2" s="5" customFormat="1" ht="15">
      <c r="A37" s="4" t="s">
        <v>39</v>
      </c>
      <c r="B37" s="4" t="s">
        <v>263</v>
      </c>
    </row>
    <row r="38" spans="1:2" ht="15">
      <c r="A38" s="2" t="s">
        <v>40</v>
      </c>
      <c r="B38" s="162" t="s">
        <v>41</v>
      </c>
    </row>
    <row r="39" spans="1:2" s="5" customFormat="1" ht="15">
      <c r="A39" s="4" t="s">
        <v>42</v>
      </c>
      <c r="B39" s="4" t="s">
        <v>264</v>
      </c>
    </row>
    <row r="40" spans="1:2" s="5" customFormat="1" ht="15">
      <c r="A40" s="4" t="s">
        <v>43</v>
      </c>
      <c r="B40" s="4" t="s">
        <v>265</v>
      </c>
    </row>
    <row r="41" spans="1:2" s="5" customFormat="1" ht="15">
      <c r="A41" s="4" t="s">
        <v>44</v>
      </c>
      <c r="B41" s="4" t="s">
        <v>266</v>
      </c>
    </row>
    <row r="42" spans="1:2" s="5" customFormat="1" ht="15">
      <c r="A42" s="4" t="s">
        <v>45</v>
      </c>
      <c r="B42" s="4" t="s">
        <v>267</v>
      </c>
    </row>
    <row r="43" spans="1:2" s="5" customFormat="1" ht="15">
      <c r="A43" s="4" t="s">
        <v>46</v>
      </c>
      <c r="B43" s="4" t="s">
        <v>268</v>
      </c>
    </row>
    <row r="44" spans="1:2" s="5" customFormat="1" ht="15">
      <c r="A44" s="4" t="s">
        <v>47</v>
      </c>
      <c r="B44" s="4" t="s">
        <v>269</v>
      </c>
    </row>
    <row r="45" spans="1:2" s="5" customFormat="1" ht="15">
      <c r="A45" s="4" t="s">
        <v>48</v>
      </c>
      <c r="B45" s="4" t="s">
        <v>270</v>
      </c>
    </row>
    <row r="46" spans="1:2" s="5" customFormat="1" ht="15">
      <c r="A46" s="4" t="s">
        <v>49</v>
      </c>
      <c r="B46" s="4" t="s">
        <v>271</v>
      </c>
    </row>
    <row r="47" spans="1:2" ht="15.75" thickBot="1">
      <c r="A47" s="1"/>
      <c r="B47" s="1"/>
    </row>
  </sheetData>
  <sheetProtection/>
  <hyperlinks>
    <hyperlink ref="A3:IV3" location="'24.1.1'!A1" display="24.1.1."/>
    <hyperlink ref="A4:IV4" location="'24.1.2'!A1" display="24.1.2."/>
    <hyperlink ref="A5:IV5" location="'24.1.3'!A1" display="24.1.3."/>
    <hyperlink ref="A6:IV6" location="'24.1.4'!A1" display="24.1.4."/>
    <hyperlink ref="A7:IV7" location="'24.1.5'!A1" display="24.1.5."/>
    <hyperlink ref="A8:IV8" location="'24.1.6'!A1" display="24.1.6."/>
    <hyperlink ref="A9:IV9" location="'24.1.7'!A1" display="24.1.7."/>
    <hyperlink ref="A10:IV10" location="'24.1.8'!A1" display="24.1.8."/>
    <hyperlink ref="A12:IV12" location="'24.2.1'!A1" display="24.2.1."/>
    <hyperlink ref="A13:IV13" location="'24.2.2'!A1" display="24.2.2."/>
    <hyperlink ref="A14:IV14" location="'24.2.3'!A1" display="24.2.3."/>
    <hyperlink ref="A15:IV15" location="'24.2.4'!A1" display="24.2.4."/>
    <hyperlink ref="A16:IV16" location="'24.2.5'!A1" display="24.2.5."/>
    <hyperlink ref="A17:IV17" location="'24.2.6'!A1" display="24.2.6."/>
    <hyperlink ref="A18:IV18" location="'24.2.7'!A1" display="24.2.7."/>
    <hyperlink ref="A19:IV19" location="'24.2.8'!A1" display="24.2.8"/>
    <hyperlink ref="A21:IV21" location="'24.3.1'!A1" display="24.3.1."/>
    <hyperlink ref="A22:IV22" location="'24.3.2'!A1" display="24.3.2."/>
    <hyperlink ref="A23:IV23" location="'24.3.3'!A1" display="24.3.3."/>
    <hyperlink ref="A24:IV24" location="'24.3.4'!A1" display="24.3.4."/>
    <hyperlink ref="A25:IV25" location="'24.3.5'!A1" display="24.3.5."/>
    <hyperlink ref="A26:IV26" location="'24.3.6'!A1" display="24.3.6."/>
    <hyperlink ref="A27:IV27" location="'24.3.7'!A1" display="24.3.7."/>
    <hyperlink ref="A28:IV28" location="'24.3.8'!A1" display="24.3.8."/>
    <hyperlink ref="A30:IV30" location="'24.4.1'!A1" display="24.4.1."/>
    <hyperlink ref="A31:IV31" location="'24.4.2'!A1" display="24.4.2."/>
    <hyperlink ref="A32:IV32" location="'24.4.3'!A1" display="24.4.3."/>
    <hyperlink ref="A33:IV33" location="'24.4.4'!A1" display="24.4.4."/>
    <hyperlink ref="A34:IV34" location="'24.4.5'!A1" display="24.4.5."/>
    <hyperlink ref="A35:IV35" location="'24.4.6'!A1" display="24.4.6."/>
    <hyperlink ref="A36:IV36" location="'24.4.7'!A1" display="24.4.7."/>
    <hyperlink ref="A37:IV37" location="'24.4.8'!A1" display="24.4.8."/>
    <hyperlink ref="A39:IV39" location="'24.5.1'!A1" display="24.5.1."/>
    <hyperlink ref="A40:IV40" location="'24.5.2'!A1" display="24.5.2."/>
    <hyperlink ref="A41:IV41" location="'24.5.3'!A1" display="24.5.3."/>
    <hyperlink ref="A42:IV42" location="'24.5.4'!A1" display="24.5.4."/>
    <hyperlink ref="A43:IV43" location="'24.5.5'!A1" display="24.5.5."/>
    <hyperlink ref="A44:IV44" location="'24.5.6'!A1" display="24.5.6."/>
    <hyperlink ref="A45:IV45" location="'24.5.7'!A1" display="24.5.7."/>
    <hyperlink ref="B3" location="'24.1.1'!A1" display="Accidents sur le chemin du travail selon l'heure de l'accident :  évolution 2012 - 2017"/>
    <hyperlink ref="B4" location="'24.1.2'!A1" display="Accidents sur le chemin du travail selon l'heure de l'accident : distribution selon les conséquences - 2017"/>
    <hyperlink ref="B5" location="'24.1.3'!A1" display="Accidents sur le chemin du travail selon l'heure de l'accident : distribution selon les conséquences et le genre - 2017"/>
    <hyperlink ref="B6" location="'24.1.4'!A1" display="Accidents sur le chemin du travail selon l'heure de l'accident : distribution selon les conséquences et la génération en fréquence absolue - 2017"/>
    <hyperlink ref="B7" location="'24.1.5'!A1" display="Accidents sur le chemin du travail selon l'heure de l'accident : distribution selon les conséquences et la génération en fréquence relative - 2017"/>
    <hyperlink ref="B8" location="'24.1.6'!A1" display="Accidents sur le chemin du travail selon l'heure de l'accident : distribution selon les conséquences et le genre de travail - 2017"/>
    <hyperlink ref="B9" location="'24.1.7'!A1" display="Accidents sur le chemin du travail selon l'heure de l'accident : distribution selon la durée de l’incapacité temporaire - 2017"/>
    <hyperlink ref="B10" location="'24.1.8'!A1" display="Accidents sur le chemin du travail selon l'heure de l'accident : distribution selon le taux d'incapacité permanente prévu - 2017"/>
    <hyperlink ref="B12" location="'24.2.1'!A1" display="Accidents sur le chemin du travail selon l'horaire de travail : évolution  2012 - 2017"/>
    <hyperlink ref="B13" location="'24.2.2'!A1" display="Accidents sur le chemin du travail selon l'horaire de travail : distribution selon les conséquences - 2017"/>
    <hyperlink ref="B14" location="'24.2.3'!A1" display="Accidents sur le chemin du travail selon l'horaire de travail : distribution selon les conséquences et le genre - 2017"/>
    <hyperlink ref="B15" location="'24.2.4'!A1" display="Accidents sur le chemin du travail selon l'horaire de travail : distribution selon les conséquences et la génération en fréquence absolue - 2017"/>
    <hyperlink ref="B16" location="'24.2.5'!A1" display="Accidents sur le chemin du travail selon l'horaire de travail : distribution selon les conséquences et la génération en fréquence relative - 2017"/>
    <hyperlink ref="B18" location="'24.2.7'!A1" display="Accidents sur le chemin du travail selon l'horaire de travail : distribution selon la durée de l’incapacité temporaire - 2017"/>
    <hyperlink ref="B19" location="'24.2.8'!A1" display="Accidents sur le chemin du travail selon l'horaire de travail : distribution selon le taux d'incapacité permanente prévu - 2017"/>
    <hyperlink ref="B21" location="'24.3.1'!A1" display="Accidents sur le chemin du travail selon le jour de l'accident : évolution 2012 - 2017"/>
    <hyperlink ref="B22" location="'24.3.2'!A1" display="Accidents sur le chemin du travail selon le jour de l'accident : distribution selon les conséquences - 2017"/>
    <hyperlink ref="B23" location="'24.3.3'!A1" display="Accidents sur le chemin du travail selon le jour de l'accident : distribution selon les conséquences et le genre - 2017"/>
    <hyperlink ref="B24" location="'24.3.4'!A1" display="Accidents sur le chemin du travail selon le jour de l'accident : distribution selon les conséquences et la génération en fréquence absolue - 2017"/>
    <hyperlink ref="B25" location="'24.3.5'!A1" display="Accidents sur le chemin du travail selon le jour de l'accident : distribution selon les conséquences et la génération en fréquence relative - 2017"/>
    <hyperlink ref="B26" location="'24.3.6'!A1" display="Accidents sur le chemin du travail selon le jour de l'accident : distribution selon les conséquences et le genre de travail - 2017"/>
    <hyperlink ref="B27" location="'24.3.7'!A1" display="Accidents sur le chemin du travail selon le jour de l'accident : distribution selon la durée de l’incapacité temporaire - 2017"/>
    <hyperlink ref="B28" location="'24.3.8'!A1" display="Accidents sur le chemin du travail selon le jour de l'accident : distribution selon le taux d'incapacité permanente prévu - 2017"/>
    <hyperlink ref="B30" location="'24.4.1'!A1" display="Accidents sur le chemin du travail selon le mois de l'accident : évolution 2012 - 2017"/>
    <hyperlink ref="B31" location="'24.4.2'!A1" display="Accidents sur le chemin du travail selon le mois de l'accident : distribution selon les conséquences - 2017"/>
    <hyperlink ref="B32" location="'24.4.3'!A1" display="Accidents sur le chemin du travail selon le mois de l'accident : distribution selon les conséquences et le genre - 2017"/>
    <hyperlink ref="B33" location="'24.4.4'!A1" display="Accidents sur le chemin du travail selon le mois de l'accident : distribution selon les conséquences et la génération en fréquence absolue -  2017"/>
    <hyperlink ref="B34" location="'24.4.5'!A1" display="Accidents sur le chemin du travail selon le mois de l'accident : distribution selon les conséquences et la génération en fréquence relative - 2017"/>
    <hyperlink ref="B35" location="'24.4.6'!A1" display="Accidents sur le chemin du travail selon le mois de l'accident : distribution selon les conséquences et le genre de travail - 2017"/>
    <hyperlink ref="B36" location="'24.4.7'!A1" display="Accidents sur le chemin du travail selon le mois de l'accident : distribution selon la durée de l’incapacité temporaire - 2017"/>
    <hyperlink ref="B37" location="'24.4.8'!A1" display="Accidents sur le chemin du travail selon le mois de l'accident : distribution selon le taux d'incapacité permanente prévu - 2017"/>
    <hyperlink ref="B39" location="'24.5.1'!A1" display="Accidents sur le chemin du travail selon la province et la région de l'accident : évolution 2012 - 2017"/>
    <hyperlink ref="B40" location="'24.5.2'!A1" display="Accidents sur le chemin du travail selon la province et la région de l'accident : distribution selon les conséquences - 2017"/>
    <hyperlink ref="B41" location="'24.5.3'!A1" display="Accidents sur le chemin du travail selon la province et la région de l'accident : distribution selon les conséquences et le genre - 2017"/>
    <hyperlink ref="B42" location="'24.5.4'!A1" display="Accidents sur le chemin du travail selon la province et la région de l'accident : distribution selon les conséquences et la génération en fréquence absolue - 2017"/>
    <hyperlink ref="B43" location="'24.5.5'!A1" display="Accidents sur le chemin du travail selon la province et la région de l'accident : distribution selon les conséquences et la génération en fréquence relative - 2017"/>
    <hyperlink ref="B44" location="'24.5.6'!A1" display="Accidents sur le chemin du travail selon la province et la région de l'accident : distribution selon les conséquences et le genre de travail - 2017"/>
    <hyperlink ref="B45" location="'24.5.7'!A1" display="Accidents sur le chemin du travail selon la province et la région de l'accident : distribution selon la durée de l’incapacité temporaire - 2017"/>
    <hyperlink ref="B46" location="'24.5.8'!A1" display="Accidents sur le chemin du travail selon la province et la région de l'accident : distribution selon le taux d'incapacité permanente prévu - 2017"/>
    <hyperlink ref="A46:IV46" location="'24.5.8'!A1" display="24.5.8."/>
  </hyperlinks>
  <printOptions horizontalCentered="1"/>
  <pageMargins left="0.7" right="0.7" top="0.75" bottom="0.75" header="0.3" footer="0.3"/>
  <pageSetup fitToHeight="1" fitToWidth="1" horizontalDpi="600" verticalDpi="600" orientation="landscape" paperSize="9" scale="71" r:id="rId1"/>
</worksheet>
</file>

<file path=xl/worksheets/sheet10.xml><?xml version="1.0" encoding="utf-8"?>
<worksheet xmlns="http://schemas.openxmlformats.org/spreadsheetml/2006/main" xmlns:r="http://schemas.openxmlformats.org/officeDocument/2006/relationships">
  <sheetPr>
    <tabColor rgb="FF92D050"/>
    <pageSetUpPr fitToPage="1"/>
  </sheetPr>
  <dimension ref="A1:V20"/>
  <sheetViews>
    <sheetView zoomScalePageLayoutView="0" workbookViewId="0" topLeftCell="A1">
      <selection activeCell="A1" sqref="A1:V1"/>
    </sheetView>
  </sheetViews>
  <sheetFormatPr defaultColWidth="9.140625" defaultRowHeight="15"/>
  <cols>
    <col min="1" max="1" width="20.7109375" style="165" customWidth="1"/>
    <col min="2" max="22" width="13.421875" style="165" customWidth="1"/>
    <col min="23" max="16384" width="9.140625" style="165" customWidth="1"/>
  </cols>
  <sheetData>
    <row r="1" spans="1:22" ht="24.75" customHeight="1" thickBot="1" thickTop="1">
      <c r="A1" s="456" t="s">
        <v>183</v>
      </c>
      <c r="B1" s="457"/>
      <c r="C1" s="457"/>
      <c r="D1" s="457"/>
      <c r="E1" s="457"/>
      <c r="F1" s="458"/>
      <c r="G1" s="458"/>
      <c r="H1" s="458"/>
      <c r="I1" s="458"/>
      <c r="J1" s="458"/>
      <c r="K1" s="458"/>
      <c r="L1" s="458"/>
      <c r="M1" s="458"/>
      <c r="N1" s="458"/>
      <c r="O1" s="458"/>
      <c r="P1" s="458"/>
      <c r="Q1" s="458"/>
      <c r="R1" s="458"/>
      <c r="S1" s="458"/>
      <c r="T1" s="458"/>
      <c r="U1" s="458"/>
      <c r="V1" s="459"/>
    </row>
    <row r="2" spans="1:22" ht="24.75" customHeight="1" thickBot="1" thickTop="1">
      <c r="A2" s="456" t="s">
        <v>281</v>
      </c>
      <c r="B2" s="457"/>
      <c r="C2" s="457"/>
      <c r="D2" s="457"/>
      <c r="E2" s="457"/>
      <c r="F2" s="458"/>
      <c r="G2" s="458"/>
      <c r="H2" s="458"/>
      <c r="I2" s="458"/>
      <c r="J2" s="458"/>
      <c r="K2" s="458"/>
      <c r="L2" s="458"/>
      <c r="M2" s="458"/>
      <c r="N2" s="458"/>
      <c r="O2" s="458"/>
      <c r="P2" s="458"/>
      <c r="Q2" s="458"/>
      <c r="R2" s="458"/>
      <c r="S2" s="458"/>
      <c r="T2" s="458"/>
      <c r="U2" s="458"/>
      <c r="V2" s="459"/>
    </row>
    <row r="3" spans="1:22" ht="19.5" customHeight="1" thickBot="1" thickTop="1">
      <c r="A3" s="460" t="s">
        <v>118</v>
      </c>
      <c r="B3" s="463" t="s">
        <v>51</v>
      </c>
      <c r="C3" s="464"/>
      <c r="D3" s="464"/>
      <c r="E3" s="464"/>
      <c r="F3" s="464"/>
      <c r="G3" s="464"/>
      <c r="H3" s="464"/>
      <c r="I3" s="464"/>
      <c r="J3" s="464"/>
      <c r="K3" s="464"/>
      <c r="L3" s="464"/>
      <c r="M3" s="464"/>
      <c r="N3" s="464"/>
      <c r="O3" s="464"/>
      <c r="P3" s="464"/>
      <c r="Q3" s="464"/>
      <c r="R3" s="464"/>
      <c r="S3" s="464"/>
      <c r="T3" s="464"/>
      <c r="U3" s="465"/>
      <c r="V3" s="466" t="s">
        <v>282</v>
      </c>
    </row>
    <row r="4" spans="1:22" ht="19.5" customHeight="1">
      <c r="A4" s="517"/>
      <c r="B4" s="471">
        <v>2012</v>
      </c>
      <c r="C4" s="470"/>
      <c r="D4" s="471">
        <v>2013</v>
      </c>
      <c r="E4" s="470"/>
      <c r="F4" s="471">
        <v>2014</v>
      </c>
      <c r="G4" s="470"/>
      <c r="H4" s="519">
        <v>2015</v>
      </c>
      <c r="I4" s="520"/>
      <c r="J4" s="471">
        <v>2016</v>
      </c>
      <c r="K4" s="470"/>
      <c r="L4" s="471">
        <v>2017</v>
      </c>
      <c r="M4" s="470"/>
      <c r="N4" s="471">
        <v>2018</v>
      </c>
      <c r="O4" s="470"/>
      <c r="P4" s="471">
        <v>2019</v>
      </c>
      <c r="Q4" s="470"/>
      <c r="R4" s="471">
        <v>2020</v>
      </c>
      <c r="S4" s="470"/>
      <c r="T4" s="471">
        <v>2021</v>
      </c>
      <c r="U4" s="470"/>
      <c r="V4" s="467"/>
    </row>
    <row r="5" spans="1:22" ht="19.5" customHeight="1" thickBot="1">
      <c r="A5" s="518"/>
      <c r="B5" s="86" t="s">
        <v>52</v>
      </c>
      <c r="C5" s="88" t="s">
        <v>53</v>
      </c>
      <c r="D5" s="86" t="s">
        <v>52</v>
      </c>
      <c r="E5" s="88" t="s">
        <v>53</v>
      </c>
      <c r="F5" s="86" t="s">
        <v>52</v>
      </c>
      <c r="G5" s="88" t="s">
        <v>53</v>
      </c>
      <c r="H5" s="86" t="s">
        <v>52</v>
      </c>
      <c r="I5" s="88" t="s">
        <v>53</v>
      </c>
      <c r="J5" s="86" t="s">
        <v>52</v>
      </c>
      <c r="K5" s="88" t="s">
        <v>53</v>
      </c>
      <c r="L5" s="86" t="s">
        <v>52</v>
      </c>
      <c r="M5" s="88" t="s">
        <v>53</v>
      </c>
      <c r="N5" s="86" t="s">
        <v>52</v>
      </c>
      <c r="O5" s="88" t="s">
        <v>53</v>
      </c>
      <c r="P5" s="86" t="s">
        <v>52</v>
      </c>
      <c r="Q5" s="88" t="s">
        <v>53</v>
      </c>
      <c r="R5" s="86" t="s">
        <v>52</v>
      </c>
      <c r="S5" s="88" t="s">
        <v>53</v>
      </c>
      <c r="T5" s="86" t="s">
        <v>52</v>
      </c>
      <c r="U5" s="88" t="s">
        <v>53</v>
      </c>
      <c r="V5" s="468"/>
    </row>
    <row r="6" spans="1:22" ht="15">
      <c r="A6" s="170" t="s">
        <v>119</v>
      </c>
      <c r="B6" s="17">
        <v>3446</v>
      </c>
      <c r="C6" s="100">
        <v>0.15654386044610002</v>
      </c>
      <c r="D6" s="17">
        <v>3865</v>
      </c>
      <c r="E6" s="172">
        <v>0.16244273525826924</v>
      </c>
      <c r="F6" s="17">
        <v>3266</v>
      </c>
      <c r="G6" s="100">
        <v>0.15800677310111272</v>
      </c>
      <c r="H6" s="91">
        <v>3288</v>
      </c>
      <c r="I6" s="172">
        <v>0.1582900057770075</v>
      </c>
      <c r="J6" s="17">
        <v>3564</v>
      </c>
      <c r="K6" s="100">
        <v>0.1594844945630286</v>
      </c>
      <c r="L6" s="17">
        <v>3781</v>
      </c>
      <c r="M6" s="100">
        <v>0.1535306777114549</v>
      </c>
      <c r="N6" s="17">
        <v>3568</v>
      </c>
      <c r="O6" s="100">
        <v>0.1462954610685145</v>
      </c>
      <c r="P6" s="17">
        <v>4106</v>
      </c>
      <c r="Q6" s="100">
        <v>0.15535964281660297</v>
      </c>
      <c r="R6" s="17">
        <v>2452</v>
      </c>
      <c r="S6" s="100">
        <v>0.13683035714285716</v>
      </c>
      <c r="T6" s="17">
        <v>3187</v>
      </c>
      <c r="U6" s="100">
        <v>0.1542594385285576</v>
      </c>
      <c r="V6" s="180">
        <v>0.29975530179445353</v>
      </c>
    </row>
    <row r="7" spans="1:22" ht="15">
      <c r="A7" s="239" t="s">
        <v>120</v>
      </c>
      <c r="B7" s="21">
        <v>203</v>
      </c>
      <c r="C7" s="102">
        <v>0.009221823467950757</v>
      </c>
      <c r="D7" s="21">
        <v>218</v>
      </c>
      <c r="E7" s="102">
        <v>0.009162358676921783</v>
      </c>
      <c r="F7" s="21">
        <v>206</v>
      </c>
      <c r="G7" s="102">
        <v>0.00996613449443638</v>
      </c>
      <c r="H7" s="21">
        <v>199</v>
      </c>
      <c r="I7" s="102">
        <v>0.009580204120932023</v>
      </c>
      <c r="J7" s="21">
        <v>214</v>
      </c>
      <c r="K7" s="102">
        <v>0.00957622947151743</v>
      </c>
      <c r="L7" s="21">
        <v>199</v>
      </c>
      <c r="M7" s="102">
        <v>0.008080561984813417</v>
      </c>
      <c r="N7" s="21">
        <v>206</v>
      </c>
      <c r="O7" s="102">
        <v>0.008446430767969167</v>
      </c>
      <c r="P7" s="21">
        <v>212</v>
      </c>
      <c r="Q7" s="102">
        <v>0.008021491543380378</v>
      </c>
      <c r="R7" s="21">
        <v>134</v>
      </c>
      <c r="S7" s="102">
        <v>0.007477678571428572</v>
      </c>
      <c r="T7" s="21">
        <v>149</v>
      </c>
      <c r="U7" s="102">
        <v>0.007212003872216845</v>
      </c>
      <c r="V7" s="175">
        <v>0.11194029850746269</v>
      </c>
    </row>
    <row r="8" spans="1:22" ht="15">
      <c r="A8" s="239" t="s">
        <v>121</v>
      </c>
      <c r="B8" s="21">
        <v>113</v>
      </c>
      <c r="C8" s="102">
        <v>0.00513333030481988</v>
      </c>
      <c r="D8" s="21">
        <v>145</v>
      </c>
      <c r="E8" s="102">
        <v>0.006094229395200269</v>
      </c>
      <c r="F8" s="21">
        <v>101</v>
      </c>
      <c r="G8" s="102">
        <v>0.004886308659893566</v>
      </c>
      <c r="H8" s="21">
        <v>126</v>
      </c>
      <c r="I8" s="102">
        <v>0.006065857885615251</v>
      </c>
      <c r="J8" s="21">
        <v>111</v>
      </c>
      <c r="K8" s="102">
        <v>0.004967109679151564</v>
      </c>
      <c r="L8" s="21">
        <v>104</v>
      </c>
      <c r="M8" s="102">
        <v>0.004223007268445203</v>
      </c>
      <c r="N8" s="21">
        <v>137</v>
      </c>
      <c r="O8" s="102">
        <v>0.005617286481610561</v>
      </c>
      <c r="P8" s="21">
        <v>125</v>
      </c>
      <c r="Q8" s="102">
        <v>0.004729653032653524</v>
      </c>
      <c r="R8" s="21">
        <v>95</v>
      </c>
      <c r="S8" s="102">
        <v>0.005301339285714286</v>
      </c>
      <c r="T8" s="21">
        <v>95</v>
      </c>
      <c r="U8" s="102">
        <v>0.004598257502420136</v>
      </c>
      <c r="V8" s="175">
        <v>0</v>
      </c>
    </row>
    <row r="9" spans="1:22" ht="15">
      <c r="A9" s="239" t="s">
        <v>122</v>
      </c>
      <c r="B9" s="21">
        <v>228</v>
      </c>
      <c r="C9" s="102">
        <v>0.010357516013264888</v>
      </c>
      <c r="D9" s="21">
        <v>266</v>
      </c>
      <c r="E9" s="102">
        <v>0.011179758752574287</v>
      </c>
      <c r="F9" s="21">
        <v>212</v>
      </c>
      <c r="G9" s="102">
        <v>0.010256410256410256</v>
      </c>
      <c r="H9" s="21">
        <v>221</v>
      </c>
      <c r="I9" s="102">
        <v>0.010639322164452148</v>
      </c>
      <c r="J9" s="21">
        <v>235</v>
      </c>
      <c r="K9" s="102">
        <v>0.010515952924329887</v>
      </c>
      <c r="L9" s="21">
        <v>252</v>
      </c>
      <c r="M9" s="102">
        <v>0.010232671458155682</v>
      </c>
      <c r="N9" s="21">
        <v>260</v>
      </c>
      <c r="O9" s="102">
        <v>0.010660543687728074</v>
      </c>
      <c r="P9" s="21">
        <v>288</v>
      </c>
      <c r="Q9" s="102">
        <v>0.01089712058723372</v>
      </c>
      <c r="R9" s="21">
        <v>192</v>
      </c>
      <c r="S9" s="102">
        <v>0.010714285714285714</v>
      </c>
      <c r="T9" s="21">
        <v>222</v>
      </c>
      <c r="U9" s="102">
        <v>0.01074540174249758</v>
      </c>
      <c r="V9" s="175">
        <v>0.15625</v>
      </c>
    </row>
    <row r="10" spans="1:22" ht="15">
      <c r="A10" s="239" t="s">
        <v>123</v>
      </c>
      <c r="B10" s="21">
        <v>671</v>
      </c>
      <c r="C10" s="102">
        <v>0.03048198791623132</v>
      </c>
      <c r="D10" s="21">
        <v>681</v>
      </c>
      <c r="E10" s="102">
        <v>0.028621863573319885</v>
      </c>
      <c r="F10" s="21">
        <v>612</v>
      </c>
      <c r="G10" s="102">
        <v>0.029608127721335267</v>
      </c>
      <c r="H10" s="21">
        <v>563</v>
      </c>
      <c r="I10" s="102">
        <v>0.02710379356826497</v>
      </c>
      <c r="J10" s="21">
        <v>633</v>
      </c>
      <c r="K10" s="102">
        <v>0.028325949791918378</v>
      </c>
      <c r="L10" s="21">
        <v>681</v>
      </c>
      <c r="M10" s="102">
        <v>0.027652576440492144</v>
      </c>
      <c r="N10" s="21">
        <v>739</v>
      </c>
      <c r="O10" s="102">
        <v>0.030300545327811724</v>
      </c>
      <c r="P10" s="21">
        <v>758</v>
      </c>
      <c r="Q10" s="102">
        <v>0.028680615990010972</v>
      </c>
      <c r="R10" s="21">
        <v>567</v>
      </c>
      <c r="S10" s="102">
        <v>0.031640625</v>
      </c>
      <c r="T10" s="21">
        <v>680</v>
      </c>
      <c r="U10" s="102">
        <v>0.03291384317521781</v>
      </c>
      <c r="V10" s="175">
        <v>0.19929453262786595</v>
      </c>
    </row>
    <row r="11" spans="1:22" ht="15">
      <c r="A11" s="239" t="s">
        <v>124</v>
      </c>
      <c r="B11" s="21">
        <v>344</v>
      </c>
      <c r="C11" s="102">
        <v>0.015627129423522464</v>
      </c>
      <c r="D11" s="21">
        <v>392</v>
      </c>
      <c r="E11" s="102">
        <v>0.016475433951162105</v>
      </c>
      <c r="F11" s="21">
        <v>370</v>
      </c>
      <c r="G11" s="102">
        <v>0.017900338655055636</v>
      </c>
      <c r="H11" s="21">
        <v>344</v>
      </c>
      <c r="I11" s="102">
        <v>0.016560754862314654</v>
      </c>
      <c r="J11" s="21">
        <v>310</v>
      </c>
      <c r="K11" s="102">
        <v>0.013872108112945808</v>
      </c>
      <c r="L11" s="21">
        <v>362</v>
      </c>
      <c r="M11" s="102">
        <v>0.014699313761318878</v>
      </c>
      <c r="N11" s="21">
        <v>389</v>
      </c>
      <c r="O11" s="102">
        <v>0.015949813440485464</v>
      </c>
      <c r="P11" s="21">
        <v>384</v>
      </c>
      <c r="Q11" s="102">
        <v>0.014529494116311627</v>
      </c>
      <c r="R11" s="21">
        <v>314</v>
      </c>
      <c r="S11" s="102">
        <v>0.01752232142857143</v>
      </c>
      <c r="T11" s="21">
        <v>373</v>
      </c>
      <c r="U11" s="102">
        <v>0.018054211035818005</v>
      </c>
      <c r="V11" s="175">
        <v>0.18789808917197454</v>
      </c>
    </row>
    <row r="12" spans="1:22" ht="15">
      <c r="A12" s="239" t="s">
        <v>125</v>
      </c>
      <c r="B12" s="21">
        <v>309</v>
      </c>
      <c r="C12" s="102">
        <v>0.014037159860082679</v>
      </c>
      <c r="D12" s="21">
        <v>332</v>
      </c>
      <c r="E12" s="102">
        <v>0.013953683856596477</v>
      </c>
      <c r="F12" s="21">
        <v>315</v>
      </c>
      <c r="G12" s="102">
        <v>0.015239477503628448</v>
      </c>
      <c r="H12" s="21">
        <v>278</v>
      </c>
      <c r="I12" s="102">
        <v>0.013383400731754284</v>
      </c>
      <c r="J12" s="21">
        <v>315</v>
      </c>
      <c r="K12" s="102">
        <v>0.014095851792186871</v>
      </c>
      <c r="L12" s="21">
        <v>340</v>
      </c>
      <c r="M12" s="102">
        <v>0.01380598530068624</v>
      </c>
      <c r="N12" s="21">
        <v>360</v>
      </c>
      <c r="O12" s="102">
        <v>0.014760752798392719</v>
      </c>
      <c r="P12" s="21">
        <v>371</v>
      </c>
      <c r="Q12" s="102">
        <v>0.014037610200915662</v>
      </c>
      <c r="R12" s="21">
        <v>280</v>
      </c>
      <c r="S12" s="102">
        <v>0.015625</v>
      </c>
      <c r="T12" s="21">
        <v>328</v>
      </c>
      <c r="U12" s="102">
        <v>0.015876089060987413</v>
      </c>
      <c r="V12" s="175">
        <v>0.17142857142857143</v>
      </c>
    </row>
    <row r="13" spans="1:22" ht="15">
      <c r="A13" s="239" t="s">
        <v>126</v>
      </c>
      <c r="B13" s="21">
        <v>489</v>
      </c>
      <c r="C13" s="102">
        <v>0.022214146186344434</v>
      </c>
      <c r="D13" s="21">
        <v>493</v>
      </c>
      <c r="E13" s="102">
        <v>0.020720379943680915</v>
      </c>
      <c r="F13" s="21">
        <v>483</v>
      </c>
      <c r="G13" s="102">
        <v>0.02336719883889695</v>
      </c>
      <c r="H13" s="21">
        <v>511</v>
      </c>
      <c r="I13" s="102">
        <v>0.024600423647217408</v>
      </c>
      <c r="J13" s="21">
        <v>505</v>
      </c>
      <c r="K13" s="102">
        <v>0.022598111603347206</v>
      </c>
      <c r="L13" s="21">
        <v>552</v>
      </c>
      <c r="M13" s="102">
        <v>0.022414423194055306</v>
      </c>
      <c r="N13" s="21">
        <v>657</v>
      </c>
      <c r="O13" s="102">
        <v>0.026938373857066707</v>
      </c>
      <c r="P13" s="21">
        <v>677</v>
      </c>
      <c r="Q13" s="102">
        <v>0.02561580082485149</v>
      </c>
      <c r="R13" s="21">
        <v>494</v>
      </c>
      <c r="S13" s="102">
        <v>0.027566964285714285</v>
      </c>
      <c r="T13" s="21">
        <v>568</v>
      </c>
      <c r="U13" s="102">
        <v>0.02749273959341723</v>
      </c>
      <c r="V13" s="175">
        <v>0.14979757085020243</v>
      </c>
    </row>
    <row r="14" spans="1:22" ht="15">
      <c r="A14" s="262" t="s">
        <v>127</v>
      </c>
      <c r="B14" s="21">
        <v>1668</v>
      </c>
      <c r="C14" s="102">
        <v>0.07577340662335892</v>
      </c>
      <c r="D14" s="21">
        <v>1748</v>
      </c>
      <c r="E14" s="102">
        <v>0.07346698608834532</v>
      </c>
      <c r="F14" s="21">
        <v>1787</v>
      </c>
      <c r="G14" s="102">
        <v>0.08645379777455249</v>
      </c>
      <c r="H14" s="21">
        <v>1660</v>
      </c>
      <c r="I14" s="102">
        <v>0.07991527055651838</v>
      </c>
      <c r="J14" s="21">
        <v>1703</v>
      </c>
      <c r="K14" s="102">
        <v>0.07620709714950552</v>
      </c>
      <c r="L14" s="21">
        <v>1844</v>
      </c>
      <c r="M14" s="102">
        <v>0.07487716733666301</v>
      </c>
      <c r="N14" s="21">
        <v>1923</v>
      </c>
      <c r="O14" s="102">
        <v>0.0788470211980811</v>
      </c>
      <c r="P14" s="21">
        <v>2033</v>
      </c>
      <c r="Q14" s="102">
        <v>0.07692307692307693</v>
      </c>
      <c r="R14" s="21">
        <v>1598</v>
      </c>
      <c r="S14" s="102">
        <v>0.08917410714285716</v>
      </c>
      <c r="T14" s="21">
        <v>1818</v>
      </c>
      <c r="U14" s="102">
        <v>0.08799612778315585</v>
      </c>
      <c r="V14" s="175">
        <v>0.1376720901126408</v>
      </c>
    </row>
    <row r="15" spans="1:22" ht="15">
      <c r="A15" s="262" t="s">
        <v>128</v>
      </c>
      <c r="B15" s="25">
        <v>1898</v>
      </c>
      <c r="C15" s="103">
        <v>0.08622177804024894</v>
      </c>
      <c r="D15" s="25">
        <v>2020</v>
      </c>
      <c r="E15" s="102">
        <v>0.08489891985037616</v>
      </c>
      <c r="F15" s="25">
        <v>1996</v>
      </c>
      <c r="G15" s="102">
        <v>0.09656507014997581</v>
      </c>
      <c r="H15" s="25">
        <v>1901</v>
      </c>
      <c r="I15" s="103">
        <v>0.09151742730598883</v>
      </c>
      <c r="J15" s="25">
        <v>1992</v>
      </c>
      <c r="K15" s="103">
        <v>0.08913948180963888</v>
      </c>
      <c r="L15" s="25">
        <v>2154</v>
      </c>
      <c r="M15" s="103">
        <v>0.0874649774637593</v>
      </c>
      <c r="N15" s="25">
        <v>2264</v>
      </c>
      <c r="O15" s="103">
        <v>0.09282873426544754</v>
      </c>
      <c r="P15" s="25">
        <v>2250</v>
      </c>
      <c r="Q15" s="103">
        <v>0.08513375458776345</v>
      </c>
      <c r="R15" s="25">
        <v>1599</v>
      </c>
      <c r="S15" s="103">
        <v>0.08922991071428571</v>
      </c>
      <c r="T15" s="25">
        <v>1788</v>
      </c>
      <c r="U15" s="103">
        <v>0.08654404646660213</v>
      </c>
      <c r="V15" s="175">
        <v>0.11819887429643527</v>
      </c>
    </row>
    <row r="16" spans="1:22" ht="15">
      <c r="A16" s="262" t="s">
        <v>129</v>
      </c>
      <c r="B16" s="25">
        <v>1049</v>
      </c>
      <c r="C16" s="103">
        <v>0.047653659201381</v>
      </c>
      <c r="D16" s="25">
        <v>1054</v>
      </c>
      <c r="E16" s="102">
        <v>0.04429874332786954</v>
      </c>
      <c r="F16" s="25">
        <v>1025</v>
      </c>
      <c r="G16" s="102">
        <v>0.04958877600387034</v>
      </c>
      <c r="H16" s="25">
        <v>1039</v>
      </c>
      <c r="I16" s="103">
        <v>0.05001925669170037</v>
      </c>
      <c r="J16" s="25">
        <v>1035</v>
      </c>
      <c r="K16" s="103">
        <v>0.046314941602899715</v>
      </c>
      <c r="L16" s="25">
        <v>1150</v>
      </c>
      <c r="M16" s="103">
        <v>0.04669671498761522</v>
      </c>
      <c r="N16" s="25">
        <v>1114</v>
      </c>
      <c r="O16" s="103">
        <v>0.04567632949280413</v>
      </c>
      <c r="P16" s="25">
        <v>1136</v>
      </c>
      <c r="Q16" s="103">
        <v>0.04298308676075523</v>
      </c>
      <c r="R16" s="25">
        <v>698</v>
      </c>
      <c r="S16" s="103">
        <v>0.03895089285714286</v>
      </c>
      <c r="T16" s="25">
        <v>821</v>
      </c>
      <c r="U16" s="103">
        <v>0.039738625363020336</v>
      </c>
      <c r="V16" s="175">
        <v>0.17621776504297995</v>
      </c>
    </row>
    <row r="17" spans="1:22" ht="15.75" thickBot="1">
      <c r="A17" s="239" t="s">
        <v>78</v>
      </c>
      <c r="B17" s="25">
        <v>11595</v>
      </c>
      <c r="C17" s="103">
        <v>0.5267342025166947</v>
      </c>
      <c r="D17" s="25">
        <v>12579</v>
      </c>
      <c r="E17" s="102">
        <v>0.5286849073256841</v>
      </c>
      <c r="F17" s="25">
        <v>10297</v>
      </c>
      <c r="G17" s="102">
        <v>0.4981615868408321</v>
      </c>
      <c r="H17" s="25">
        <v>10642</v>
      </c>
      <c r="I17" s="103">
        <v>0.5123242826882342</v>
      </c>
      <c r="J17" s="25">
        <v>11730</v>
      </c>
      <c r="K17" s="103">
        <v>0.5249026714995303</v>
      </c>
      <c r="L17" s="25">
        <v>13208</v>
      </c>
      <c r="M17" s="103">
        <v>0.5363219230925407</v>
      </c>
      <c r="N17" s="25">
        <v>12772</v>
      </c>
      <c r="O17" s="103">
        <v>0.5236787076140883</v>
      </c>
      <c r="P17" s="25">
        <v>14089</v>
      </c>
      <c r="Q17" s="103">
        <v>0.533088652616444</v>
      </c>
      <c r="R17" s="25">
        <v>9497</v>
      </c>
      <c r="S17" s="103">
        <v>0.5299665178571429</v>
      </c>
      <c r="T17" s="25">
        <v>10631</v>
      </c>
      <c r="U17" s="103">
        <v>0.5145692158760891</v>
      </c>
      <c r="V17" s="175">
        <v>0.11940612825102664</v>
      </c>
    </row>
    <row r="18" spans="1:22" ht="15.75" thickBot="1">
      <c r="A18" s="49" t="s">
        <v>99</v>
      </c>
      <c r="B18" s="31">
        <v>22013</v>
      </c>
      <c r="C18" s="33">
        <v>1</v>
      </c>
      <c r="D18" s="31">
        <v>23793</v>
      </c>
      <c r="E18" s="33">
        <v>1</v>
      </c>
      <c r="F18" s="31">
        <v>20670</v>
      </c>
      <c r="G18" s="33">
        <v>1</v>
      </c>
      <c r="H18" s="31">
        <v>20772</v>
      </c>
      <c r="I18" s="33">
        <v>1</v>
      </c>
      <c r="J18" s="31">
        <v>22347</v>
      </c>
      <c r="K18" s="33">
        <v>1</v>
      </c>
      <c r="L18" s="31">
        <v>24627</v>
      </c>
      <c r="M18" s="33">
        <v>1</v>
      </c>
      <c r="N18" s="31">
        <v>24389</v>
      </c>
      <c r="O18" s="33">
        <v>1</v>
      </c>
      <c r="P18" s="31">
        <v>26429</v>
      </c>
      <c r="Q18" s="33">
        <v>1</v>
      </c>
      <c r="R18" s="31">
        <v>17920</v>
      </c>
      <c r="S18" s="33">
        <v>1</v>
      </c>
      <c r="T18" s="31">
        <v>20660</v>
      </c>
      <c r="U18" s="33">
        <v>1</v>
      </c>
      <c r="V18" s="35">
        <v>0.15290178571428573</v>
      </c>
    </row>
    <row r="19" spans="1:22" ht="15">
      <c r="A19" s="37"/>
      <c r="B19" s="37"/>
      <c r="C19" s="37"/>
      <c r="D19" s="37"/>
      <c r="E19" s="37"/>
      <c r="F19" s="37"/>
      <c r="G19" s="37"/>
      <c r="H19" s="37"/>
      <c r="I19" s="37"/>
      <c r="J19" s="37"/>
      <c r="K19" s="37"/>
      <c r="L19" s="37"/>
      <c r="M19" s="37"/>
      <c r="N19" s="37"/>
      <c r="O19" s="37"/>
      <c r="P19" s="37"/>
      <c r="Q19" s="37"/>
      <c r="R19" s="37"/>
      <c r="S19" s="37"/>
      <c r="T19" s="37"/>
      <c r="U19" s="37"/>
      <c r="V19" s="37"/>
    </row>
    <row r="20" spans="1:22" ht="15">
      <c r="A20" s="37"/>
      <c r="B20" s="37"/>
      <c r="C20" s="37"/>
      <c r="D20" s="37"/>
      <c r="E20" s="37"/>
      <c r="F20" s="37"/>
      <c r="G20" s="37"/>
      <c r="H20" s="37"/>
      <c r="I20" s="37"/>
      <c r="J20" s="37"/>
      <c r="K20" s="37"/>
      <c r="L20" s="37"/>
      <c r="M20" s="37"/>
      <c r="N20" s="37"/>
      <c r="O20" s="37"/>
      <c r="P20" s="37"/>
      <c r="Q20" s="37"/>
      <c r="R20" s="37"/>
      <c r="S20" s="37"/>
      <c r="T20" s="37"/>
      <c r="U20" s="37"/>
      <c r="V20" s="37"/>
    </row>
  </sheetData>
  <sheetProtection/>
  <mergeCells count="15">
    <mergeCell ref="R4:S4"/>
    <mergeCell ref="D4:E4"/>
    <mergeCell ref="F4:G4"/>
    <mergeCell ref="J4:K4"/>
    <mergeCell ref="N4:O4"/>
    <mergeCell ref="A1:V1"/>
    <mergeCell ref="A2:V2"/>
    <mergeCell ref="A3:A5"/>
    <mergeCell ref="B3:U3"/>
    <mergeCell ref="V3:V5"/>
    <mergeCell ref="H4:I4"/>
    <mergeCell ref="T4:U4"/>
    <mergeCell ref="P4:Q4"/>
    <mergeCell ref="B4:C4"/>
    <mergeCell ref="L4:M4"/>
  </mergeCells>
  <printOptions horizontalCentered="1"/>
  <pageMargins left="0.7" right="0.7" top="0.75" bottom="0.75" header="0.3" footer="0.3"/>
  <pageSetup fitToHeight="1" fitToWidth="1" horizontalDpi="600" verticalDpi="600" orientation="landscape" paperSize="9" scale="75"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A1:L22"/>
  <sheetViews>
    <sheetView zoomScalePageLayoutView="0" workbookViewId="0" topLeftCell="A1">
      <selection activeCell="A1" sqref="A1:K1"/>
    </sheetView>
  </sheetViews>
  <sheetFormatPr defaultColWidth="9.140625" defaultRowHeight="15"/>
  <cols>
    <col min="1" max="1" width="20.7109375" style="165" customWidth="1"/>
    <col min="2" max="11" width="13.421875" style="165" customWidth="1"/>
    <col min="12" max="16384" width="9.140625" style="165" customWidth="1"/>
  </cols>
  <sheetData>
    <row r="1" spans="1:12" ht="24.75" customHeight="1" thickBot="1" thickTop="1">
      <c r="A1" s="456" t="s">
        <v>283</v>
      </c>
      <c r="B1" s="457"/>
      <c r="C1" s="457"/>
      <c r="D1" s="457"/>
      <c r="E1" s="457"/>
      <c r="F1" s="457"/>
      <c r="G1" s="457"/>
      <c r="H1" s="457"/>
      <c r="I1" s="457"/>
      <c r="J1" s="457"/>
      <c r="K1" s="459"/>
      <c r="L1" s="266"/>
    </row>
    <row r="2" spans="1:12" ht="19.5" customHeight="1" thickBot="1" thickTop="1">
      <c r="A2" s="460" t="s">
        <v>118</v>
      </c>
      <c r="B2" s="521" t="s">
        <v>80</v>
      </c>
      <c r="C2" s="521"/>
      <c r="D2" s="521"/>
      <c r="E2" s="521"/>
      <c r="F2" s="521"/>
      <c r="G2" s="521"/>
      <c r="H2" s="521"/>
      <c r="I2" s="521"/>
      <c r="J2" s="522" t="s">
        <v>99</v>
      </c>
      <c r="K2" s="479"/>
      <c r="L2" s="266"/>
    </row>
    <row r="3" spans="1:12" ht="19.5" customHeight="1">
      <c r="A3" s="517"/>
      <c r="B3" s="471" t="s">
        <v>130</v>
      </c>
      <c r="C3" s="470"/>
      <c r="D3" s="471" t="s">
        <v>82</v>
      </c>
      <c r="E3" s="470"/>
      <c r="F3" s="471" t="s">
        <v>83</v>
      </c>
      <c r="G3" s="470"/>
      <c r="H3" s="471" t="s">
        <v>84</v>
      </c>
      <c r="I3" s="470"/>
      <c r="J3" s="482"/>
      <c r="K3" s="504"/>
      <c r="L3" s="266"/>
    </row>
    <row r="4" spans="1:12" ht="19.5" customHeight="1" thickBot="1">
      <c r="A4" s="518"/>
      <c r="B4" s="86" t="s">
        <v>52</v>
      </c>
      <c r="C4" s="88" t="s">
        <v>53</v>
      </c>
      <c r="D4" s="86" t="s">
        <v>52</v>
      </c>
      <c r="E4" s="88" t="s">
        <v>53</v>
      </c>
      <c r="F4" s="86" t="s">
        <v>52</v>
      </c>
      <c r="G4" s="88" t="s">
        <v>53</v>
      </c>
      <c r="H4" s="86" t="s">
        <v>52</v>
      </c>
      <c r="I4" s="88" t="s">
        <v>53</v>
      </c>
      <c r="J4" s="89" t="s">
        <v>52</v>
      </c>
      <c r="K4" s="88" t="s">
        <v>53</v>
      </c>
      <c r="L4" s="266"/>
    </row>
    <row r="5" spans="1:12" ht="15">
      <c r="A5" s="239" t="s">
        <v>119</v>
      </c>
      <c r="B5" s="21">
        <v>1270</v>
      </c>
      <c r="C5" s="102">
        <v>0.16196913658972073</v>
      </c>
      <c r="D5" s="21">
        <v>1543</v>
      </c>
      <c r="E5" s="100">
        <v>0.15510655408122237</v>
      </c>
      <c r="F5" s="21">
        <v>368</v>
      </c>
      <c r="G5" s="100">
        <v>0.13031161473087818</v>
      </c>
      <c r="H5" s="21">
        <v>6</v>
      </c>
      <c r="I5" s="100">
        <v>0.1276595744680851</v>
      </c>
      <c r="J5" s="16">
        <v>3187</v>
      </c>
      <c r="K5" s="100">
        <v>0.1542594385285576</v>
      </c>
      <c r="L5" s="266"/>
    </row>
    <row r="6" spans="1:11" ht="15">
      <c r="A6" s="239" t="s">
        <v>120</v>
      </c>
      <c r="B6" s="21">
        <v>62</v>
      </c>
      <c r="C6" s="102">
        <v>0.007907154699655656</v>
      </c>
      <c r="D6" s="21">
        <v>68</v>
      </c>
      <c r="E6" s="100">
        <v>0.006835544833132288</v>
      </c>
      <c r="F6" s="21">
        <v>19</v>
      </c>
      <c r="G6" s="100">
        <v>0.006728045325779035</v>
      </c>
      <c r="H6" s="21">
        <v>0</v>
      </c>
      <c r="I6" s="100">
        <v>0</v>
      </c>
      <c r="J6" s="16">
        <v>149</v>
      </c>
      <c r="K6" s="100">
        <v>0.007212003872216845</v>
      </c>
    </row>
    <row r="7" spans="1:11" ht="15">
      <c r="A7" s="239" t="s">
        <v>121</v>
      </c>
      <c r="B7" s="21">
        <v>41</v>
      </c>
      <c r="C7" s="102">
        <v>0.0052289248820303535</v>
      </c>
      <c r="D7" s="21">
        <v>36</v>
      </c>
      <c r="E7" s="100">
        <v>0.003618817852834741</v>
      </c>
      <c r="F7" s="21">
        <v>18</v>
      </c>
      <c r="G7" s="100">
        <v>0.006373937677053823</v>
      </c>
      <c r="H7" s="21">
        <v>0</v>
      </c>
      <c r="I7" s="100">
        <v>0</v>
      </c>
      <c r="J7" s="16">
        <v>95</v>
      </c>
      <c r="K7" s="100">
        <v>0.004598257502420136</v>
      </c>
    </row>
    <row r="8" spans="1:11" ht="15">
      <c r="A8" s="239" t="s">
        <v>122</v>
      </c>
      <c r="B8" s="21">
        <v>90</v>
      </c>
      <c r="C8" s="102">
        <v>0.011478127789822727</v>
      </c>
      <c r="D8" s="21">
        <v>108</v>
      </c>
      <c r="E8" s="100">
        <v>0.010856453558504222</v>
      </c>
      <c r="F8" s="21">
        <v>24</v>
      </c>
      <c r="G8" s="100">
        <v>0.0084985835694051</v>
      </c>
      <c r="H8" s="21">
        <v>0</v>
      </c>
      <c r="I8" s="100">
        <v>0</v>
      </c>
      <c r="J8" s="16">
        <v>222</v>
      </c>
      <c r="K8" s="100">
        <v>0.01074540174249758</v>
      </c>
    </row>
    <row r="9" spans="1:11" ht="15">
      <c r="A9" s="239" t="s">
        <v>123</v>
      </c>
      <c r="B9" s="21">
        <v>233</v>
      </c>
      <c r="C9" s="102">
        <v>0.02971559750031884</v>
      </c>
      <c r="D9" s="21">
        <v>341</v>
      </c>
      <c r="E9" s="100">
        <v>0.034278246883795736</v>
      </c>
      <c r="F9" s="21">
        <v>106</v>
      </c>
      <c r="G9" s="100">
        <v>0.037535410764872525</v>
      </c>
      <c r="H9" s="21">
        <v>0</v>
      </c>
      <c r="I9" s="100">
        <v>0</v>
      </c>
      <c r="J9" s="16">
        <v>680</v>
      </c>
      <c r="K9" s="100">
        <v>0.03291384317521781</v>
      </c>
    </row>
    <row r="10" spans="1:11" ht="15">
      <c r="A10" s="239" t="s">
        <v>124</v>
      </c>
      <c r="B10" s="21">
        <v>135</v>
      </c>
      <c r="C10" s="102">
        <v>0.01721719168473409</v>
      </c>
      <c r="D10" s="21">
        <v>169</v>
      </c>
      <c r="E10" s="100">
        <v>0.01698833936469642</v>
      </c>
      <c r="F10" s="21">
        <v>69</v>
      </c>
      <c r="G10" s="100">
        <v>0.024433427762039665</v>
      </c>
      <c r="H10" s="21">
        <v>0</v>
      </c>
      <c r="I10" s="100">
        <v>0</v>
      </c>
      <c r="J10" s="16">
        <v>373</v>
      </c>
      <c r="K10" s="100">
        <v>0.018054211035818005</v>
      </c>
    </row>
    <row r="11" spans="1:11" ht="15">
      <c r="A11" s="239" t="s">
        <v>125</v>
      </c>
      <c r="B11" s="21">
        <v>114</v>
      </c>
      <c r="C11" s="102">
        <v>0.014538961867108789</v>
      </c>
      <c r="D11" s="21">
        <v>158</v>
      </c>
      <c r="E11" s="100">
        <v>0.01588258946521914</v>
      </c>
      <c r="F11" s="21">
        <v>56</v>
      </c>
      <c r="G11" s="100">
        <v>0.019830028328611898</v>
      </c>
      <c r="H11" s="21">
        <v>0</v>
      </c>
      <c r="I11" s="100">
        <v>0</v>
      </c>
      <c r="J11" s="16">
        <v>328</v>
      </c>
      <c r="K11" s="100">
        <v>0.015876089060987413</v>
      </c>
    </row>
    <row r="12" spans="1:11" ht="15">
      <c r="A12" s="239" t="s">
        <v>126</v>
      </c>
      <c r="B12" s="21">
        <v>184</v>
      </c>
      <c r="C12" s="102">
        <v>0.023466394592526463</v>
      </c>
      <c r="D12" s="21">
        <v>271</v>
      </c>
      <c r="E12" s="100">
        <v>0.027241656614394857</v>
      </c>
      <c r="F12" s="21">
        <v>108</v>
      </c>
      <c r="G12" s="100">
        <v>0.03824362606232295</v>
      </c>
      <c r="H12" s="21">
        <v>5</v>
      </c>
      <c r="I12" s="100">
        <v>0.10638297872340424</v>
      </c>
      <c r="J12" s="16">
        <v>568</v>
      </c>
      <c r="K12" s="100">
        <v>0.02749273959341723</v>
      </c>
    </row>
    <row r="13" spans="1:11" ht="15">
      <c r="A13" s="262" t="s">
        <v>127</v>
      </c>
      <c r="B13" s="21">
        <v>622</v>
      </c>
      <c r="C13" s="102">
        <v>0.07932661650299706</v>
      </c>
      <c r="D13" s="21">
        <v>894</v>
      </c>
      <c r="E13" s="100">
        <v>0.08986731001206273</v>
      </c>
      <c r="F13" s="21">
        <v>296</v>
      </c>
      <c r="G13" s="100">
        <v>0.1048158640226629</v>
      </c>
      <c r="H13" s="21">
        <v>6</v>
      </c>
      <c r="I13" s="100">
        <v>0.1276595744680851</v>
      </c>
      <c r="J13" s="16">
        <v>1818</v>
      </c>
      <c r="K13" s="100">
        <v>0.08799612778315585</v>
      </c>
    </row>
    <row r="14" spans="1:11" ht="15">
      <c r="A14" s="262" t="s">
        <v>128</v>
      </c>
      <c r="B14" s="25">
        <v>727</v>
      </c>
      <c r="C14" s="102">
        <v>0.09271776559112357</v>
      </c>
      <c r="D14" s="25">
        <v>823</v>
      </c>
      <c r="E14" s="100">
        <v>0.08273019702452754</v>
      </c>
      <c r="F14" s="25">
        <v>237</v>
      </c>
      <c r="G14" s="100">
        <v>0.08392351274787535</v>
      </c>
      <c r="H14" s="25">
        <v>1</v>
      </c>
      <c r="I14" s="100">
        <v>0.02127659574468085</v>
      </c>
      <c r="J14" s="16">
        <v>1788</v>
      </c>
      <c r="K14" s="100">
        <v>0.08654404646660213</v>
      </c>
    </row>
    <row r="15" spans="1:11" ht="15">
      <c r="A15" s="262" t="s">
        <v>129</v>
      </c>
      <c r="B15" s="25">
        <v>315</v>
      </c>
      <c r="C15" s="102">
        <v>0.04017344726437954</v>
      </c>
      <c r="D15" s="25">
        <v>368</v>
      </c>
      <c r="E15" s="100">
        <v>0.036992360273421794</v>
      </c>
      <c r="F15" s="25">
        <v>137</v>
      </c>
      <c r="G15" s="100">
        <v>0.04851274787535411</v>
      </c>
      <c r="H15" s="25">
        <v>1</v>
      </c>
      <c r="I15" s="100">
        <v>0.02127659574468085</v>
      </c>
      <c r="J15" s="16">
        <v>821</v>
      </c>
      <c r="K15" s="100">
        <v>0.039738625363020336</v>
      </c>
    </row>
    <row r="16" spans="1:11" ht="15.75" thickBot="1">
      <c r="A16" s="239" t="s">
        <v>78</v>
      </c>
      <c r="B16" s="25">
        <v>4048</v>
      </c>
      <c r="C16" s="102">
        <v>0.5162606810355822</v>
      </c>
      <c r="D16" s="25">
        <v>5169</v>
      </c>
      <c r="E16" s="100">
        <v>0.5196019300361882</v>
      </c>
      <c r="F16" s="25">
        <v>1386</v>
      </c>
      <c r="G16" s="100">
        <v>0.49079320113314445</v>
      </c>
      <c r="H16" s="25">
        <v>28</v>
      </c>
      <c r="I16" s="100">
        <v>0.5957446808510638</v>
      </c>
      <c r="J16" s="16">
        <v>10631</v>
      </c>
      <c r="K16" s="100">
        <v>0.5145692158760891</v>
      </c>
    </row>
    <row r="17" spans="1:11" ht="15.75" thickBot="1">
      <c r="A17" s="49" t="s">
        <v>99</v>
      </c>
      <c r="B17" s="31">
        <v>7841</v>
      </c>
      <c r="C17" s="33">
        <v>1</v>
      </c>
      <c r="D17" s="31">
        <v>9948</v>
      </c>
      <c r="E17" s="33">
        <v>1</v>
      </c>
      <c r="F17" s="31">
        <v>2824</v>
      </c>
      <c r="G17" s="33">
        <v>1</v>
      </c>
      <c r="H17" s="31">
        <v>47</v>
      </c>
      <c r="I17" s="33">
        <v>1</v>
      </c>
      <c r="J17" s="29">
        <v>20660</v>
      </c>
      <c r="K17" s="33">
        <v>1</v>
      </c>
    </row>
    <row r="18" spans="1:12" ht="15">
      <c r="A18" s="36"/>
      <c r="B18" s="36"/>
      <c r="C18" s="36"/>
      <c r="D18" s="36"/>
      <c r="E18" s="36"/>
      <c r="F18" s="36"/>
      <c r="G18" s="36"/>
      <c r="H18" s="36"/>
      <c r="I18" s="36"/>
      <c r="J18" s="36"/>
      <c r="K18" s="36"/>
      <c r="L18" s="266"/>
    </row>
    <row r="19" spans="1:11" ht="15">
      <c r="A19" s="37"/>
      <c r="B19" s="37"/>
      <c r="C19" s="37"/>
      <c r="D19" s="37"/>
      <c r="E19" s="37"/>
      <c r="F19" s="37"/>
      <c r="G19" s="37"/>
      <c r="H19" s="37"/>
      <c r="I19" s="37"/>
      <c r="J19" s="37"/>
      <c r="K19" s="37"/>
    </row>
    <row r="20" spans="1:11" ht="15">
      <c r="A20" s="37"/>
      <c r="B20" s="37"/>
      <c r="C20" s="37"/>
      <c r="D20" s="37"/>
      <c r="E20" s="37"/>
      <c r="F20" s="37"/>
      <c r="G20" s="37"/>
      <c r="H20" s="37"/>
      <c r="I20" s="37"/>
      <c r="J20" s="37"/>
      <c r="K20" s="37"/>
    </row>
    <row r="21" spans="1:11" ht="15">
      <c r="A21" s="37"/>
      <c r="B21" s="37"/>
      <c r="C21" s="37"/>
      <c r="D21" s="37"/>
      <c r="E21" s="37"/>
      <c r="F21" s="37"/>
      <c r="G21" s="37"/>
      <c r="H21" s="37"/>
      <c r="I21" s="37"/>
      <c r="J21" s="37"/>
      <c r="K21" s="37"/>
    </row>
    <row r="22" spans="1:11" ht="15">
      <c r="A22" s="37"/>
      <c r="B22" s="37"/>
      <c r="C22" s="37"/>
      <c r="D22" s="37"/>
      <c r="E22" s="37"/>
      <c r="F22" s="37"/>
      <c r="G22" s="37"/>
      <c r="H22" s="37"/>
      <c r="I22" s="37"/>
      <c r="J22" s="37"/>
      <c r="K22" s="37"/>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83" r:id="rId1"/>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W20"/>
  <sheetViews>
    <sheetView zoomScalePageLayoutView="0" workbookViewId="0" topLeftCell="A1">
      <selection activeCell="A1" sqref="A1:W1"/>
    </sheetView>
  </sheetViews>
  <sheetFormatPr defaultColWidth="9.140625" defaultRowHeight="15"/>
  <cols>
    <col min="1" max="1" width="20.7109375" style="165" customWidth="1"/>
    <col min="2" max="23" width="11.140625" style="165" customWidth="1"/>
    <col min="24" max="16384" width="9.140625" style="165" customWidth="1"/>
  </cols>
  <sheetData>
    <row r="1" spans="1:23" ht="24.75" customHeight="1" thickBot="1" thickTop="1">
      <c r="A1" s="486" t="s">
        <v>284</v>
      </c>
      <c r="B1" s="487"/>
      <c r="C1" s="487"/>
      <c r="D1" s="487"/>
      <c r="E1" s="487"/>
      <c r="F1" s="487"/>
      <c r="G1" s="487"/>
      <c r="H1" s="487"/>
      <c r="I1" s="487"/>
      <c r="J1" s="487"/>
      <c r="K1" s="487"/>
      <c r="L1" s="487"/>
      <c r="M1" s="487"/>
      <c r="N1" s="487"/>
      <c r="O1" s="487"/>
      <c r="P1" s="487"/>
      <c r="Q1" s="487"/>
      <c r="R1" s="487"/>
      <c r="S1" s="487"/>
      <c r="T1" s="487"/>
      <c r="U1" s="487"/>
      <c r="V1" s="487"/>
      <c r="W1" s="488"/>
    </row>
    <row r="2" spans="1:23" ht="19.5" customHeight="1" thickBot="1" thickTop="1">
      <c r="A2" s="467" t="s">
        <v>118</v>
      </c>
      <c r="B2" s="489" t="s">
        <v>89</v>
      </c>
      <c r="C2" s="490"/>
      <c r="D2" s="490"/>
      <c r="E2" s="490"/>
      <c r="F2" s="490"/>
      <c r="G2" s="490"/>
      <c r="H2" s="490"/>
      <c r="I2" s="490"/>
      <c r="J2" s="490"/>
      <c r="K2" s="523"/>
      <c r="L2" s="489" t="s">
        <v>90</v>
      </c>
      <c r="M2" s="490"/>
      <c r="N2" s="490"/>
      <c r="O2" s="490"/>
      <c r="P2" s="490"/>
      <c r="Q2" s="490"/>
      <c r="R2" s="490"/>
      <c r="S2" s="490"/>
      <c r="T2" s="490"/>
      <c r="U2" s="523"/>
      <c r="V2" s="493" t="s">
        <v>88</v>
      </c>
      <c r="W2" s="494"/>
    </row>
    <row r="3" spans="1:23" ht="19.5" customHeight="1" thickBot="1">
      <c r="A3" s="467"/>
      <c r="B3" s="484" t="s">
        <v>80</v>
      </c>
      <c r="C3" s="524"/>
      <c r="D3" s="524"/>
      <c r="E3" s="524"/>
      <c r="F3" s="524"/>
      <c r="G3" s="524"/>
      <c r="H3" s="524"/>
      <c r="I3" s="525"/>
      <c r="J3" s="508" t="s">
        <v>99</v>
      </c>
      <c r="K3" s="526"/>
      <c r="L3" s="529" t="s">
        <v>80</v>
      </c>
      <c r="M3" s="524"/>
      <c r="N3" s="524"/>
      <c r="O3" s="524"/>
      <c r="P3" s="524"/>
      <c r="Q3" s="524"/>
      <c r="R3" s="524"/>
      <c r="S3" s="524"/>
      <c r="T3" s="471" t="s">
        <v>99</v>
      </c>
      <c r="U3" s="470"/>
      <c r="V3" s="493"/>
      <c r="W3" s="494"/>
    </row>
    <row r="4" spans="1:23" ht="19.5" customHeight="1">
      <c r="A4" s="467"/>
      <c r="B4" s="471" t="s">
        <v>130</v>
      </c>
      <c r="C4" s="470"/>
      <c r="D4" s="469" t="s">
        <v>82</v>
      </c>
      <c r="E4" s="470"/>
      <c r="F4" s="469" t="s">
        <v>83</v>
      </c>
      <c r="G4" s="472"/>
      <c r="H4" s="471" t="s">
        <v>84</v>
      </c>
      <c r="I4" s="470"/>
      <c r="J4" s="527"/>
      <c r="K4" s="528"/>
      <c r="L4" s="519" t="s">
        <v>130</v>
      </c>
      <c r="M4" s="520"/>
      <c r="N4" s="519" t="s">
        <v>131</v>
      </c>
      <c r="O4" s="520"/>
      <c r="P4" s="519" t="s">
        <v>132</v>
      </c>
      <c r="Q4" s="520"/>
      <c r="R4" s="519" t="s">
        <v>84</v>
      </c>
      <c r="S4" s="520"/>
      <c r="T4" s="482"/>
      <c r="U4" s="504"/>
      <c r="V4" s="493"/>
      <c r="W4" s="494"/>
    </row>
    <row r="5" spans="1:23" ht="19.5" customHeight="1" thickBot="1">
      <c r="A5" s="468"/>
      <c r="B5" s="86" t="s">
        <v>52</v>
      </c>
      <c r="C5" s="88" t="s">
        <v>53</v>
      </c>
      <c r="D5" s="89" t="s">
        <v>52</v>
      </c>
      <c r="E5" s="88" t="s">
        <v>53</v>
      </c>
      <c r="F5" s="89" t="s">
        <v>52</v>
      </c>
      <c r="G5" s="87" t="s">
        <v>53</v>
      </c>
      <c r="H5" s="86" t="s">
        <v>52</v>
      </c>
      <c r="I5" s="87" t="s">
        <v>53</v>
      </c>
      <c r="J5" s="86" t="s">
        <v>52</v>
      </c>
      <c r="K5" s="87" t="s">
        <v>53</v>
      </c>
      <c r="L5" s="86" t="s">
        <v>52</v>
      </c>
      <c r="M5" s="88" t="s">
        <v>53</v>
      </c>
      <c r="N5" s="86" t="s">
        <v>52</v>
      </c>
      <c r="O5" s="88" t="s">
        <v>53</v>
      </c>
      <c r="P5" s="86" t="s">
        <v>52</v>
      </c>
      <c r="Q5" s="88" t="s">
        <v>53</v>
      </c>
      <c r="R5" s="86" t="s">
        <v>52</v>
      </c>
      <c r="S5" s="88" t="s">
        <v>53</v>
      </c>
      <c r="T5" s="89" t="s">
        <v>52</v>
      </c>
      <c r="U5" s="88" t="s">
        <v>53</v>
      </c>
      <c r="V5" s="86" t="s">
        <v>52</v>
      </c>
      <c r="W5" s="88" t="s">
        <v>53</v>
      </c>
    </row>
    <row r="6" spans="1:23" ht="15">
      <c r="A6" s="170" t="s">
        <v>119</v>
      </c>
      <c r="B6" s="17">
        <v>772</v>
      </c>
      <c r="C6" s="99">
        <v>0.1787037037037037</v>
      </c>
      <c r="D6" s="17">
        <v>917</v>
      </c>
      <c r="E6" s="99">
        <v>0.1794871794871795</v>
      </c>
      <c r="F6" s="17">
        <v>191</v>
      </c>
      <c r="G6" s="99">
        <v>0.14148148148148146</v>
      </c>
      <c r="H6" s="17">
        <v>2</v>
      </c>
      <c r="I6" s="99">
        <v>0.125</v>
      </c>
      <c r="J6" s="17">
        <v>1882</v>
      </c>
      <c r="K6" s="99">
        <v>0.1743399722093562</v>
      </c>
      <c r="L6" s="17">
        <v>498</v>
      </c>
      <c r="M6" s="99">
        <v>0.14143709173530247</v>
      </c>
      <c r="N6" s="17">
        <v>626</v>
      </c>
      <c r="O6" s="99">
        <v>0.1293655713990494</v>
      </c>
      <c r="P6" s="17">
        <v>177</v>
      </c>
      <c r="Q6" s="99">
        <v>0.12008141112618724</v>
      </c>
      <c r="R6" s="17">
        <v>4</v>
      </c>
      <c r="S6" s="99">
        <v>0.12903225806451613</v>
      </c>
      <c r="T6" s="17">
        <v>1305</v>
      </c>
      <c r="U6" s="100">
        <v>0.1322858590978206</v>
      </c>
      <c r="V6" s="17">
        <v>3187</v>
      </c>
      <c r="W6" s="100">
        <v>0.1542594385285576</v>
      </c>
    </row>
    <row r="7" spans="1:23" ht="15">
      <c r="A7" s="239" t="s">
        <v>120</v>
      </c>
      <c r="B7" s="21">
        <v>23</v>
      </c>
      <c r="C7" s="99">
        <v>0.005324074074074075</v>
      </c>
      <c r="D7" s="21">
        <v>40</v>
      </c>
      <c r="E7" s="99">
        <v>0.007829320806420043</v>
      </c>
      <c r="F7" s="21">
        <v>7</v>
      </c>
      <c r="G7" s="99">
        <v>0.005185185185185185</v>
      </c>
      <c r="H7" s="21">
        <v>0</v>
      </c>
      <c r="I7" s="99">
        <v>0</v>
      </c>
      <c r="J7" s="17">
        <v>70</v>
      </c>
      <c r="K7" s="99">
        <v>0.006484483557202408</v>
      </c>
      <c r="L7" s="21">
        <v>39</v>
      </c>
      <c r="M7" s="99">
        <v>0.011076398750355012</v>
      </c>
      <c r="N7" s="21">
        <v>28</v>
      </c>
      <c r="O7" s="99">
        <v>0.005786319487497416</v>
      </c>
      <c r="P7" s="21">
        <v>12</v>
      </c>
      <c r="Q7" s="99">
        <v>0.008141112618724558</v>
      </c>
      <c r="R7" s="21">
        <v>0</v>
      </c>
      <c r="S7" s="99">
        <v>0</v>
      </c>
      <c r="T7" s="17">
        <v>79</v>
      </c>
      <c r="U7" s="100">
        <v>0.00800810947795236</v>
      </c>
      <c r="V7" s="17">
        <v>149</v>
      </c>
      <c r="W7" s="100">
        <v>0.007212003872216845</v>
      </c>
    </row>
    <row r="8" spans="1:23" ht="15">
      <c r="A8" s="239" t="s">
        <v>121</v>
      </c>
      <c r="B8" s="21">
        <v>30</v>
      </c>
      <c r="C8" s="99">
        <v>0.006944444444444444</v>
      </c>
      <c r="D8" s="21">
        <v>24</v>
      </c>
      <c r="E8" s="99">
        <v>0.004697592483852026</v>
      </c>
      <c r="F8" s="21">
        <v>10</v>
      </c>
      <c r="G8" s="99">
        <v>0.007407407407407408</v>
      </c>
      <c r="H8" s="21">
        <v>0</v>
      </c>
      <c r="I8" s="99">
        <v>0</v>
      </c>
      <c r="J8" s="17">
        <v>64</v>
      </c>
      <c r="K8" s="99">
        <v>0.005928670680870773</v>
      </c>
      <c r="L8" s="21">
        <v>11</v>
      </c>
      <c r="M8" s="99">
        <v>0.0031241124680488497</v>
      </c>
      <c r="N8" s="21">
        <v>12</v>
      </c>
      <c r="O8" s="99">
        <v>0.0024798512089274647</v>
      </c>
      <c r="P8" s="21">
        <v>8</v>
      </c>
      <c r="Q8" s="99">
        <v>0.005427408412483039</v>
      </c>
      <c r="R8" s="21">
        <v>0</v>
      </c>
      <c r="S8" s="99">
        <v>0</v>
      </c>
      <c r="T8" s="17">
        <v>31</v>
      </c>
      <c r="U8" s="100">
        <v>0.0031424227065382664</v>
      </c>
      <c r="V8" s="17">
        <v>95</v>
      </c>
      <c r="W8" s="100">
        <v>0.004598257502420136</v>
      </c>
    </row>
    <row r="9" spans="1:23" ht="15">
      <c r="A9" s="239" t="s">
        <v>122</v>
      </c>
      <c r="B9" s="21">
        <v>65</v>
      </c>
      <c r="C9" s="99">
        <v>0.015046296296296295</v>
      </c>
      <c r="D9" s="21">
        <v>81</v>
      </c>
      <c r="E9" s="99">
        <v>0.01585437463300059</v>
      </c>
      <c r="F9" s="21">
        <v>18</v>
      </c>
      <c r="G9" s="99">
        <v>0.013333333333333334</v>
      </c>
      <c r="H9" s="21">
        <v>0</v>
      </c>
      <c r="I9" s="99">
        <v>0</v>
      </c>
      <c r="J9" s="17">
        <v>164</v>
      </c>
      <c r="K9" s="99">
        <v>0.015192218619731357</v>
      </c>
      <c r="L9" s="21">
        <v>25</v>
      </c>
      <c r="M9" s="99">
        <v>0.007100255609201931</v>
      </c>
      <c r="N9" s="21">
        <v>27</v>
      </c>
      <c r="O9" s="99">
        <v>0.005579665220086794</v>
      </c>
      <c r="P9" s="21">
        <v>6</v>
      </c>
      <c r="Q9" s="99">
        <v>0.004070556309362279</v>
      </c>
      <c r="R9" s="21">
        <v>0</v>
      </c>
      <c r="S9" s="99">
        <v>0</v>
      </c>
      <c r="T9" s="17">
        <v>58</v>
      </c>
      <c r="U9" s="100">
        <v>0.005879371515458693</v>
      </c>
      <c r="V9" s="17">
        <v>222</v>
      </c>
      <c r="W9" s="100">
        <v>0.01074540174249758</v>
      </c>
    </row>
    <row r="10" spans="1:23" ht="15">
      <c r="A10" s="239" t="s">
        <v>123</v>
      </c>
      <c r="B10" s="21">
        <v>175</v>
      </c>
      <c r="C10" s="99">
        <v>0.04050925925925926</v>
      </c>
      <c r="D10" s="21">
        <v>277</v>
      </c>
      <c r="E10" s="99">
        <v>0.0542180465844588</v>
      </c>
      <c r="F10" s="21">
        <v>82</v>
      </c>
      <c r="G10" s="99">
        <v>0.060740740740740734</v>
      </c>
      <c r="H10" s="21">
        <v>0</v>
      </c>
      <c r="I10" s="99">
        <v>0</v>
      </c>
      <c r="J10" s="17">
        <v>534</v>
      </c>
      <c r="K10" s="99">
        <v>0.049467345993515516</v>
      </c>
      <c r="L10" s="21">
        <v>58</v>
      </c>
      <c r="M10" s="99">
        <v>0.01647259301334848</v>
      </c>
      <c r="N10" s="21">
        <v>64</v>
      </c>
      <c r="O10" s="99">
        <v>0.013225873114279814</v>
      </c>
      <c r="P10" s="21">
        <v>24</v>
      </c>
      <c r="Q10" s="99">
        <v>0.016282225237449117</v>
      </c>
      <c r="R10" s="21">
        <v>0</v>
      </c>
      <c r="S10" s="99">
        <v>0</v>
      </c>
      <c r="T10" s="17">
        <v>146</v>
      </c>
      <c r="U10" s="100">
        <v>0.014799797263051188</v>
      </c>
      <c r="V10" s="17">
        <v>680</v>
      </c>
      <c r="W10" s="100">
        <v>0.03291384317521781</v>
      </c>
    </row>
    <row r="11" spans="1:23" ht="15">
      <c r="A11" s="239" t="s">
        <v>124</v>
      </c>
      <c r="B11" s="21">
        <v>93</v>
      </c>
      <c r="C11" s="99">
        <v>0.021527777777777778</v>
      </c>
      <c r="D11" s="21">
        <v>115</v>
      </c>
      <c r="E11" s="99">
        <v>0.022509297318457622</v>
      </c>
      <c r="F11" s="21">
        <v>48</v>
      </c>
      <c r="G11" s="99">
        <v>0.035555555555555556</v>
      </c>
      <c r="H11" s="21">
        <v>0</v>
      </c>
      <c r="I11" s="99">
        <v>0</v>
      </c>
      <c r="J11" s="17">
        <v>256</v>
      </c>
      <c r="K11" s="99">
        <v>0.023714682723483094</v>
      </c>
      <c r="L11" s="21">
        <v>42</v>
      </c>
      <c r="M11" s="99">
        <v>0.011928429423459244</v>
      </c>
      <c r="N11" s="21">
        <v>54</v>
      </c>
      <c r="O11" s="99">
        <v>0.011159330440173589</v>
      </c>
      <c r="P11" s="21">
        <v>21</v>
      </c>
      <c r="Q11" s="99">
        <v>0.014246947082767978</v>
      </c>
      <c r="R11" s="21">
        <v>0</v>
      </c>
      <c r="S11" s="99">
        <v>0</v>
      </c>
      <c r="T11" s="17">
        <v>117</v>
      </c>
      <c r="U11" s="100">
        <v>0.011860111505321845</v>
      </c>
      <c r="V11" s="17">
        <v>373</v>
      </c>
      <c r="W11" s="100">
        <v>0.018054211035818005</v>
      </c>
    </row>
    <row r="12" spans="1:23" ht="15">
      <c r="A12" s="239" t="s">
        <v>125</v>
      </c>
      <c r="B12" s="21">
        <v>73</v>
      </c>
      <c r="C12" s="99">
        <v>0.016898148148148148</v>
      </c>
      <c r="D12" s="21">
        <v>94</v>
      </c>
      <c r="E12" s="99">
        <v>0.018398903895087103</v>
      </c>
      <c r="F12" s="21">
        <v>32</v>
      </c>
      <c r="G12" s="99">
        <v>0.023703703703703703</v>
      </c>
      <c r="H12" s="21">
        <v>0</v>
      </c>
      <c r="I12" s="99">
        <v>0</v>
      </c>
      <c r="J12" s="17">
        <v>199</v>
      </c>
      <c r="K12" s="99">
        <v>0.01843446039833256</v>
      </c>
      <c r="L12" s="21">
        <v>41</v>
      </c>
      <c r="M12" s="99">
        <v>0.011644419199091167</v>
      </c>
      <c r="N12" s="21">
        <v>64</v>
      </c>
      <c r="O12" s="99">
        <v>0.013225873114279814</v>
      </c>
      <c r="P12" s="21">
        <v>24</v>
      </c>
      <c r="Q12" s="99">
        <v>0.016282225237449117</v>
      </c>
      <c r="R12" s="21">
        <v>0</v>
      </c>
      <c r="S12" s="99">
        <v>0</v>
      </c>
      <c r="T12" s="17">
        <v>129</v>
      </c>
      <c r="U12" s="100">
        <v>0.013076533198175368</v>
      </c>
      <c r="V12" s="17">
        <v>328</v>
      </c>
      <c r="W12" s="100">
        <v>0.015876089060987413</v>
      </c>
    </row>
    <row r="13" spans="1:23" ht="15">
      <c r="A13" s="239" t="s">
        <v>126</v>
      </c>
      <c r="B13" s="21">
        <v>104</v>
      </c>
      <c r="C13" s="99">
        <v>0.024074074074074074</v>
      </c>
      <c r="D13" s="21">
        <v>121</v>
      </c>
      <c r="E13" s="99">
        <v>0.02368369543942063</v>
      </c>
      <c r="F13" s="21">
        <v>64</v>
      </c>
      <c r="G13" s="99">
        <v>0.047407407407407405</v>
      </c>
      <c r="H13" s="21">
        <v>1</v>
      </c>
      <c r="I13" s="99">
        <v>0.0625</v>
      </c>
      <c r="J13" s="17">
        <v>290</v>
      </c>
      <c r="K13" s="99">
        <v>0.026864289022695692</v>
      </c>
      <c r="L13" s="21">
        <v>80</v>
      </c>
      <c r="M13" s="99">
        <v>0.02272081794944618</v>
      </c>
      <c r="N13" s="21">
        <v>150</v>
      </c>
      <c r="O13" s="99">
        <v>0.030998140111593308</v>
      </c>
      <c r="P13" s="21">
        <v>44</v>
      </c>
      <c r="Q13" s="99">
        <v>0.029850746268656712</v>
      </c>
      <c r="R13" s="21">
        <v>4</v>
      </c>
      <c r="S13" s="99">
        <v>0.12903225806451613</v>
      </c>
      <c r="T13" s="17">
        <v>278</v>
      </c>
      <c r="U13" s="100">
        <v>0.028180435884439935</v>
      </c>
      <c r="V13" s="17">
        <v>568</v>
      </c>
      <c r="W13" s="100">
        <v>0.02749273959341723</v>
      </c>
    </row>
    <row r="14" spans="1:23" ht="15">
      <c r="A14" s="262" t="s">
        <v>127</v>
      </c>
      <c r="B14" s="21">
        <v>314</v>
      </c>
      <c r="C14" s="99">
        <v>0.0726851851851852</v>
      </c>
      <c r="D14" s="21">
        <v>387</v>
      </c>
      <c r="E14" s="99">
        <v>0.07574867880211392</v>
      </c>
      <c r="F14" s="21">
        <v>122</v>
      </c>
      <c r="G14" s="99">
        <v>0.09037037037037036</v>
      </c>
      <c r="H14" s="21">
        <v>2</v>
      </c>
      <c r="I14" s="99">
        <v>0.125</v>
      </c>
      <c r="J14" s="17">
        <v>825</v>
      </c>
      <c r="K14" s="99">
        <v>0.07642427049559981</v>
      </c>
      <c r="L14" s="21">
        <v>308</v>
      </c>
      <c r="M14" s="99">
        <v>0.08747514910536779</v>
      </c>
      <c r="N14" s="21">
        <v>507</v>
      </c>
      <c r="O14" s="99">
        <v>0.10477371357718537</v>
      </c>
      <c r="P14" s="21">
        <v>174</v>
      </c>
      <c r="Q14" s="99">
        <v>0.11804613297150611</v>
      </c>
      <c r="R14" s="21">
        <v>4</v>
      </c>
      <c r="S14" s="99">
        <v>0.12903225806451613</v>
      </c>
      <c r="T14" s="17">
        <v>993</v>
      </c>
      <c r="U14" s="100">
        <v>0.10065889508362899</v>
      </c>
      <c r="V14" s="17">
        <v>1818</v>
      </c>
      <c r="W14" s="100">
        <v>0.08799612778315585</v>
      </c>
    </row>
    <row r="15" spans="1:23" ht="15">
      <c r="A15" s="262" t="s">
        <v>128</v>
      </c>
      <c r="B15" s="25">
        <v>356</v>
      </c>
      <c r="C15" s="99">
        <v>0.0824074074074074</v>
      </c>
      <c r="D15" s="25">
        <v>355</v>
      </c>
      <c r="E15" s="99">
        <v>0.06948522215697789</v>
      </c>
      <c r="F15" s="25">
        <v>90</v>
      </c>
      <c r="G15" s="99">
        <v>0.06666666666666668</v>
      </c>
      <c r="H15" s="25">
        <v>0</v>
      </c>
      <c r="I15" s="99">
        <v>0</v>
      </c>
      <c r="J15" s="17">
        <v>801</v>
      </c>
      <c r="K15" s="99">
        <v>0.07420101899027327</v>
      </c>
      <c r="L15" s="25">
        <v>371</v>
      </c>
      <c r="M15" s="99">
        <v>0.10536779324055665</v>
      </c>
      <c r="N15" s="25">
        <v>468</v>
      </c>
      <c r="O15" s="99">
        <v>0.09671419714817113</v>
      </c>
      <c r="P15" s="25">
        <v>147</v>
      </c>
      <c r="Q15" s="99">
        <v>0.09972862957937584</v>
      </c>
      <c r="R15" s="25">
        <v>1</v>
      </c>
      <c r="S15" s="99">
        <v>0.03225806451612903</v>
      </c>
      <c r="T15" s="17">
        <v>987</v>
      </c>
      <c r="U15" s="100">
        <v>0.10005068423720223</v>
      </c>
      <c r="V15" s="17">
        <v>1788</v>
      </c>
      <c r="W15" s="100">
        <v>0.08654404646660213</v>
      </c>
    </row>
    <row r="16" spans="1:23" ht="15">
      <c r="A16" s="262" t="s">
        <v>129</v>
      </c>
      <c r="B16" s="25">
        <v>138</v>
      </c>
      <c r="C16" s="99">
        <v>0.03194444444444444</v>
      </c>
      <c r="D16" s="25">
        <v>134</v>
      </c>
      <c r="E16" s="99">
        <v>0.026228224701507145</v>
      </c>
      <c r="F16" s="25">
        <v>49</v>
      </c>
      <c r="G16" s="99">
        <v>0.0362962962962963</v>
      </c>
      <c r="H16" s="25">
        <v>0</v>
      </c>
      <c r="I16" s="99">
        <v>0</v>
      </c>
      <c r="J16" s="17">
        <v>321</v>
      </c>
      <c r="K16" s="99">
        <v>0.029735988883742473</v>
      </c>
      <c r="L16" s="25">
        <v>177</v>
      </c>
      <c r="M16" s="99">
        <v>0.05026980971314968</v>
      </c>
      <c r="N16" s="25">
        <v>234</v>
      </c>
      <c r="O16" s="99">
        <v>0.048357098574085565</v>
      </c>
      <c r="P16" s="25">
        <v>88</v>
      </c>
      <c r="Q16" s="99">
        <v>0.059701492537313425</v>
      </c>
      <c r="R16" s="25">
        <v>1</v>
      </c>
      <c r="S16" s="99">
        <v>0.03225806451612903</v>
      </c>
      <c r="T16" s="17">
        <v>500</v>
      </c>
      <c r="U16" s="100">
        <v>0.050684237202230115</v>
      </c>
      <c r="V16" s="17">
        <v>821</v>
      </c>
      <c r="W16" s="100">
        <v>0.039738625363020336</v>
      </c>
    </row>
    <row r="17" spans="1:23" ht="15.75" thickBot="1">
      <c r="A17" s="239" t="s">
        <v>78</v>
      </c>
      <c r="B17" s="25">
        <v>2177</v>
      </c>
      <c r="C17" s="99">
        <v>0.5039351851851852</v>
      </c>
      <c r="D17" s="25">
        <v>2564</v>
      </c>
      <c r="E17" s="99">
        <v>0.5018594636915248</v>
      </c>
      <c r="F17" s="25">
        <v>637</v>
      </c>
      <c r="G17" s="99">
        <v>0.47185185185185186</v>
      </c>
      <c r="H17" s="25">
        <v>11</v>
      </c>
      <c r="I17" s="99">
        <v>0.6875</v>
      </c>
      <c r="J17" s="17">
        <v>5389</v>
      </c>
      <c r="K17" s="99">
        <v>0.49921259842519683</v>
      </c>
      <c r="L17" s="25">
        <v>1871</v>
      </c>
      <c r="M17" s="99">
        <v>0.5313831297926725</v>
      </c>
      <c r="N17" s="25">
        <v>2605</v>
      </c>
      <c r="O17" s="99">
        <v>0.5383343666046703</v>
      </c>
      <c r="P17" s="25">
        <v>749</v>
      </c>
      <c r="Q17" s="99">
        <v>0.5081411126187245</v>
      </c>
      <c r="R17" s="25">
        <v>17</v>
      </c>
      <c r="S17" s="99">
        <v>0.5483870967741936</v>
      </c>
      <c r="T17" s="17">
        <v>5242</v>
      </c>
      <c r="U17" s="100">
        <v>0.5313735428281805</v>
      </c>
      <c r="V17" s="17">
        <v>10631</v>
      </c>
      <c r="W17" s="100">
        <v>0.5145692158760891</v>
      </c>
    </row>
    <row r="18" spans="1:23" ht="15.75" thickBot="1">
      <c r="A18" s="49" t="s">
        <v>99</v>
      </c>
      <c r="B18" s="31">
        <v>4320</v>
      </c>
      <c r="C18" s="30">
        <v>1</v>
      </c>
      <c r="D18" s="31">
        <v>5109</v>
      </c>
      <c r="E18" s="30">
        <v>1</v>
      </c>
      <c r="F18" s="31">
        <v>1350</v>
      </c>
      <c r="G18" s="30">
        <v>1</v>
      </c>
      <c r="H18" s="31">
        <v>16</v>
      </c>
      <c r="I18" s="30">
        <v>1</v>
      </c>
      <c r="J18" s="31">
        <v>10795</v>
      </c>
      <c r="K18" s="30">
        <v>1</v>
      </c>
      <c r="L18" s="31">
        <v>3521</v>
      </c>
      <c r="M18" s="30">
        <v>1</v>
      </c>
      <c r="N18" s="31">
        <v>4839</v>
      </c>
      <c r="O18" s="30">
        <v>1</v>
      </c>
      <c r="P18" s="31">
        <v>1474</v>
      </c>
      <c r="Q18" s="30">
        <v>1</v>
      </c>
      <c r="R18" s="31">
        <v>31</v>
      </c>
      <c r="S18" s="30">
        <v>1</v>
      </c>
      <c r="T18" s="31">
        <v>9865</v>
      </c>
      <c r="U18" s="33">
        <v>1</v>
      </c>
      <c r="V18" s="31">
        <v>20660</v>
      </c>
      <c r="W18" s="33">
        <v>1</v>
      </c>
    </row>
    <row r="19" spans="1:23" ht="15">
      <c r="A19" s="37"/>
      <c r="B19" s="37"/>
      <c r="C19" s="37"/>
      <c r="D19" s="37"/>
      <c r="E19" s="37"/>
      <c r="F19" s="37"/>
      <c r="G19" s="37"/>
      <c r="H19" s="37"/>
      <c r="I19" s="37"/>
      <c r="J19" s="37"/>
      <c r="K19" s="37"/>
      <c r="L19" s="37"/>
      <c r="M19" s="37"/>
      <c r="N19" s="37"/>
      <c r="O19" s="37"/>
      <c r="P19" s="37"/>
      <c r="Q19" s="37"/>
      <c r="R19" s="37"/>
      <c r="S19" s="37"/>
      <c r="T19" s="37"/>
      <c r="U19" s="37"/>
      <c r="V19" s="37"/>
      <c r="W19" s="37"/>
    </row>
    <row r="20" spans="1:23" ht="15">
      <c r="A20" s="37"/>
      <c r="B20" s="37"/>
      <c r="C20" s="37"/>
      <c r="D20" s="37"/>
      <c r="E20" s="37"/>
      <c r="F20" s="37"/>
      <c r="G20" s="37"/>
      <c r="H20" s="37"/>
      <c r="I20" s="37"/>
      <c r="J20" s="37"/>
      <c r="K20" s="37"/>
      <c r="L20" s="37"/>
      <c r="M20" s="37"/>
      <c r="N20" s="37"/>
      <c r="O20" s="37"/>
      <c r="P20" s="37"/>
      <c r="Q20" s="37"/>
      <c r="R20" s="37"/>
      <c r="S20" s="37"/>
      <c r="T20" s="37"/>
      <c r="U20" s="37"/>
      <c r="V20" s="37"/>
      <c r="W20" s="37"/>
    </row>
  </sheetData>
  <sheetProtection/>
  <mergeCells count="17">
    <mergeCell ref="R4:S4"/>
    <mergeCell ref="D4:E4"/>
    <mergeCell ref="F4:G4"/>
    <mergeCell ref="H4:I4"/>
    <mergeCell ref="L4:M4"/>
    <mergeCell ref="N4:O4"/>
    <mergeCell ref="P4:Q4"/>
    <mergeCell ref="A1:W1"/>
    <mergeCell ref="A2:A5"/>
    <mergeCell ref="B2:K2"/>
    <mergeCell ref="L2:U2"/>
    <mergeCell ref="V2:W4"/>
    <mergeCell ref="B3:I3"/>
    <mergeCell ref="J3:K4"/>
    <mergeCell ref="L3:S3"/>
    <mergeCell ref="T3:U4"/>
    <mergeCell ref="B4:C4"/>
  </mergeCells>
  <printOptions horizontalCentered="1"/>
  <pageMargins left="0.7" right="0.7" top="0.75" bottom="0.75" header="0.3" footer="0.3"/>
  <pageSetup fitToHeight="1" fitToWidth="1" horizontalDpi="600" verticalDpi="600" orientation="landscape" paperSize="9" scale="49" r:id="rId1"/>
</worksheet>
</file>

<file path=xl/worksheets/sheet13.xml><?xml version="1.0" encoding="utf-8"?>
<worksheet xmlns="http://schemas.openxmlformats.org/spreadsheetml/2006/main" xmlns:r="http://schemas.openxmlformats.org/officeDocument/2006/relationships">
  <sheetPr>
    <tabColor rgb="FF92D050"/>
    <pageSetUpPr fitToPage="1"/>
  </sheetPr>
  <dimension ref="A1:Q21"/>
  <sheetViews>
    <sheetView zoomScalePageLayoutView="0" workbookViewId="0" topLeftCell="A1">
      <selection activeCell="A1" sqref="A1:Q1"/>
    </sheetView>
  </sheetViews>
  <sheetFormatPr defaultColWidth="9.140625" defaultRowHeight="15"/>
  <cols>
    <col min="1" max="1" width="20.7109375" style="165" customWidth="1"/>
    <col min="2" max="17" width="9.7109375" style="165" customWidth="1"/>
    <col min="18" max="16384" width="9.140625" style="165" customWidth="1"/>
  </cols>
  <sheetData>
    <row r="1" spans="1:17" ht="24.75" customHeight="1" thickBot="1" thickTop="1">
      <c r="A1" s="486" t="s">
        <v>285</v>
      </c>
      <c r="B1" s="487"/>
      <c r="C1" s="487"/>
      <c r="D1" s="487"/>
      <c r="E1" s="487"/>
      <c r="F1" s="487"/>
      <c r="G1" s="487"/>
      <c r="H1" s="487"/>
      <c r="I1" s="487"/>
      <c r="J1" s="487"/>
      <c r="K1" s="487"/>
      <c r="L1" s="487"/>
      <c r="M1" s="487"/>
      <c r="N1" s="487"/>
      <c r="O1" s="487"/>
      <c r="P1" s="487"/>
      <c r="Q1" s="488"/>
    </row>
    <row r="2" spans="1:17" ht="19.5" customHeight="1" thickBot="1" thickTop="1">
      <c r="A2" s="467" t="s">
        <v>118</v>
      </c>
      <c r="B2" s="489" t="s">
        <v>92</v>
      </c>
      <c r="C2" s="490"/>
      <c r="D2" s="490"/>
      <c r="E2" s="490"/>
      <c r="F2" s="490"/>
      <c r="G2" s="490"/>
      <c r="H2" s="490"/>
      <c r="I2" s="490"/>
      <c r="J2" s="490"/>
      <c r="K2" s="490"/>
      <c r="L2" s="490"/>
      <c r="M2" s="490"/>
      <c r="N2" s="490"/>
      <c r="O2" s="490"/>
      <c r="P2" s="490"/>
      <c r="Q2" s="467" t="s">
        <v>79</v>
      </c>
    </row>
    <row r="3" spans="1:17" ht="19.5" customHeight="1" thickBot="1">
      <c r="A3" s="467"/>
      <c r="B3" s="499" t="s">
        <v>93</v>
      </c>
      <c r="C3" s="497"/>
      <c r="D3" s="497"/>
      <c r="E3" s="497"/>
      <c r="F3" s="498"/>
      <c r="G3" s="497" t="s">
        <v>94</v>
      </c>
      <c r="H3" s="497"/>
      <c r="I3" s="497"/>
      <c r="J3" s="497"/>
      <c r="K3" s="498"/>
      <c r="L3" s="499" t="s">
        <v>95</v>
      </c>
      <c r="M3" s="497"/>
      <c r="N3" s="497"/>
      <c r="O3" s="497"/>
      <c r="P3" s="498"/>
      <c r="Q3" s="467"/>
    </row>
    <row r="4" spans="1:17" ht="19.5" customHeight="1" thickBot="1">
      <c r="A4" s="467"/>
      <c r="B4" s="499" t="s">
        <v>80</v>
      </c>
      <c r="C4" s="497"/>
      <c r="D4" s="497"/>
      <c r="E4" s="498"/>
      <c r="F4" s="507" t="s">
        <v>79</v>
      </c>
      <c r="G4" s="499" t="s">
        <v>80</v>
      </c>
      <c r="H4" s="497"/>
      <c r="I4" s="497"/>
      <c r="J4" s="498"/>
      <c r="K4" s="507" t="s">
        <v>79</v>
      </c>
      <c r="L4" s="489" t="s">
        <v>80</v>
      </c>
      <c r="M4" s="490"/>
      <c r="N4" s="490"/>
      <c r="O4" s="523"/>
      <c r="P4" s="467" t="s">
        <v>79</v>
      </c>
      <c r="Q4" s="467"/>
    </row>
    <row r="5" spans="1:17" ht="19.5" customHeight="1" thickBot="1">
      <c r="A5" s="468" t="s">
        <v>119</v>
      </c>
      <c r="B5" s="58" t="s">
        <v>81</v>
      </c>
      <c r="C5" s="59" t="s">
        <v>82</v>
      </c>
      <c r="D5" s="59" t="s">
        <v>83</v>
      </c>
      <c r="E5" s="60" t="s">
        <v>84</v>
      </c>
      <c r="F5" s="523"/>
      <c r="G5" s="58" t="s">
        <v>81</v>
      </c>
      <c r="H5" s="59" t="s">
        <v>82</v>
      </c>
      <c r="I5" s="59" t="s">
        <v>83</v>
      </c>
      <c r="J5" s="60" t="s">
        <v>84</v>
      </c>
      <c r="K5" s="523"/>
      <c r="L5" s="58" t="s">
        <v>81</v>
      </c>
      <c r="M5" s="59" t="s">
        <v>82</v>
      </c>
      <c r="N5" s="59" t="s">
        <v>83</v>
      </c>
      <c r="O5" s="60" t="s">
        <v>84</v>
      </c>
      <c r="P5" s="523"/>
      <c r="Q5" s="468"/>
    </row>
    <row r="6" spans="1:17" ht="15">
      <c r="A6" s="239" t="s">
        <v>119</v>
      </c>
      <c r="B6" s="17">
        <v>186</v>
      </c>
      <c r="C6" s="92">
        <v>223</v>
      </c>
      <c r="D6" s="92">
        <v>32</v>
      </c>
      <c r="E6" s="93">
        <v>2</v>
      </c>
      <c r="F6" s="215">
        <v>443</v>
      </c>
      <c r="G6" s="16">
        <v>779</v>
      </c>
      <c r="H6" s="92">
        <v>979</v>
      </c>
      <c r="I6" s="93">
        <v>214</v>
      </c>
      <c r="J6" s="94">
        <v>3</v>
      </c>
      <c r="K6" s="215">
        <v>1975</v>
      </c>
      <c r="L6" s="17">
        <v>305</v>
      </c>
      <c r="M6" s="92">
        <v>341</v>
      </c>
      <c r="N6" s="92">
        <v>122</v>
      </c>
      <c r="O6" s="93">
        <v>1</v>
      </c>
      <c r="P6" s="215">
        <v>769</v>
      </c>
      <c r="Q6" s="149">
        <v>3187</v>
      </c>
    </row>
    <row r="7" spans="1:17" ht="15">
      <c r="A7" s="239" t="s">
        <v>120</v>
      </c>
      <c r="B7" s="21">
        <v>5</v>
      </c>
      <c r="C7" s="67">
        <v>14</v>
      </c>
      <c r="D7" s="67">
        <v>3</v>
      </c>
      <c r="E7" s="95">
        <v>0</v>
      </c>
      <c r="F7" s="213">
        <v>22</v>
      </c>
      <c r="G7" s="20">
        <v>37</v>
      </c>
      <c r="H7" s="67">
        <v>45</v>
      </c>
      <c r="I7" s="95">
        <v>11</v>
      </c>
      <c r="J7" s="95">
        <v>0</v>
      </c>
      <c r="K7" s="213">
        <v>93</v>
      </c>
      <c r="L7" s="21">
        <v>20</v>
      </c>
      <c r="M7" s="67">
        <v>9</v>
      </c>
      <c r="N7" s="67">
        <v>5</v>
      </c>
      <c r="O7" s="95">
        <v>0</v>
      </c>
      <c r="P7" s="213">
        <v>34</v>
      </c>
      <c r="Q7" s="149">
        <v>149</v>
      </c>
    </row>
    <row r="8" spans="1:17" ht="15">
      <c r="A8" s="239" t="s">
        <v>121</v>
      </c>
      <c r="B8" s="21">
        <v>6</v>
      </c>
      <c r="C8" s="67">
        <v>7</v>
      </c>
      <c r="D8" s="67">
        <v>2</v>
      </c>
      <c r="E8" s="95">
        <v>0</v>
      </c>
      <c r="F8" s="213">
        <v>15</v>
      </c>
      <c r="G8" s="20">
        <v>23</v>
      </c>
      <c r="H8" s="67">
        <v>23</v>
      </c>
      <c r="I8" s="95">
        <v>6</v>
      </c>
      <c r="J8" s="95">
        <v>0</v>
      </c>
      <c r="K8" s="213">
        <v>52</v>
      </c>
      <c r="L8" s="21">
        <v>12</v>
      </c>
      <c r="M8" s="67">
        <v>6</v>
      </c>
      <c r="N8" s="67">
        <v>10</v>
      </c>
      <c r="O8" s="95">
        <v>0</v>
      </c>
      <c r="P8" s="213">
        <v>28</v>
      </c>
      <c r="Q8" s="149">
        <v>95</v>
      </c>
    </row>
    <row r="9" spans="1:17" ht="15">
      <c r="A9" s="239" t="s">
        <v>122</v>
      </c>
      <c r="B9" s="21">
        <v>18</v>
      </c>
      <c r="C9" s="67">
        <v>11</v>
      </c>
      <c r="D9" s="67">
        <v>3</v>
      </c>
      <c r="E9" s="95">
        <v>0</v>
      </c>
      <c r="F9" s="213">
        <v>32</v>
      </c>
      <c r="G9" s="20">
        <v>54</v>
      </c>
      <c r="H9" s="67">
        <v>68</v>
      </c>
      <c r="I9" s="95">
        <v>10</v>
      </c>
      <c r="J9" s="95">
        <v>0</v>
      </c>
      <c r="K9" s="213">
        <v>132</v>
      </c>
      <c r="L9" s="21">
        <v>18</v>
      </c>
      <c r="M9" s="67">
        <v>29</v>
      </c>
      <c r="N9" s="67">
        <v>11</v>
      </c>
      <c r="O9" s="95">
        <v>0</v>
      </c>
      <c r="P9" s="213">
        <v>58</v>
      </c>
      <c r="Q9" s="149">
        <v>222</v>
      </c>
    </row>
    <row r="10" spans="1:17" ht="15">
      <c r="A10" s="239" t="s">
        <v>123</v>
      </c>
      <c r="B10" s="21">
        <v>18</v>
      </c>
      <c r="C10" s="67">
        <v>52</v>
      </c>
      <c r="D10" s="67">
        <v>10</v>
      </c>
      <c r="E10" s="95">
        <v>0</v>
      </c>
      <c r="F10" s="213">
        <v>80</v>
      </c>
      <c r="G10" s="20">
        <v>141</v>
      </c>
      <c r="H10" s="67">
        <v>193</v>
      </c>
      <c r="I10" s="95">
        <v>52</v>
      </c>
      <c r="J10" s="95">
        <v>0</v>
      </c>
      <c r="K10" s="213">
        <v>386</v>
      </c>
      <c r="L10" s="21">
        <v>74</v>
      </c>
      <c r="M10" s="67">
        <v>96</v>
      </c>
      <c r="N10" s="67">
        <v>44</v>
      </c>
      <c r="O10" s="95">
        <v>0</v>
      </c>
      <c r="P10" s="213">
        <v>214</v>
      </c>
      <c r="Q10" s="149">
        <v>680</v>
      </c>
    </row>
    <row r="11" spans="1:17" ht="15">
      <c r="A11" s="239" t="s">
        <v>124</v>
      </c>
      <c r="B11" s="21">
        <v>16</v>
      </c>
      <c r="C11" s="67">
        <v>24</v>
      </c>
      <c r="D11" s="67">
        <v>6</v>
      </c>
      <c r="E11" s="95">
        <v>0</v>
      </c>
      <c r="F11" s="213">
        <v>46</v>
      </c>
      <c r="G11" s="20">
        <v>81</v>
      </c>
      <c r="H11" s="67">
        <v>101</v>
      </c>
      <c r="I11" s="95">
        <v>32</v>
      </c>
      <c r="J11" s="95">
        <v>0</v>
      </c>
      <c r="K11" s="213">
        <v>214</v>
      </c>
      <c r="L11" s="21">
        <v>38</v>
      </c>
      <c r="M11" s="67">
        <v>44</v>
      </c>
      <c r="N11" s="67">
        <v>31</v>
      </c>
      <c r="O11" s="95">
        <v>0</v>
      </c>
      <c r="P11" s="213">
        <v>113</v>
      </c>
      <c r="Q11" s="149">
        <v>373</v>
      </c>
    </row>
    <row r="12" spans="1:17" ht="15">
      <c r="A12" s="239" t="s">
        <v>125</v>
      </c>
      <c r="B12" s="21">
        <v>25</v>
      </c>
      <c r="C12" s="67">
        <v>35</v>
      </c>
      <c r="D12" s="67">
        <v>8</v>
      </c>
      <c r="E12" s="95">
        <v>0</v>
      </c>
      <c r="F12" s="213">
        <v>68</v>
      </c>
      <c r="G12" s="20">
        <v>55</v>
      </c>
      <c r="H12" s="67">
        <v>98</v>
      </c>
      <c r="I12" s="95">
        <v>28</v>
      </c>
      <c r="J12" s="95">
        <v>0</v>
      </c>
      <c r="K12" s="213">
        <v>181</v>
      </c>
      <c r="L12" s="21">
        <v>34</v>
      </c>
      <c r="M12" s="67">
        <v>25</v>
      </c>
      <c r="N12" s="67">
        <v>20</v>
      </c>
      <c r="O12" s="95">
        <v>0</v>
      </c>
      <c r="P12" s="213">
        <v>79</v>
      </c>
      <c r="Q12" s="149">
        <v>328</v>
      </c>
    </row>
    <row r="13" spans="1:17" ht="15">
      <c r="A13" s="239" t="s">
        <v>126</v>
      </c>
      <c r="B13" s="21">
        <v>37</v>
      </c>
      <c r="C13" s="67">
        <v>45</v>
      </c>
      <c r="D13" s="67">
        <v>14</v>
      </c>
      <c r="E13" s="95">
        <v>0</v>
      </c>
      <c r="F13" s="213">
        <v>96</v>
      </c>
      <c r="G13" s="20">
        <v>92</v>
      </c>
      <c r="H13" s="67">
        <v>175</v>
      </c>
      <c r="I13" s="95">
        <v>58</v>
      </c>
      <c r="J13" s="95">
        <v>2</v>
      </c>
      <c r="K13" s="213">
        <v>327</v>
      </c>
      <c r="L13" s="21">
        <v>55</v>
      </c>
      <c r="M13" s="67">
        <v>51</v>
      </c>
      <c r="N13" s="67">
        <v>36</v>
      </c>
      <c r="O13" s="95">
        <v>3</v>
      </c>
      <c r="P13" s="213">
        <v>145</v>
      </c>
      <c r="Q13" s="149">
        <v>568</v>
      </c>
    </row>
    <row r="14" spans="1:17" ht="15">
      <c r="A14" s="239" t="s">
        <v>127</v>
      </c>
      <c r="B14" s="21">
        <v>87</v>
      </c>
      <c r="C14" s="67">
        <v>134</v>
      </c>
      <c r="D14" s="67">
        <v>33</v>
      </c>
      <c r="E14" s="95">
        <v>1</v>
      </c>
      <c r="F14" s="213">
        <v>255</v>
      </c>
      <c r="G14" s="20">
        <v>382</v>
      </c>
      <c r="H14" s="67">
        <v>580</v>
      </c>
      <c r="I14" s="95">
        <v>154</v>
      </c>
      <c r="J14" s="95">
        <v>4</v>
      </c>
      <c r="K14" s="213">
        <v>1120</v>
      </c>
      <c r="L14" s="21">
        <v>153</v>
      </c>
      <c r="M14" s="67">
        <v>180</v>
      </c>
      <c r="N14" s="67">
        <v>109</v>
      </c>
      <c r="O14" s="95">
        <v>1</v>
      </c>
      <c r="P14" s="213">
        <v>443</v>
      </c>
      <c r="Q14" s="149">
        <v>1818</v>
      </c>
    </row>
    <row r="15" spans="1:17" ht="15">
      <c r="A15" s="239" t="s">
        <v>133</v>
      </c>
      <c r="B15" s="25">
        <v>96</v>
      </c>
      <c r="C15" s="71">
        <v>126</v>
      </c>
      <c r="D15" s="71">
        <v>23</v>
      </c>
      <c r="E15" s="96">
        <v>0</v>
      </c>
      <c r="F15" s="213">
        <v>245</v>
      </c>
      <c r="G15" s="24">
        <v>463</v>
      </c>
      <c r="H15" s="71">
        <v>489</v>
      </c>
      <c r="I15" s="96">
        <v>140</v>
      </c>
      <c r="J15" s="96">
        <v>1</v>
      </c>
      <c r="K15" s="213">
        <v>1093</v>
      </c>
      <c r="L15" s="25">
        <v>168</v>
      </c>
      <c r="M15" s="71">
        <v>208</v>
      </c>
      <c r="N15" s="71">
        <v>74</v>
      </c>
      <c r="O15" s="96">
        <v>0</v>
      </c>
      <c r="P15" s="213">
        <v>450</v>
      </c>
      <c r="Q15" s="149">
        <v>1788</v>
      </c>
    </row>
    <row r="16" spans="1:17" ht="15">
      <c r="A16" s="239" t="s">
        <v>129</v>
      </c>
      <c r="B16" s="25">
        <v>50</v>
      </c>
      <c r="C16" s="71">
        <v>62</v>
      </c>
      <c r="D16" s="71">
        <v>12</v>
      </c>
      <c r="E16" s="96">
        <v>0</v>
      </c>
      <c r="F16" s="213">
        <v>124</v>
      </c>
      <c r="G16" s="24">
        <v>185</v>
      </c>
      <c r="H16" s="71">
        <v>237</v>
      </c>
      <c r="I16" s="96">
        <v>82</v>
      </c>
      <c r="J16" s="96">
        <v>1</v>
      </c>
      <c r="K16" s="213">
        <v>505</v>
      </c>
      <c r="L16" s="25">
        <v>80</v>
      </c>
      <c r="M16" s="71">
        <v>69</v>
      </c>
      <c r="N16" s="71">
        <v>43</v>
      </c>
      <c r="O16" s="96">
        <v>0</v>
      </c>
      <c r="P16" s="213">
        <v>192</v>
      </c>
      <c r="Q16" s="149">
        <v>821</v>
      </c>
    </row>
    <row r="17" spans="1:17" ht="15.75" thickBot="1">
      <c r="A17" s="263" t="s">
        <v>78</v>
      </c>
      <c r="B17" s="25">
        <v>679</v>
      </c>
      <c r="C17" s="71">
        <v>817</v>
      </c>
      <c r="D17" s="71">
        <v>130</v>
      </c>
      <c r="E17" s="96">
        <v>7</v>
      </c>
      <c r="F17" s="214">
        <v>1633</v>
      </c>
      <c r="G17" s="24">
        <v>2445</v>
      </c>
      <c r="H17" s="71">
        <v>3212</v>
      </c>
      <c r="I17" s="96">
        <v>807</v>
      </c>
      <c r="J17" s="96">
        <v>13</v>
      </c>
      <c r="K17" s="214">
        <v>6477</v>
      </c>
      <c r="L17" s="25">
        <v>924</v>
      </c>
      <c r="M17" s="71">
        <v>1140</v>
      </c>
      <c r="N17" s="71">
        <v>449</v>
      </c>
      <c r="O17" s="96">
        <v>8</v>
      </c>
      <c r="P17" s="214">
        <v>2521</v>
      </c>
      <c r="Q17" s="149">
        <v>10631</v>
      </c>
    </row>
    <row r="18" spans="1:17" ht="15.75" thickBot="1">
      <c r="A18" s="49" t="s">
        <v>99</v>
      </c>
      <c r="B18" s="31">
        <v>1223</v>
      </c>
      <c r="C18" s="72">
        <v>1550</v>
      </c>
      <c r="D18" s="72">
        <v>276</v>
      </c>
      <c r="E18" s="97">
        <v>10</v>
      </c>
      <c r="F18" s="75">
        <v>3059</v>
      </c>
      <c r="G18" s="29">
        <v>4737</v>
      </c>
      <c r="H18" s="72">
        <v>6200</v>
      </c>
      <c r="I18" s="97">
        <v>1594</v>
      </c>
      <c r="J18" s="97">
        <v>24</v>
      </c>
      <c r="K18" s="75">
        <v>12555</v>
      </c>
      <c r="L18" s="31">
        <v>1881</v>
      </c>
      <c r="M18" s="29">
        <v>2198</v>
      </c>
      <c r="N18" s="29">
        <v>954</v>
      </c>
      <c r="O18" s="452">
        <v>13</v>
      </c>
      <c r="P18" s="75">
        <v>5046</v>
      </c>
      <c r="Q18" s="327">
        <v>20660</v>
      </c>
    </row>
    <row r="19" spans="1:17" ht="15">
      <c r="A19" s="37"/>
      <c r="B19" s="37"/>
      <c r="C19" s="37"/>
      <c r="D19" s="37"/>
      <c r="E19" s="37"/>
      <c r="F19" s="37"/>
      <c r="G19" s="37"/>
      <c r="H19" s="37"/>
      <c r="I19" s="37"/>
      <c r="J19" s="37"/>
      <c r="K19" s="37"/>
      <c r="L19" s="37"/>
      <c r="M19" s="37"/>
      <c r="N19" s="37"/>
      <c r="O19" s="37"/>
      <c r="P19" s="37"/>
      <c r="Q19" s="37"/>
    </row>
    <row r="20" spans="1:17" ht="15">
      <c r="A20" s="37"/>
      <c r="B20" s="37"/>
      <c r="C20" s="37"/>
      <c r="D20" s="37"/>
      <c r="E20" s="37"/>
      <c r="F20" s="37"/>
      <c r="G20" s="37"/>
      <c r="H20" s="37"/>
      <c r="I20" s="37"/>
      <c r="J20" s="37"/>
      <c r="K20" s="37"/>
      <c r="L20" s="37"/>
      <c r="M20" s="37"/>
      <c r="N20" s="37"/>
      <c r="O20" s="37"/>
      <c r="P20" s="37"/>
      <c r="Q20" s="376"/>
    </row>
    <row r="21" ht="15">
      <c r="Q21" s="445"/>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sheetPr>
    <tabColor rgb="FF92D050"/>
    <pageSetUpPr fitToPage="1"/>
  </sheetPr>
  <dimension ref="A1:R22"/>
  <sheetViews>
    <sheetView zoomScalePageLayoutView="0" workbookViewId="0" topLeftCell="A1">
      <selection activeCell="A1" sqref="A1:Q1"/>
    </sheetView>
  </sheetViews>
  <sheetFormatPr defaultColWidth="9.140625" defaultRowHeight="15"/>
  <cols>
    <col min="1" max="1" width="20.7109375" style="165" customWidth="1"/>
    <col min="2" max="17" width="11.00390625" style="165" customWidth="1"/>
    <col min="18" max="16384" width="9.140625" style="165" customWidth="1"/>
  </cols>
  <sheetData>
    <row r="1" spans="1:17" ht="24.75" customHeight="1" thickBot="1" thickTop="1">
      <c r="A1" s="486" t="s">
        <v>286</v>
      </c>
      <c r="B1" s="487"/>
      <c r="C1" s="487"/>
      <c r="D1" s="487"/>
      <c r="E1" s="487"/>
      <c r="F1" s="487"/>
      <c r="G1" s="487"/>
      <c r="H1" s="487"/>
      <c r="I1" s="487"/>
      <c r="J1" s="487"/>
      <c r="K1" s="487"/>
      <c r="L1" s="487"/>
      <c r="M1" s="487"/>
      <c r="N1" s="487"/>
      <c r="O1" s="487"/>
      <c r="P1" s="487"/>
      <c r="Q1" s="488"/>
    </row>
    <row r="2" spans="1:17" ht="19.5" customHeight="1" thickBot="1" thickTop="1">
      <c r="A2" s="467" t="s">
        <v>118</v>
      </c>
      <c r="B2" s="489" t="s">
        <v>92</v>
      </c>
      <c r="C2" s="490"/>
      <c r="D2" s="490"/>
      <c r="E2" s="490"/>
      <c r="F2" s="490"/>
      <c r="G2" s="490"/>
      <c r="H2" s="490"/>
      <c r="I2" s="490"/>
      <c r="J2" s="490"/>
      <c r="K2" s="490"/>
      <c r="L2" s="490"/>
      <c r="M2" s="490"/>
      <c r="N2" s="490"/>
      <c r="O2" s="490"/>
      <c r="P2" s="490"/>
      <c r="Q2" s="467" t="s">
        <v>79</v>
      </c>
    </row>
    <row r="3" spans="1:17" ht="19.5" customHeight="1" thickBot="1">
      <c r="A3" s="467"/>
      <c r="B3" s="499" t="s">
        <v>93</v>
      </c>
      <c r="C3" s="497"/>
      <c r="D3" s="497"/>
      <c r="E3" s="497"/>
      <c r="F3" s="498"/>
      <c r="G3" s="497" t="s">
        <v>94</v>
      </c>
      <c r="H3" s="497"/>
      <c r="I3" s="497"/>
      <c r="J3" s="497"/>
      <c r="K3" s="498"/>
      <c r="L3" s="499" t="s">
        <v>95</v>
      </c>
      <c r="M3" s="497"/>
      <c r="N3" s="497"/>
      <c r="O3" s="497"/>
      <c r="P3" s="498"/>
      <c r="Q3" s="467"/>
    </row>
    <row r="4" spans="1:17" ht="19.5" customHeight="1" thickBot="1">
      <c r="A4" s="467"/>
      <c r="B4" s="499" t="s">
        <v>80</v>
      </c>
      <c r="C4" s="497"/>
      <c r="D4" s="497"/>
      <c r="E4" s="498"/>
      <c r="F4" s="507" t="s">
        <v>79</v>
      </c>
      <c r="G4" s="508" t="s">
        <v>80</v>
      </c>
      <c r="H4" s="530"/>
      <c r="I4" s="530"/>
      <c r="J4" s="509"/>
      <c r="K4" s="507" t="s">
        <v>79</v>
      </c>
      <c r="L4" s="499" t="s">
        <v>80</v>
      </c>
      <c r="M4" s="497"/>
      <c r="N4" s="497"/>
      <c r="O4" s="498"/>
      <c r="P4" s="509" t="s">
        <v>79</v>
      </c>
      <c r="Q4" s="467"/>
    </row>
    <row r="5" spans="1:17" ht="19.5" customHeight="1" thickBot="1">
      <c r="A5" s="468"/>
      <c r="B5" s="58" t="s">
        <v>81</v>
      </c>
      <c r="C5" s="59" t="s">
        <v>82</v>
      </c>
      <c r="D5" s="59" t="s">
        <v>83</v>
      </c>
      <c r="E5" s="60" t="s">
        <v>84</v>
      </c>
      <c r="F5" s="468"/>
      <c r="G5" s="58" t="s">
        <v>81</v>
      </c>
      <c r="H5" s="59" t="s">
        <v>82</v>
      </c>
      <c r="I5" s="98" t="s">
        <v>83</v>
      </c>
      <c r="J5" s="60" t="s">
        <v>84</v>
      </c>
      <c r="K5" s="468"/>
      <c r="L5" s="58" t="s">
        <v>81</v>
      </c>
      <c r="M5" s="59" t="s">
        <v>82</v>
      </c>
      <c r="N5" s="59" t="s">
        <v>83</v>
      </c>
      <c r="O5" s="60" t="s">
        <v>84</v>
      </c>
      <c r="P5" s="523"/>
      <c r="Q5" s="468"/>
    </row>
    <row r="6" spans="1:18" ht="15">
      <c r="A6" s="170" t="s">
        <v>119</v>
      </c>
      <c r="B6" s="292">
        <v>15.208503679476696</v>
      </c>
      <c r="C6" s="293">
        <v>14.387096774193548</v>
      </c>
      <c r="D6" s="293">
        <v>11.594202898550725</v>
      </c>
      <c r="E6" s="294">
        <v>20</v>
      </c>
      <c r="F6" s="295">
        <v>14.481856815952927</v>
      </c>
      <c r="G6" s="292">
        <v>16.4450073886426</v>
      </c>
      <c r="H6" s="293">
        <v>15.79032258064516</v>
      </c>
      <c r="I6" s="296">
        <v>13.425345043914682</v>
      </c>
      <c r="J6" s="294">
        <v>12.5</v>
      </c>
      <c r="K6" s="297">
        <v>15.730784547988849</v>
      </c>
      <c r="L6" s="292">
        <v>16.21477937267411</v>
      </c>
      <c r="M6" s="293">
        <v>15.514103730664242</v>
      </c>
      <c r="N6" s="293">
        <v>12.788259958071281</v>
      </c>
      <c r="O6" s="294">
        <v>7.6923076923076925</v>
      </c>
      <c r="P6" s="295">
        <v>15.23979389615537</v>
      </c>
      <c r="Q6" s="295">
        <v>15.425943852855761</v>
      </c>
      <c r="R6" s="298"/>
    </row>
    <row r="7" spans="1:18" ht="15">
      <c r="A7" s="239" t="s">
        <v>120</v>
      </c>
      <c r="B7" s="299">
        <v>0.40883074407195413</v>
      </c>
      <c r="C7" s="300">
        <v>0.903225806451613</v>
      </c>
      <c r="D7" s="300">
        <v>1.0869565217391304</v>
      </c>
      <c r="E7" s="301">
        <v>0</v>
      </c>
      <c r="F7" s="302">
        <v>0.7191892775416803</v>
      </c>
      <c r="G7" s="299">
        <v>0.7810850749419465</v>
      </c>
      <c r="H7" s="300">
        <v>0.7258064516129032</v>
      </c>
      <c r="I7" s="303">
        <v>0.6900878293601004</v>
      </c>
      <c r="J7" s="301">
        <v>0</v>
      </c>
      <c r="K7" s="304">
        <v>0.7407407407407408</v>
      </c>
      <c r="L7" s="292">
        <v>1.063264221158958</v>
      </c>
      <c r="M7" s="293">
        <v>0.40946314831665154</v>
      </c>
      <c r="N7" s="293">
        <v>0.5241090146750524</v>
      </c>
      <c r="O7" s="294">
        <v>0</v>
      </c>
      <c r="P7" s="295">
        <v>0.6738010305192232</v>
      </c>
      <c r="Q7" s="295">
        <v>0.7212003872216844</v>
      </c>
      <c r="R7" s="298"/>
    </row>
    <row r="8" spans="1:18" ht="15">
      <c r="A8" s="239" t="s">
        <v>121</v>
      </c>
      <c r="B8" s="299">
        <v>0.4905968928863451</v>
      </c>
      <c r="C8" s="300">
        <v>0.4516129032258065</v>
      </c>
      <c r="D8" s="300">
        <v>0.7246376811594203</v>
      </c>
      <c r="E8" s="301">
        <v>0</v>
      </c>
      <c r="F8" s="302">
        <v>0.49035632559660014</v>
      </c>
      <c r="G8" s="299">
        <v>0.4855393709098586</v>
      </c>
      <c r="H8" s="300">
        <v>0.3709677419354838</v>
      </c>
      <c r="I8" s="303">
        <v>0.37641154328732745</v>
      </c>
      <c r="J8" s="301">
        <v>0</v>
      </c>
      <c r="K8" s="304">
        <v>0.4141776184786937</v>
      </c>
      <c r="L8" s="292">
        <v>0.6379585326953748</v>
      </c>
      <c r="M8" s="293">
        <v>0.27297543221110104</v>
      </c>
      <c r="N8" s="293">
        <v>1.0482180293501049</v>
      </c>
      <c r="O8" s="294">
        <v>0</v>
      </c>
      <c r="P8" s="295">
        <v>0.5548949663099485</v>
      </c>
      <c r="Q8" s="295">
        <v>0.45982575024201355</v>
      </c>
      <c r="R8" s="298"/>
    </row>
    <row r="9" spans="1:18" ht="15">
      <c r="A9" s="239" t="s">
        <v>122</v>
      </c>
      <c r="B9" s="299">
        <v>1.4717906786590351</v>
      </c>
      <c r="C9" s="300">
        <v>0.7096774193548387</v>
      </c>
      <c r="D9" s="300">
        <v>1.0869565217391304</v>
      </c>
      <c r="E9" s="301">
        <v>0</v>
      </c>
      <c r="F9" s="302">
        <v>1.0460934946060805</v>
      </c>
      <c r="G9" s="299">
        <v>1.1399620012666245</v>
      </c>
      <c r="H9" s="300">
        <v>1.096774193548387</v>
      </c>
      <c r="I9" s="303">
        <v>0.6273525721455459</v>
      </c>
      <c r="J9" s="301">
        <v>0</v>
      </c>
      <c r="K9" s="304">
        <v>1.0513739545997611</v>
      </c>
      <c r="L9" s="292">
        <v>0.9569377990430623</v>
      </c>
      <c r="M9" s="293">
        <v>1.3193812556869882</v>
      </c>
      <c r="N9" s="293">
        <v>1.1530398322851152</v>
      </c>
      <c r="O9" s="294">
        <v>0</v>
      </c>
      <c r="P9" s="295">
        <v>1.1494252873563218</v>
      </c>
      <c r="Q9" s="295">
        <v>1.074540174249758</v>
      </c>
      <c r="R9" s="298"/>
    </row>
    <row r="10" spans="1:18" ht="15">
      <c r="A10" s="239" t="s">
        <v>123</v>
      </c>
      <c r="B10" s="299">
        <v>1.4717906786590351</v>
      </c>
      <c r="C10" s="300">
        <v>3.354838709677419</v>
      </c>
      <c r="D10" s="300">
        <v>3.623188405797101</v>
      </c>
      <c r="E10" s="301">
        <v>0</v>
      </c>
      <c r="F10" s="302">
        <v>2.615233736515201</v>
      </c>
      <c r="G10" s="299">
        <v>2.9765674477517416</v>
      </c>
      <c r="H10" s="300">
        <v>3.112903225806451</v>
      </c>
      <c r="I10" s="303">
        <v>3.2622333751568378</v>
      </c>
      <c r="J10" s="301">
        <v>0</v>
      </c>
      <c r="K10" s="304">
        <v>3.07447232178415</v>
      </c>
      <c r="L10" s="292">
        <v>3.9340776182881445</v>
      </c>
      <c r="M10" s="293">
        <v>4.367606915377617</v>
      </c>
      <c r="N10" s="293">
        <v>4.612159329140461</v>
      </c>
      <c r="O10" s="294">
        <v>0</v>
      </c>
      <c r="P10" s="295">
        <v>4.240982956797463</v>
      </c>
      <c r="Q10" s="295">
        <v>3.291384317521781</v>
      </c>
      <c r="R10" s="298"/>
    </row>
    <row r="11" spans="1:18" ht="15">
      <c r="A11" s="239" t="s">
        <v>124</v>
      </c>
      <c r="B11" s="299">
        <v>1.3082583810302535</v>
      </c>
      <c r="C11" s="300">
        <v>1.5483870967741935</v>
      </c>
      <c r="D11" s="300">
        <v>2.1739130434782608</v>
      </c>
      <c r="E11" s="301">
        <v>0</v>
      </c>
      <c r="F11" s="302">
        <v>1.5037593984962405</v>
      </c>
      <c r="G11" s="299">
        <v>1.7099430018999364</v>
      </c>
      <c r="H11" s="300">
        <v>1.6290322580645158</v>
      </c>
      <c r="I11" s="303">
        <v>2.0075282308657463</v>
      </c>
      <c r="J11" s="301">
        <v>0</v>
      </c>
      <c r="K11" s="304">
        <v>1.704500199123855</v>
      </c>
      <c r="L11" s="292">
        <v>2.0202020202020203</v>
      </c>
      <c r="M11" s="293">
        <v>2.001819836214741</v>
      </c>
      <c r="N11" s="293">
        <v>3.2494758909853245</v>
      </c>
      <c r="O11" s="294">
        <v>0</v>
      </c>
      <c r="P11" s="295">
        <v>2.2393975426080064</v>
      </c>
      <c r="Q11" s="295">
        <v>1.8054211035818006</v>
      </c>
      <c r="R11" s="298"/>
    </row>
    <row r="12" spans="1:18" ht="15">
      <c r="A12" s="239" t="s">
        <v>125</v>
      </c>
      <c r="B12" s="299">
        <v>2.044153720359771</v>
      </c>
      <c r="C12" s="300">
        <v>2.258064516129032</v>
      </c>
      <c r="D12" s="300">
        <v>2.898550724637681</v>
      </c>
      <c r="E12" s="301">
        <v>0</v>
      </c>
      <c r="F12" s="302">
        <v>2.222948676037921</v>
      </c>
      <c r="G12" s="299">
        <v>1.1610724086974877</v>
      </c>
      <c r="H12" s="300">
        <v>1.580645161290323</v>
      </c>
      <c r="I12" s="303">
        <v>1.7565872020075282</v>
      </c>
      <c r="J12" s="301">
        <v>0</v>
      </c>
      <c r="K12" s="304">
        <v>1.441656710473915</v>
      </c>
      <c r="L12" s="292">
        <v>1.807549175970229</v>
      </c>
      <c r="M12" s="293">
        <v>1.1373976342129208</v>
      </c>
      <c r="N12" s="293">
        <v>2.0964360587002098</v>
      </c>
      <c r="O12" s="294">
        <v>0</v>
      </c>
      <c r="P12" s="295">
        <v>1.5655965120887831</v>
      </c>
      <c r="Q12" s="295">
        <v>1.5876089060987413</v>
      </c>
      <c r="R12" s="298"/>
    </row>
    <row r="13" spans="1:18" ht="15">
      <c r="A13" s="239" t="s">
        <v>126</v>
      </c>
      <c r="B13" s="299">
        <v>3.025347506132461</v>
      </c>
      <c r="C13" s="300">
        <v>2.903225806451613</v>
      </c>
      <c r="D13" s="300">
        <v>5.072463768115942</v>
      </c>
      <c r="E13" s="301">
        <v>0</v>
      </c>
      <c r="F13" s="302">
        <v>3.1382804838182414</v>
      </c>
      <c r="G13" s="299">
        <v>1.9421574836394344</v>
      </c>
      <c r="H13" s="300">
        <v>2.82258064516129</v>
      </c>
      <c r="I13" s="303">
        <v>3.638644918444166</v>
      </c>
      <c r="J13" s="301">
        <v>8.333333333333332</v>
      </c>
      <c r="K13" s="304">
        <v>2.6045400238948626</v>
      </c>
      <c r="L13" s="292">
        <v>2.923976608187134</v>
      </c>
      <c r="M13" s="293">
        <v>2.3202911737943586</v>
      </c>
      <c r="N13" s="293">
        <v>3.7735849056603774</v>
      </c>
      <c r="O13" s="294">
        <v>23.076923076923077</v>
      </c>
      <c r="P13" s="295">
        <v>2.873563218390805</v>
      </c>
      <c r="Q13" s="295">
        <v>2.749273959341723</v>
      </c>
      <c r="R13" s="298"/>
    </row>
    <row r="14" spans="1:18" ht="15">
      <c r="A14" s="262" t="s">
        <v>127</v>
      </c>
      <c r="B14" s="299">
        <v>7.113654946852003</v>
      </c>
      <c r="C14" s="300">
        <v>8.645161290322582</v>
      </c>
      <c r="D14" s="300">
        <v>11.956521739130435</v>
      </c>
      <c r="E14" s="301">
        <v>10</v>
      </c>
      <c r="F14" s="302">
        <v>8.336057535142203</v>
      </c>
      <c r="G14" s="299">
        <v>8.064175638589825</v>
      </c>
      <c r="H14" s="300">
        <v>9.35483870967742</v>
      </c>
      <c r="I14" s="303">
        <v>9.661229611041405</v>
      </c>
      <c r="J14" s="301">
        <v>16.666666666666664</v>
      </c>
      <c r="K14" s="304">
        <v>8.920748705694942</v>
      </c>
      <c r="L14" s="292">
        <v>8.133971291866029</v>
      </c>
      <c r="M14" s="293">
        <v>8.18926296633303</v>
      </c>
      <c r="N14" s="293">
        <v>11.425576519916142</v>
      </c>
      <c r="O14" s="294">
        <v>7.6923076923076925</v>
      </c>
      <c r="P14" s="295">
        <v>8.779231074118114</v>
      </c>
      <c r="Q14" s="295">
        <v>8.799612778315586</v>
      </c>
      <c r="R14" s="298"/>
    </row>
    <row r="15" spans="1:18" ht="15">
      <c r="A15" s="262" t="s">
        <v>133</v>
      </c>
      <c r="B15" s="299">
        <v>7.849550286181522</v>
      </c>
      <c r="C15" s="300">
        <v>8.129032258064516</v>
      </c>
      <c r="D15" s="300">
        <v>8.333333333333332</v>
      </c>
      <c r="E15" s="301">
        <v>0</v>
      </c>
      <c r="F15" s="302">
        <v>8.009153318077804</v>
      </c>
      <c r="G15" s="299">
        <v>9.77411864048976</v>
      </c>
      <c r="H15" s="300">
        <v>7.887096774193549</v>
      </c>
      <c r="I15" s="303">
        <v>8.782936010037641</v>
      </c>
      <c r="J15" s="301">
        <v>4.166666666666666</v>
      </c>
      <c r="K15" s="304">
        <v>8.705694942254082</v>
      </c>
      <c r="L15" s="292">
        <v>8.931419457735247</v>
      </c>
      <c r="M15" s="293">
        <v>9.463148316651502</v>
      </c>
      <c r="N15" s="293">
        <v>7.756813417190776</v>
      </c>
      <c r="O15" s="294">
        <v>0</v>
      </c>
      <c r="P15" s="295">
        <v>8.9179548156956</v>
      </c>
      <c r="Q15" s="295">
        <v>8.654404646660213</v>
      </c>
      <c r="R15" s="298"/>
    </row>
    <row r="16" spans="1:18" ht="15">
      <c r="A16" s="262" t="s">
        <v>129</v>
      </c>
      <c r="B16" s="299">
        <v>4.088307440719542</v>
      </c>
      <c r="C16" s="300">
        <v>4</v>
      </c>
      <c r="D16" s="300">
        <v>4.3478260869565215</v>
      </c>
      <c r="E16" s="301">
        <v>0</v>
      </c>
      <c r="F16" s="302">
        <v>4.0536122915985615</v>
      </c>
      <c r="G16" s="299">
        <v>3.905425374709732</v>
      </c>
      <c r="H16" s="300">
        <v>3.82258064516129</v>
      </c>
      <c r="I16" s="303">
        <v>5.144291091593475</v>
      </c>
      <c r="J16" s="301">
        <v>4.166666666666666</v>
      </c>
      <c r="K16" s="304">
        <v>4.022301871764237</v>
      </c>
      <c r="L16" s="292">
        <v>4.253056884635832</v>
      </c>
      <c r="M16" s="293">
        <v>3.1392174704276616</v>
      </c>
      <c r="N16" s="293">
        <v>4.5073375262054505</v>
      </c>
      <c r="O16" s="294">
        <v>0</v>
      </c>
      <c r="P16" s="295">
        <v>3.804994054696789</v>
      </c>
      <c r="Q16" s="295">
        <v>3.9738625363020335</v>
      </c>
      <c r="R16" s="298"/>
    </row>
    <row r="17" spans="1:18" ht="15.75" thickBot="1">
      <c r="A17" s="254" t="s">
        <v>78</v>
      </c>
      <c r="B17" s="305">
        <v>55.51921504497138</v>
      </c>
      <c r="C17" s="306">
        <v>52.70967741935484</v>
      </c>
      <c r="D17" s="306">
        <v>47.10144927536232</v>
      </c>
      <c r="E17" s="307">
        <v>70</v>
      </c>
      <c r="F17" s="308">
        <v>53.383458646616546</v>
      </c>
      <c r="G17" s="305">
        <v>51.61494616846105</v>
      </c>
      <c r="H17" s="306">
        <v>51.80645161290322</v>
      </c>
      <c r="I17" s="309">
        <v>50.62735257214555</v>
      </c>
      <c r="J17" s="307">
        <v>54.16666666666666</v>
      </c>
      <c r="K17" s="310">
        <v>51.58900836320191</v>
      </c>
      <c r="L17" s="305">
        <v>49.122807017543856</v>
      </c>
      <c r="M17" s="311">
        <v>51.86533212010919</v>
      </c>
      <c r="N17" s="293">
        <v>47.064989517819704</v>
      </c>
      <c r="O17" s="294">
        <v>61.53846153846154</v>
      </c>
      <c r="P17" s="295">
        <v>49.960364645263574</v>
      </c>
      <c r="Q17" s="295">
        <v>51.4569215876089</v>
      </c>
      <c r="R17" s="298"/>
    </row>
    <row r="18" spans="1:18" ht="15.75" thickBot="1">
      <c r="A18" s="49" t="s">
        <v>99</v>
      </c>
      <c r="B18" s="287">
        <v>100</v>
      </c>
      <c r="C18" s="288">
        <v>100</v>
      </c>
      <c r="D18" s="288">
        <v>100</v>
      </c>
      <c r="E18" s="312">
        <v>100</v>
      </c>
      <c r="F18" s="313">
        <v>100</v>
      </c>
      <c r="G18" s="287">
        <v>100</v>
      </c>
      <c r="H18" s="288">
        <v>100</v>
      </c>
      <c r="I18" s="289">
        <v>100</v>
      </c>
      <c r="J18" s="312">
        <v>100</v>
      </c>
      <c r="K18" s="313">
        <v>100</v>
      </c>
      <c r="L18" s="287">
        <v>100</v>
      </c>
      <c r="M18" s="314">
        <v>100</v>
      </c>
      <c r="N18" s="314">
        <v>100</v>
      </c>
      <c r="O18" s="315">
        <v>100</v>
      </c>
      <c r="P18" s="315">
        <v>100</v>
      </c>
      <c r="Q18" s="315">
        <v>100</v>
      </c>
      <c r="R18" s="298"/>
    </row>
    <row r="19" spans="1:17" ht="15">
      <c r="A19" s="37"/>
      <c r="B19" s="37"/>
      <c r="C19" s="37"/>
      <c r="D19" s="37"/>
      <c r="E19" s="37"/>
      <c r="F19" s="37"/>
      <c r="G19" s="37"/>
      <c r="H19" s="37"/>
      <c r="I19" s="37"/>
      <c r="J19" s="37"/>
      <c r="K19" s="37"/>
      <c r="L19" s="37"/>
      <c r="M19" s="37"/>
      <c r="N19" s="37"/>
      <c r="O19" s="37"/>
      <c r="P19" s="37"/>
      <c r="Q19" s="37"/>
    </row>
    <row r="20" spans="1:17" ht="15">
      <c r="A20" s="37"/>
      <c r="B20" s="37"/>
      <c r="C20" s="37"/>
      <c r="D20" s="37"/>
      <c r="E20" s="37"/>
      <c r="F20" s="37"/>
      <c r="G20" s="37"/>
      <c r="H20" s="37"/>
      <c r="I20" s="37"/>
      <c r="J20" s="37"/>
      <c r="K20" s="37"/>
      <c r="L20" s="37"/>
      <c r="M20" s="37"/>
      <c r="N20" s="37"/>
      <c r="O20" s="37"/>
      <c r="P20" s="37"/>
      <c r="Q20" s="37"/>
    </row>
    <row r="21" spans="1:17" ht="15">
      <c r="A21" s="37"/>
      <c r="B21" s="37"/>
      <c r="C21" s="37"/>
      <c r="D21" s="37"/>
      <c r="E21" s="37"/>
      <c r="F21" s="37"/>
      <c r="G21" s="37"/>
      <c r="H21" s="37"/>
      <c r="I21" s="37"/>
      <c r="J21" s="37"/>
      <c r="K21" s="37"/>
      <c r="L21" s="37"/>
      <c r="M21" s="37"/>
      <c r="N21" s="37"/>
      <c r="O21" s="37"/>
      <c r="P21" s="37"/>
      <c r="Q21" s="37"/>
    </row>
    <row r="22" spans="1:17" ht="15">
      <c r="A22" s="37"/>
      <c r="B22" s="37"/>
      <c r="C22" s="37"/>
      <c r="D22" s="37"/>
      <c r="E22" s="37"/>
      <c r="F22" s="37"/>
      <c r="G22" s="37"/>
      <c r="H22" s="37"/>
      <c r="I22" s="37"/>
      <c r="J22" s="37"/>
      <c r="K22" s="37"/>
      <c r="L22" s="37"/>
      <c r="M22" s="37"/>
      <c r="N22" s="37"/>
      <c r="O22" s="37"/>
      <c r="P22" s="37"/>
      <c r="Q22" s="37"/>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7" r:id="rId1"/>
</worksheet>
</file>

<file path=xl/worksheets/sheet15.xml><?xml version="1.0" encoding="utf-8"?>
<worksheet xmlns="http://schemas.openxmlformats.org/spreadsheetml/2006/main" xmlns:r="http://schemas.openxmlformats.org/officeDocument/2006/relationships">
  <sheetPr>
    <tabColor rgb="FF92D050"/>
    <pageSetUpPr fitToPage="1"/>
  </sheetPr>
  <dimension ref="A1:X25"/>
  <sheetViews>
    <sheetView zoomScalePageLayoutView="0" workbookViewId="0" topLeftCell="A1">
      <selection activeCell="A1" sqref="A1:X1"/>
    </sheetView>
  </sheetViews>
  <sheetFormatPr defaultColWidth="9.140625" defaultRowHeight="15"/>
  <cols>
    <col min="1" max="1" width="20.7109375" style="165" customWidth="1"/>
    <col min="2" max="21" width="11.57421875" style="165" customWidth="1"/>
    <col min="22" max="22" width="13.7109375" style="165" customWidth="1"/>
    <col min="23" max="24" width="11.57421875" style="165" customWidth="1"/>
    <col min="25" max="16384" width="9.140625" style="165" customWidth="1"/>
  </cols>
  <sheetData>
    <row r="1" spans="1:24" ht="24.75" customHeight="1" thickBot="1" thickTop="1">
      <c r="A1" s="486" t="s">
        <v>287</v>
      </c>
      <c r="B1" s="487"/>
      <c r="C1" s="487"/>
      <c r="D1" s="487"/>
      <c r="E1" s="487"/>
      <c r="F1" s="487"/>
      <c r="G1" s="487"/>
      <c r="H1" s="487"/>
      <c r="I1" s="487"/>
      <c r="J1" s="487"/>
      <c r="K1" s="487"/>
      <c r="L1" s="487"/>
      <c r="M1" s="487"/>
      <c r="N1" s="487"/>
      <c r="O1" s="487"/>
      <c r="P1" s="487"/>
      <c r="Q1" s="487"/>
      <c r="R1" s="487"/>
      <c r="S1" s="487"/>
      <c r="T1" s="487"/>
      <c r="U1" s="487"/>
      <c r="V1" s="487"/>
      <c r="W1" s="487"/>
      <c r="X1" s="488"/>
    </row>
    <row r="2" spans="1:24" ht="19.5" customHeight="1" thickBot="1" thickTop="1">
      <c r="A2" s="467" t="s">
        <v>118</v>
      </c>
      <c r="B2" s="489" t="s">
        <v>96</v>
      </c>
      <c r="C2" s="490"/>
      <c r="D2" s="490"/>
      <c r="E2" s="490"/>
      <c r="F2" s="490"/>
      <c r="G2" s="490"/>
      <c r="H2" s="490"/>
      <c r="I2" s="490"/>
      <c r="J2" s="490"/>
      <c r="K2" s="490"/>
      <c r="L2" s="490"/>
      <c r="M2" s="490"/>
      <c r="N2" s="490"/>
      <c r="O2" s="490"/>
      <c r="P2" s="490"/>
      <c r="Q2" s="490"/>
      <c r="R2" s="490"/>
      <c r="S2" s="490"/>
      <c r="T2" s="490"/>
      <c r="U2" s="490"/>
      <c r="V2" s="523"/>
      <c r="W2" s="493" t="s">
        <v>79</v>
      </c>
      <c r="X2" s="494"/>
    </row>
    <row r="3" spans="1:24" ht="19.5" customHeight="1" thickBot="1">
      <c r="A3" s="467"/>
      <c r="B3" s="497" t="s">
        <v>97</v>
      </c>
      <c r="C3" s="497"/>
      <c r="D3" s="497"/>
      <c r="E3" s="497"/>
      <c r="F3" s="497"/>
      <c r="G3" s="497"/>
      <c r="H3" s="497"/>
      <c r="I3" s="498"/>
      <c r="J3" s="508" t="s">
        <v>79</v>
      </c>
      <c r="K3" s="509"/>
      <c r="L3" s="499" t="s">
        <v>98</v>
      </c>
      <c r="M3" s="497"/>
      <c r="N3" s="497"/>
      <c r="O3" s="497"/>
      <c r="P3" s="497"/>
      <c r="Q3" s="497"/>
      <c r="R3" s="497"/>
      <c r="S3" s="498"/>
      <c r="T3" s="508" t="s">
        <v>79</v>
      </c>
      <c r="U3" s="509"/>
      <c r="V3" s="507" t="s">
        <v>91</v>
      </c>
      <c r="W3" s="493"/>
      <c r="X3" s="494"/>
    </row>
    <row r="4" spans="1:24" ht="19.5" customHeight="1">
      <c r="A4" s="467"/>
      <c r="B4" s="531" t="s">
        <v>81</v>
      </c>
      <c r="C4" s="532"/>
      <c r="D4" s="522" t="s">
        <v>82</v>
      </c>
      <c r="E4" s="479"/>
      <c r="F4" s="471" t="s">
        <v>83</v>
      </c>
      <c r="G4" s="470"/>
      <c r="H4" s="531" t="s">
        <v>84</v>
      </c>
      <c r="I4" s="532"/>
      <c r="J4" s="495"/>
      <c r="K4" s="496"/>
      <c r="L4" s="471" t="s">
        <v>81</v>
      </c>
      <c r="M4" s="470"/>
      <c r="N4" s="471" t="s">
        <v>82</v>
      </c>
      <c r="O4" s="470"/>
      <c r="P4" s="471" t="s">
        <v>83</v>
      </c>
      <c r="Q4" s="470"/>
      <c r="R4" s="471" t="s">
        <v>84</v>
      </c>
      <c r="S4" s="470"/>
      <c r="T4" s="495"/>
      <c r="U4" s="496"/>
      <c r="V4" s="467"/>
      <c r="W4" s="493"/>
      <c r="X4" s="494"/>
    </row>
    <row r="5" spans="1:24" ht="19.5" customHeight="1" thickBot="1">
      <c r="A5" s="468"/>
      <c r="B5" s="12" t="s">
        <v>52</v>
      </c>
      <c r="C5" s="81" t="s">
        <v>53</v>
      </c>
      <c r="D5" s="82" t="s">
        <v>52</v>
      </c>
      <c r="E5" s="40" t="s">
        <v>53</v>
      </c>
      <c r="F5" s="82" t="s">
        <v>52</v>
      </c>
      <c r="G5" s="40" t="s">
        <v>53</v>
      </c>
      <c r="H5" s="12" t="s">
        <v>52</v>
      </c>
      <c r="I5" s="81" t="s">
        <v>53</v>
      </c>
      <c r="J5" s="83" t="s">
        <v>52</v>
      </c>
      <c r="K5" s="84" t="s">
        <v>53</v>
      </c>
      <c r="L5" s="82" t="s">
        <v>52</v>
      </c>
      <c r="M5" s="40" t="s">
        <v>53</v>
      </c>
      <c r="N5" s="82" t="s">
        <v>52</v>
      </c>
      <c r="O5" s="40" t="s">
        <v>53</v>
      </c>
      <c r="P5" s="82" t="s">
        <v>52</v>
      </c>
      <c r="Q5" s="40" t="s">
        <v>53</v>
      </c>
      <c r="R5" s="82" t="s">
        <v>52</v>
      </c>
      <c r="S5" s="40" t="s">
        <v>53</v>
      </c>
      <c r="T5" s="83" t="s">
        <v>52</v>
      </c>
      <c r="U5" s="84" t="s">
        <v>53</v>
      </c>
      <c r="V5" s="10" t="s">
        <v>52</v>
      </c>
      <c r="W5" s="10" t="s">
        <v>52</v>
      </c>
      <c r="X5" s="11" t="s">
        <v>53</v>
      </c>
    </row>
    <row r="6" spans="1:24" ht="15">
      <c r="A6" s="170" t="s">
        <v>119</v>
      </c>
      <c r="B6" s="18">
        <v>488</v>
      </c>
      <c r="C6" s="252">
        <v>0.14602034709754638</v>
      </c>
      <c r="D6" s="18">
        <v>897</v>
      </c>
      <c r="E6" s="253">
        <v>0.1499749205818425</v>
      </c>
      <c r="F6" s="45">
        <v>195</v>
      </c>
      <c r="G6" s="252">
        <v>0.11811023622047244</v>
      </c>
      <c r="H6" s="18">
        <v>4</v>
      </c>
      <c r="I6" s="113">
        <v>0.1081081081081081</v>
      </c>
      <c r="J6" s="45">
        <v>1584</v>
      </c>
      <c r="K6" s="252">
        <v>0.14385614385614387</v>
      </c>
      <c r="L6" s="18">
        <v>749</v>
      </c>
      <c r="M6" s="253">
        <v>0.17615239887111947</v>
      </c>
      <c r="N6" s="45">
        <v>642</v>
      </c>
      <c r="O6" s="252">
        <v>0.16282018767435966</v>
      </c>
      <c r="P6" s="18">
        <v>171</v>
      </c>
      <c r="Q6" s="253">
        <v>0.14830875975715524</v>
      </c>
      <c r="R6" s="18">
        <v>2</v>
      </c>
      <c r="S6" s="253">
        <v>0.2222222222222222</v>
      </c>
      <c r="T6" s="18">
        <v>1564</v>
      </c>
      <c r="U6" s="253">
        <v>0.16714759003954258</v>
      </c>
      <c r="V6" s="166">
        <v>39</v>
      </c>
      <c r="W6" s="18">
        <v>3187</v>
      </c>
      <c r="X6" s="253">
        <v>0.1542594385285576</v>
      </c>
    </row>
    <row r="7" spans="1:24" ht="15">
      <c r="A7" s="239" t="s">
        <v>120</v>
      </c>
      <c r="B7" s="22">
        <v>19</v>
      </c>
      <c r="C7" s="237">
        <v>0.005685218432076601</v>
      </c>
      <c r="D7" s="22">
        <v>28</v>
      </c>
      <c r="E7" s="238">
        <v>0.004681491389399766</v>
      </c>
      <c r="F7" s="46">
        <v>12</v>
      </c>
      <c r="G7" s="237">
        <v>0.007268322228952151</v>
      </c>
      <c r="H7" s="22">
        <v>0</v>
      </c>
      <c r="I7" s="114">
        <v>0</v>
      </c>
      <c r="J7" s="46">
        <v>59</v>
      </c>
      <c r="K7" s="237">
        <v>0.005358278085550813</v>
      </c>
      <c r="L7" s="22">
        <v>42</v>
      </c>
      <c r="M7" s="238">
        <v>0.009877704609595485</v>
      </c>
      <c r="N7" s="46">
        <v>40</v>
      </c>
      <c r="O7" s="237">
        <v>0.01014455997971088</v>
      </c>
      <c r="P7" s="22">
        <v>7</v>
      </c>
      <c r="Q7" s="238">
        <v>0.006071118820468344</v>
      </c>
      <c r="R7" s="22">
        <v>0</v>
      </c>
      <c r="S7" s="238">
        <v>0</v>
      </c>
      <c r="T7" s="22">
        <v>89</v>
      </c>
      <c r="U7" s="238">
        <v>0.009511595596879342</v>
      </c>
      <c r="V7" s="167">
        <v>1</v>
      </c>
      <c r="W7" s="22">
        <v>149</v>
      </c>
      <c r="X7" s="238">
        <v>0.007212003872216845</v>
      </c>
    </row>
    <row r="8" spans="1:24" ht="15">
      <c r="A8" s="239" t="s">
        <v>121</v>
      </c>
      <c r="B8" s="22">
        <v>23</v>
      </c>
      <c r="C8" s="237">
        <v>0.006882106523040095</v>
      </c>
      <c r="D8" s="22">
        <v>23</v>
      </c>
      <c r="E8" s="238">
        <v>0.0038455107841498084</v>
      </c>
      <c r="F8" s="46">
        <v>14</v>
      </c>
      <c r="G8" s="237">
        <v>0.008479709267110842</v>
      </c>
      <c r="H8" s="22">
        <v>0</v>
      </c>
      <c r="I8" s="114">
        <v>0</v>
      </c>
      <c r="J8" s="46">
        <v>60</v>
      </c>
      <c r="K8" s="237">
        <v>0.005449096358187268</v>
      </c>
      <c r="L8" s="22">
        <v>14</v>
      </c>
      <c r="M8" s="238">
        <v>0.003292568203198495</v>
      </c>
      <c r="N8" s="46">
        <v>13</v>
      </c>
      <c r="O8" s="237">
        <v>0.003296981993406035</v>
      </c>
      <c r="P8" s="22">
        <v>4</v>
      </c>
      <c r="Q8" s="238">
        <v>0.003469210754553339</v>
      </c>
      <c r="R8" s="22">
        <v>0</v>
      </c>
      <c r="S8" s="238">
        <v>0</v>
      </c>
      <c r="T8" s="22">
        <v>31</v>
      </c>
      <c r="U8" s="238">
        <v>0.0033130276798119056</v>
      </c>
      <c r="V8" s="167">
        <v>4</v>
      </c>
      <c r="W8" s="22">
        <v>95</v>
      </c>
      <c r="X8" s="238">
        <v>0.004598257502420136</v>
      </c>
    </row>
    <row r="9" spans="1:24" ht="15">
      <c r="A9" s="239" t="s">
        <v>122</v>
      </c>
      <c r="B9" s="22">
        <v>54</v>
      </c>
      <c r="C9" s="237">
        <v>0.01615798922800718</v>
      </c>
      <c r="D9" s="22">
        <v>73</v>
      </c>
      <c r="E9" s="238">
        <v>0.01220531683664939</v>
      </c>
      <c r="F9" s="46">
        <v>14</v>
      </c>
      <c r="G9" s="237">
        <v>0.008479709267110842</v>
      </c>
      <c r="H9" s="22">
        <v>0</v>
      </c>
      <c r="I9" s="114">
        <v>0</v>
      </c>
      <c r="J9" s="46">
        <v>141</v>
      </c>
      <c r="K9" s="237">
        <v>0.012805376441740079</v>
      </c>
      <c r="L9" s="22">
        <v>33</v>
      </c>
      <c r="M9" s="238">
        <v>0.007761053621825023</v>
      </c>
      <c r="N9" s="46">
        <v>35</v>
      </c>
      <c r="O9" s="237">
        <v>0.00887648998224702</v>
      </c>
      <c r="P9" s="22">
        <v>10</v>
      </c>
      <c r="Q9" s="238">
        <v>0.008673026886383347</v>
      </c>
      <c r="R9" s="22">
        <v>0</v>
      </c>
      <c r="S9" s="238">
        <v>0</v>
      </c>
      <c r="T9" s="22">
        <v>78</v>
      </c>
      <c r="U9" s="238">
        <v>0.00833600512984931</v>
      </c>
      <c r="V9" s="167">
        <v>3</v>
      </c>
      <c r="W9" s="22">
        <v>222</v>
      </c>
      <c r="X9" s="238">
        <v>0.01074540174249758</v>
      </c>
    </row>
    <row r="10" spans="1:24" ht="15">
      <c r="A10" s="239" t="s">
        <v>123</v>
      </c>
      <c r="B10" s="22">
        <v>118</v>
      </c>
      <c r="C10" s="237">
        <v>0.0353081986834231</v>
      </c>
      <c r="D10" s="22">
        <v>241</v>
      </c>
      <c r="E10" s="238">
        <v>0.04029426517304799</v>
      </c>
      <c r="F10" s="46">
        <v>67</v>
      </c>
      <c r="G10" s="237">
        <v>0.04058146577831617</v>
      </c>
      <c r="H10" s="22">
        <v>0</v>
      </c>
      <c r="I10" s="114">
        <v>0</v>
      </c>
      <c r="J10" s="46">
        <v>426</v>
      </c>
      <c r="K10" s="237">
        <v>0.0386885841431296</v>
      </c>
      <c r="L10" s="22">
        <v>111</v>
      </c>
      <c r="M10" s="238">
        <v>0.026105362182502354</v>
      </c>
      <c r="N10" s="46">
        <v>100</v>
      </c>
      <c r="O10" s="237">
        <v>0.0253613999492772</v>
      </c>
      <c r="P10" s="22">
        <v>38</v>
      </c>
      <c r="Q10" s="238">
        <v>0.03295750216825672</v>
      </c>
      <c r="R10" s="22">
        <v>0</v>
      </c>
      <c r="S10" s="238">
        <v>0</v>
      </c>
      <c r="T10" s="22">
        <v>249</v>
      </c>
      <c r="U10" s="238">
        <v>0.026611093299134338</v>
      </c>
      <c r="V10" s="167">
        <v>5</v>
      </c>
      <c r="W10" s="22">
        <v>680</v>
      </c>
      <c r="X10" s="238">
        <v>0.03291384317521781</v>
      </c>
    </row>
    <row r="11" spans="1:24" ht="15">
      <c r="A11" s="239" t="s">
        <v>124</v>
      </c>
      <c r="B11" s="22">
        <v>53</v>
      </c>
      <c r="C11" s="237">
        <v>0.015858767205266307</v>
      </c>
      <c r="D11" s="22">
        <v>97</v>
      </c>
      <c r="E11" s="238">
        <v>0.016218023741849188</v>
      </c>
      <c r="F11" s="46">
        <v>40</v>
      </c>
      <c r="G11" s="237">
        <v>0.024227740763173834</v>
      </c>
      <c r="H11" s="22">
        <v>0</v>
      </c>
      <c r="I11" s="114">
        <v>0</v>
      </c>
      <c r="J11" s="46">
        <v>190</v>
      </c>
      <c r="K11" s="237">
        <v>0.017255471800926347</v>
      </c>
      <c r="L11" s="22">
        <v>75</v>
      </c>
      <c r="M11" s="238">
        <v>0.01763875823142051</v>
      </c>
      <c r="N11" s="46">
        <v>72</v>
      </c>
      <c r="O11" s="237">
        <v>0.018260207963479585</v>
      </c>
      <c r="P11" s="22">
        <v>28</v>
      </c>
      <c r="Q11" s="238">
        <v>0.024284475281873375</v>
      </c>
      <c r="R11" s="22">
        <v>0</v>
      </c>
      <c r="S11" s="238">
        <v>0</v>
      </c>
      <c r="T11" s="22">
        <v>175</v>
      </c>
      <c r="U11" s="238">
        <v>0.018702575611841403</v>
      </c>
      <c r="V11" s="167">
        <v>8</v>
      </c>
      <c r="W11" s="22">
        <v>373</v>
      </c>
      <c r="X11" s="238">
        <v>0.018054211035818005</v>
      </c>
    </row>
    <row r="12" spans="1:24" ht="15">
      <c r="A12" s="239" t="s">
        <v>125</v>
      </c>
      <c r="B12" s="22">
        <v>49</v>
      </c>
      <c r="C12" s="237">
        <v>0.014661879114302813</v>
      </c>
      <c r="D12" s="22">
        <v>81</v>
      </c>
      <c r="E12" s="238">
        <v>0.013542885805049323</v>
      </c>
      <c r="F12" s="46">
        <v>33</v>
      </c>
      <c r="G12" s="237">
        <v>0.019987886129618417</v>
      </c>
      <c r="H12" s="22">
        <v>0</v>
      </c>
      <c r="I12" s="114">
        <v>0</v>
      </c>
      <c r="J12" s="46">
        <v>163</v>
      </c>
      <c r="K12" s="237">
        <v>0.014803378439742077</v>
      </c>
      <c r="L12" s="22">
        <v>62</v>
      </c>
      <c r="M12" s="238">
        <v>0.01458137347130762</v>
      </c>
      <c r="N12" s="46">
        <v>77</v>
      </c>
      <c r="O12" s="237">
        <v>0.019528277960943443</v>
      </c>
      <c r="P12" s="22">
        <v>22</v>
      </c>
      <c r="Q12" s="238">
        <v>0.019080659150043366</v>
      </c>
      <c r="R12" s="22">
        <v>0</v>
      </c>
      <c r="S12" s="238">
        <v>0</v>
      </c>
      <c r="T12" s="22">
        <v>161</v>
      </c>
      <c r="U12" s="238">
        <v>0.01720636956289409</v>
      </c>
      <c r="V12" s="167">
        <v>4</v>
      </c>
      <c r="W12" s="22">
        <v>328</v>
      </c>
      <c r="X12" s="238">
        <v>0.015876089060987413</v>
      </c>
    </row>
    <row r="13" spans="1:24" ht="15">
      <c r="A13" s="239" t="s">
        <v>126</v>
      </c>
      <c r="B13" s="22">
        <v>92</v>
      </c>
      <c r="C13" s="237">
        <v>0.02752842609216038</v>
      </c>
      <c r="D13" s="22">
        <v>156</v>
      </c>
      <c r="E13" s="238">
        <v>0.026082594883798695</v>
      </c>
      <c r="F13" s="46">
        <v>71</v>
      </c>
      <c r="G13" s="237">
        <v>0.04300423985463356</v>
      </c>
      <c r="H13" s="22">
        <v>4</v>
      </c>
      <c r="I13" s="114">
        <v>0.1081081081081081</v>
      </c>
      <c r="J13" s="46">
        <v>323</v>
      </c>
      <c r="K13" s="237">
        <v>0.02933430206157479</v>
      </c>
      <c r="L13" s="22">
        <v>90</v>
      </c>
      <c r="M13" s="238">
        <v>0.02116650987770461</v>
      </c>
      <c r="N13" s="46">
        <v>115</v>
      </c>
      <c r="O13" s="237">
        <v>0.029165609941668783</v>
      </c>
      <c r="P13" s="22">
        <v>37</v>
      </c>
      <c r="Q13" s="238">
        <v>0.032090199479618386</v>
      </c>
      <c r="R13" s="22">
        <v>1</v>
      </c>
      <c r="S13" s="238">
        <v>0.1111111111111111</v>
      </c>
      <c r="T13" s="22">
        <v>243</v>
      </c>
      <c r="U13" s="238">
        <v>0.025969862135299775</v>
      </c>
      <c r="V13" s="167">
        <v>2</v>
      </c>
      <c r="W13" s="22">
        <v>568</v>
      </c>
      <c r="X13" s="238">
        <v>0.02749273959341723</v>
      </c>
    </row>
    <row r="14" spans="1:24" ht="15">
      <c r="A14" s="262" t="s">
        <v>127</v>
      </c>
      <c r="B14" s="22">
        <v>272</v>
      </c>
      <c r="C14" s="237">
        <v>0.08138839018551765</v>
      </c>
      <c r="D14" s="22">
        <v>567</v>
      </c>
      <c r="E14" s="238">
        <v>0.09480020063534526</v>
      </c>
      <c r="F14" s="46">
        <v>172</v>
      </c>
      <c r="G14" s="237">
        <v>0.10417928528164748</v>
      </c>
      <c r="H14" s="22">
        <v>4</v>
      </c>
      <c r="I14" s="114">
        <v>0.1081081081081081</v>
      </c>
      <c r="J14" s="46">
        <v>1015</v>
      </c>
      <c r="K14" s="237">
        <v>0.09218054672600128</v>
      </c>
      <c r="L14" s="22">
        <v>328</v>
      </c>
      <c r="M14" s="238">
        <v>0.07714016933207903</v>
      </c>
      <c r="N14" s="46">
        <v>325</v>
      </c>
      <c r="O14" s="237">
        <v>0.0824245498351509</v>
      </c>
      <c r="P14" s="22">
        <v>123</v>
      </c>
      <c r="Q14" s="238">
        <v>0.10667823070251518</v>
      </c>
      <c r="R14" s="22">
        <v>1</v>
      </c>
      <c r="S14" s="238">
        <v>0.1111111111111111</v>
      </c>
      <c r="T14" s="22">
        <v>777</v>
      </c>
      <c r="U14" s="238">
        <v>0.08303943571657582</v>
      </c>
      <c r="V14" s="167">
        <v>26</v>
      </c>
      <c r="W14" s="22">
        <v>1818</v>
      </c>
      <c r="X14" s="238">
        <v>0.08799612778315585</v>
      </c>
    </row>
    <row r="15" spans="1:24" ht="15">
      <c r="A15" s="262" t="s">
        <v>128</v>
      </c>
      <c r="B15" s="22">
        <v>241</v>
      </c>
      <c r="C15" s="237">
        <v>0.07211250748055056</v>
      </c>
      <c r="D15" s="22">
        <v>437</v>
      </c>
      <c r="E15" s="238">
        <v>0.07306470489884635</v>
      </c>
      <c r="F15" s="46">
        <v>130</v>
      </c>
      <c r="G15" s="237">
        <v>0.07874015748031496</v>
      </c>
      <c r="H15" s="22">
        <v>1</v>
      </c>
      <c r="I15" s="114">
        <v>0.027027027027027025</v>
      </c>
      <c r="J15" s="46">
        <v>809</v>
      </c>
      <c r="K15" s="237">
        <v>0.07347198256289164</v>
      </c>
      <c r="L15" s="22">
        <v>465</v>
      </c>
      <c r="M15" s="238">
        <v>0.10936030103480715</v>
      </c>
      <c r="N15" s="46">
        <v>384</v>
      </c>
      <c r="O15" s="237">
        <v>0.09738777580522445</v>
      </c>
      <c r="P15" s="22">
        <v>104</v>
      </c>
      <c r="Q15" s="238">
        <v>0.09019947961838681</v>
      </c>
      <c r="R15" s="22">
        <v>0</v>
      </c>
      <c r="S15" s="238">
        <v>0</v>
      </c>
      <c r="T15" s="22">
        <v>953</v>
      </c>
      <c r="U15" s="238">
        <v>0.10184888318905633</v>
      </c>
      <c r="V15" s="167">
        <v>26</v>
      </c>
      <c r="W15" s="22">
        <v>1788</v>
      </c>
      <c r="X15" s="238">
        <v>0.08654404646660213</v>
      </c>
    </row>
    <row r="16" spans="1:24" ht="15">
      <c r="A16" s="262" t="s">
        <v>129</v>
      </c>
      <c r="B16" s="22">
        <v>117</v>
      </c>
      <c r="C16" s="237">
        <v>0.03500897666068223</v>
      </c>
      <c r="D16" s="22">
        <v>181</v>
      </c>
      <c r="E16" s="238">
        <v>0.03026249791004849</v>
      </c>
      <c r="F16" s="46">
        <v>77</v>
      </c>
      <c r="G16" s="237">
        <v>0.04663840096910963</v>
      </c>
      <c r="H16" s="22">
        <v>0</v>
      </c>
      <c r="I16" s="114">
        <v>0</v>
      </c>
      <c r="J16" s="46">
        <v>375</v>
      </c>
      <c r="K16" s="237">
        <v>0.03405685223867042</v>
      </c>
      <c r="L16" s="22">
        <v>195</v>
      </c>
      <c r="M16" s="238">
        <v>0.04586077140169332</v>
      </c>
      <c r="N16" s="46">
        <v>187</v>
      </c>
      <c r="O16" s="237">
        <v>0.04742581790514836</v>
      </c>
      <c r="P16" s="22">
        <v>60</v>
      </c>
      <c r="Q16" s="238">
        <v>0.05203816131830009</v>
      </c>
      <c r="R16" s="22">
        <v>1</v>
      </c>
      <c r="S16" s="238">
        <v>0.1111111111111111</v>
      </c>
      <c r="T16" s="22">
        <v>443</v>
      </c>
      <c r="U16" s="238">
        <v>0.04734423426311852</v>
      </c>
      <c r="V16" s="167">
        <v>3</v>
      </c>
      <c r="W16" s="22">
        <v>821</v>
      </c>
      <c r="X16" s="238">
        <v>0.039738625363020336</v>
      </c>
    </row>
    <row r="17" spans="1:24" ht="15.75" thickBot="1">
      <c r="A17" s="239" t="s">
        <v>78</v>
      </c>
      <c r="B17" s="22">
        <v>1816</v>
      </c>
      <c r="C17" s="237">
        <v>0.5433871932974266</v>
      </c>
      <c r="D17" s="22">
        <v>3200</v>
      </c>
      <c r="E17" s="238">
        <v>0.5350275873599732</v>
      </c>
      <c r="F17" s="46">
        <v>826</v>
      </c>
      <c r="G17" s="237">
        <v>0.5003028467595396</v>
      </c>
      <c r="H17" s="22">
        <v>24</v>
      </c>
      <c r="I17" s="114">
        <v>0.6486486486486487</v>
      </c>
      <c r="J17" s="46">
        <v>5866</v>
      </c>
      <c r="K17" s="237">
        <v>0.5327399872854417</v>
      </c>
      <c r="L17" s="22">
        <v>2088</v>
      </c>
      <c r="M17" s="238">
        <v>0.491063029162747</v>
      </c>
      <c r="N17" s="46">
        <v>1953</v>
      </c>
      <c r="O17" s="237">
        <v>0.4953081410093837</v>
      </c>
      <c r="P17" s="22">
        <v>549</v>
      </c>
      <c r="Q17" s="238">
        <v>0.4761491760624457</v>
      </c>
      <c r="R17" s="22">
        <v>4</v>
      </c>
      <c r="S17" s="238">
        <v>0.4444444444444444</v>
      </c>
      <c r="T17" s="22">
        <v>4594</v>
      </c>
      <c r="U17" s="238">
        <v>0.4909693277759966</v>
      </c>
      <c r="V17" s="167">
        <v>171</v>
      </c>
      <c r="W17" s="22">
        <v>10631</v>
      </c>
      <c r="X17" s="238">
        <v>0.5145692158760891</v>
      </c>
    </row>
    <row r="18" spans="1:24" ht="15.75" thickBot="1">
      <c r="A18" s="49" t="s">
        <v>99</v>
      </c>
      <c r="B18" s="50">
        <v>3342</v>
      </c>
      <c r="C18" s="106">
        <v>1</v>
      </c>
      <c r="D18" s="50">
        <v>5981</v>
      </c>
      <c r="E18" s="107">
        <v>1</v>
      </c>
      <c r="F18" s="51">
        <v>1651</v>
      </c>
      <c r="G18" s="106">
        <v>1</v>
      </c>
      <c r="H18" s="50">
        <v>37</v>
      </c>
      <c r="I18" s="107">
        <v>1</v>
      </c>
      <c r="J18" s="51">
        <v>11011</v>
      </c>
      <c r="K18" s="106">
        <v>1</v>
      </c>
      <c r="L18" s="50">
        <v>4252</v>
      </c>
      <c r="M18" s="107">
        <v>1</v>
      </c>
      <c r="N18" s="51">
        <v>3943</v>
      </c>
      <c r="O18" s="106">
        <v>1</v>
      </c>
      <c r="P18" s="50">
        <v>1153</v>
      </c>
      <c r="Q18" s="107">
        <v>1</v>
      </c>
      <c r="R18" s="50">
        <v>9</v>
      </c>
      <c r="S18" s="107">
        <v>1</v>
      </c>
      <c r="T18" s="50">
        <v>9357</v>
      </c>
      <c r="U18" s="107">
        <v>1</v>
      </c>
      <c r="V18" s="168">
        <v>292</v>
      </c>
      <c r="W18" s="50">
        <v>20660</v>
      </c>
      <c r="X18" s="107">
        <v>1</v>
      </c>
    </row>
    <row r="19" spans="1:24" ht="15">
      <c r="A19" s="112"/>
      <c r="B19" s="246" t="s">
        <v>230</v>
      </c>
      <c r="C19" s="247"/>
      <c r="D19" s="246"/>
      <c r="E19" s="247"/>
      <c r="F19" s="246"/>
      <c r="G19" s="247"/>
      <c r="H19" s="246"/>
      <c r="I19" s="247"/>
      <c r="J19" s="246"/>
      <c r="K19" s="247"/>
      <c r="L19" s="246"/>
      <c r="M19" s="247"/>
      <c r="N19" s="246"/>
      <c r="O19" s="247"/>
      <c r="P19" s="246"/>
      <c r="Q19" s="247"/>
      <c r="R19" s="246"/>
      <c r="S19" s="246"/>
      <c r="T19" s="246"/>
      <c r="U19" s="247"/>
      <c r="V19" s="246"/>
      <c r="W19" s="246"/>
      <c r="X19" s="247"/>
    </row>
    <row r="20" spans="1:24" ht="15">
      <c r="A20" s="52" t="s">
        <v>85</v>
      </c>
      <c r="B20" s="53"/>
      <c r="C20" s="53"/>
      <c r="D20" s="53"/>
      <c r="E20" s="53"/>
      <c r="F20" s="53"/>
      <c r="G20" s="53"/>
      <c r="H20" s="53"/>
      <c r="I20" s="53"/>
      <c r="J20" s="53"/>
      <c r="K20" s="53"/>
      <c r="L20" s="53"/>
      <c r="M20" s="53"/>
      <c r="N20" s="53"/>
      <c r="O20" s="53"/>
      <c r="P20" s="53"/>
      <c r="Q20" s="53"/>
      <c r="R20" s="53"/>
      <c r="S20" s="53"/>
      <c r="T20" s="116"/>
      <c r="U20" s="53"/>
      <c r="V20" s="37"/>
      <c r="W20" s="376"/>
      <c r="X20" s="37"/>
    </row>
    <row r="21" spans="1:24" ht="15">
      <c r="A21" s="512" t="s">
        <v>134</v>
      </c>
      <c r="B21" s="512"/>
      <c r="C21" s="512"/>
      <c r="D21" s="512"/>
      <c r="E21" s="512"/>
      <c r="F21" s="512"/>
      <c r="G21" s="512"/>
      <c r="H21" s="512"/>
      <c r="I21" s="512"/>
      <c r="J21" s="512"/>
      <c r="K21" s="512"/>
      <c r="L21" s="512"/>
      <c r="M21" s="512"/>
      <c r="N21" s="512"/>
      <c r="O21" s="512"/>
      <c r="P21" s="512"/>
      <c r="Q21" s="512"/>
      <c r="R21" s="512"/>
      <c r="S21" s="512"/>
      <c r="T21" s="512"/>
      <c r="U21" s="512"/>
      <c r="V21" s="37"/>
      <c r="W21" s="37"/>
      <c r="X21" s="37"/>
    </row>
    <row r="22" spans="1:24" ht="15">
      <c r="A22" s="512"/>
      <c r="B22" s="512"/>
      <c r="C22" s="512"/>
      <c r="D22" s="512"/>
      <c r="E22" s="512"/>
      <c r="F22" s="512"/>
      <c r="G22" s="512"/>
      <c r="H22" s="512"/>
      <c r="I22" s="512"/>
      <c r="J22" s="512"/>
      <c r="K22" s="512"/>
      <c r="L22" s="512"/>
      <c r="M22" s="512"/>
      <c r="N22" s="512"/>
      <c r="O22" s="512"/>
      <c r="P22" s="512"/>
      <c r="Q22" s="512"/>
      <c r="R22" s="512"/>
      <c r="S22" s="512"/>
      <c r="T22" s="512"/>
      <c r="U22" s="512"/>
      <c r="V22" s="37"/>
      <c r="W22" s="37"/>
      <c r="X22" s="37"/>
    </row>
    <row r="23" spans="1:24" ht="15">
      <c r="A23" s="53" t="s">
        <v>86</v>
      </c>
      <c r="B23" s="53"/>
      <c r="C23" s="53"/>
      <c r="D23" s="53"/>
      <c r="E23" s="53"/>
      <c r="F23" s="53"/>
      <c r="G23" s="53"/>
      <c r="H23" s="53"/>
      <c r="I23" s="53"/>
      <c r="J23" s="53"/>
      <c r="K23" s="53"/>
      <c r="L23" s="53"/>
      <c r="M23" s="53"/>
      <c r="N23" s="53"/>
      <c r="O23" s="53"/>
      <c r="P23" s="53"/>
      <c r="Q23" s="53"/>
      <c r="R23" s="53"/>
      <c r="S23" s="53"/>
      <c r="T23" s="53"/>
      <c r="U23" s="53"/>
      <c r="V23" s="37"/>
      <c r="W23" s="37"/>
      <c r="X23" s="37"/>
    </row>
    <row r="24" spans="1:24" ht="15">
      <c r="A24" s="37"/>
      <c r="B24" s="37"/>
      <c r="C24" s="37"/>
      <c r="D24" s="37"/>
      <c r="E24" s="37"/>
      <c r="F24" s="37"/>
      <c r="G24" s="37"/>
      <c r="H24" s="37"/>
      <c r="I24" s="37"/>
      <c r="J24" s="37"/>
      <c r="K24" s="37"/>
      <c r="L24" s="37"/>
      <c r="M24" s="37"/>
      <c r="N24" s="37"/>
      <c r="O24" s="37"/>
      <c r="P24" s="37"/>
      <c r="Q24" s="37"/>
      <c r="R24" s="37"/>
      <c r="S24" s="37"/>
      <c r="T24" s="37"/>
      <c r="U24" s="37"/>
      <c r="V24" s="37"/>
      <c r="W24" s="37"/>
      <c r="X24" s="37"/>
    </row>
    <row r="25" spans="1:24" ht="15">
      <c r="A25" s="37"/>
      <c r="B25" s="37"/>
      <c r="C25" s="37"/>
      <c r="D25" s="37"/>
      <c r="E25" s="37"/>
      <c r="F25" s="37"/>
      <c r="G25" s="37"/>
      <c r="H25" s="37"/>
      <c r="I25" s="37"/>
      <c r="J25" s="37"/>
      <c r="K25" s="37"/>
      <c r="L25" s="37"/>
      <c r="M25" s="37"/>
      <c r="N25" s="37"/>
      <c r="O25" s="37"/>
      <c r="P25" s="37"/>
      <c r="Q25" s="37"/>
      <c r="R25" s="37"/>
      <c r="S25" s="37"/>
      <c r="T25" s="37"/>
      <c r="U25" s="37"/>
      <c r="V25" s="37"/>
      <c r="W25" s="37"/>
      <c r="X25" s="37"/>
    </row>
  </sheetData>
  <sheetProtection/>
  <mergeCells count="18">
    <mergeCell ref="R4:S4"/>
    <mergeCell ref="A21:U22"/>
    <mergeCell ref="D4:E4"/>
    <mergeCell ref="F4:G4"/>
    <mergeCell ref="H4:I4"/>
    <mergeCell ref="L4:M4"/>
    <mergeCell ref="N4:O4"/>
    <mergeCell ref="P4:Q4"/>
    <mergeCell ref="A1:X1"/>
    <mergeCell ref="A2:A5"/>
    <mergeCell ref="B2:V2"/>
    <mergeCell ref="W2:X4"/>
    <mergeCell ref="B3:I3"/>
    <mergeCell ref="J3:K4"/>
    <mergeCell ref="T3:U4"/>
    <mergeCell ref="V3:V4"/>
    <mergeCell ref="B4:C4"/>
    <mergeCell ref="L3:S3"/>
  </mergeCells>
  <printOptions horizontalCentered="1"/>
  <pageMargins left="0.7" right="0.7" top="0.75" bottom="0.75" header="0.3" footer="0.3"/>
  <pageSetup fitToHeight="1" fitToWidth="1" horizontalDpi="600" verticalDpi="600" orientation="landscape" paperSize="9" scale="45" r:id="rId1"/>
</worksheet>
</file>

<file path=xl/worksheets/sheet16.xml><?xml version="1.0" encoding="utf-8"?>
<worksheet xmlns="http://schemas.openxmlformats.org/spreadsheetml/2006/main" xmlns:r="http://schemas.openxmlformats.org/officeDocument/2006/relationships">
  <sheetPr>
    <tabColor rgb="FF92D050"/>
    <pageSetUpPr fitToPage="1"/>
  </sheetPr>
  <dimension ref="A1:S18"/>
  <sheetViews>
    <sheetView zoomScalePageLayoutView="0" workbookViewId="0" topLeftCell="A1">
      <selection activeCell="A1" sqref="A1:S1"/>
    </sheetView>
  </sheetViews>
  <sheetFormatPr defaultColWidth="9.140625" defaultRowHeight="15"/>
  <cols>
    <col min="1" max="1" width="20.7109375" style="165" customWidth="1"/>
    <col min="2" max="19" width="9.28125" style="165" customWidth="1"/>
    <col min="20" max="16384" width="9.140625" style="165" customWidth="1"/>
  </cols>
  <sheetData>
    <row r="1" spans="1:19" ht="24.75" customHeight="1" thickBot="1" thickTop="1">
      <c r="A1" s="486" t="s">
        <v>288</v>
      </c>
      <c r="B1" s="487"/>
      <c r="C1" s="487"/>
      <c r="D1" s="487"/>
      <c r="E1" s="487"/>
      <c r="F1" s="487"/>
      <c r="G1" s="487"/>
      <c r="H1" s="487"/>
      <c r="I1" s="487"/>
      <c r="J1" s="487"/>
      <c r="K1" s="513"/>
      <c r="L1" s="513"/>
      <c r="M1" s="513"/>
      <c r="N1" s="513"/>
      <c r="O1" s="513"/>
      <c r="P1" s="513"/>
      <c r="Q1" s="513"/>
      <c r="R1" s="513"/>
      <c r="S1" s="514"/>
    </row>
    <row r="2" spans="1:19" ht="19.5" customHeight="1" thickBot="1" thickTop="1">
      <c r="A2" s="467"/>
      <c r="B2" s="463" t="s">
        <v>101</v>
      </c>
      <c r="C2" s="464"/>
      <c r="D2" s="464"/>
      <c r="E2" s="464"/>
      <c r="F2" s="464"/>
      <c r="G2" s="464"/>
      <c r="H2" s="464"/>
      <c r="I2" s="464"/>
      <c r="J2" s="464"/>
      <c r="K2" s="464"/>
      <c r="L2" s="464"/>
      <c r="M2" s="464"/>
      <c r="N2" s="464"/>
      <c r="O2" s="464"/>
      <c r="P2" s="464"/>
      <c r="Q2" s="464"/>
      <c r="R2" s="464"/>
      <c r="S2" s="515"/>
    </row>
    <row r="3" spans="1:19" ht="19.5" customHeight="1">
      <c r="A3" s="493"/>
      <c r="B3" s="471" t="s">
        <v>102</v>
      </c>
      <c r="C3" s="472"/>
      <c r="D3" s="471" t="s">
        <v>103</v>
      </c>
      <c r="E3" s="470"/>
      <c r="F3" s="469" t="s">
        <v>104</v>
      </c>
      <c r="G3" s="472"/>
      <c r="H3" s="471" t="s">
        <v>105</v>
      </c>
      <c r="I3" s="470"/>
      <c r="J3" s="469" t="s">
        <v>106</v>
      </c>
      <c r="K3" s="472"/>
      <c r="L3" s="471" t="s">
        <v>107</v>
      </c>
      <c r="M3" s="470"/>
      <c r="N3" s="469" t="s">
        <v>108</v>
      </c>
      <c r="O3" s="472"/>
      <c r="P3" s="471" t="s">
        <v>109</v>
      </c>
      <c r="Q3" s="470"/>
      <c r="R3" s="484" t="s">
        <v>99</v>
      </c>
      <c r="S3" s="485"/>
    </row>
    <row r="4" spans="1:19" ht="19.5" customHeight="1" thickBot="1">
      <c r="A4" s="489"/>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6" t="s">
        <v>52</v>
      </c>
      <c r="S4" s="88" t="s">
        <v>53</v>
      </c>
    </row>
    <row r="5" spans="1:19" ht="15">
      <c r="A5" s="239" t="s">
        <v>119</v>
      </c>
      <c r="B5" s="21">
        <v>1343</v>
      </c>
      <c r="C5" s="79">
        <v>0.16139887032808556</v>
      </c>
      <c r="D5" s="21">
        <v>473</v>
      </c>
      <c r="E5" s="79">
        <v>0.16959483685908927</v>
      </c>
      <c r="F5" s="21">
        <v>383</v>
      </c>
      <c r="G5" s="79">
        <v>0.1654427645788337</v>
      </c>
      <c r="H5" s="21">
        <v>309</v>
      </c>
      <c r="I5" s="79">
        <v>0.14651493598862023</v>
      </c>
      <c r="J5" s="21">
        <v>224</v>
      </c>
      <c r="K5" s="79">
        <v>0.14017521902377972</v>
      </c>
      <c r="L5" s="21">
        <v>316</v>
      </c>
      <c r="M5" s="79">
        <v>0.13063249276560562</v>
      </c>
      <c r="N5" s="21">
        <v>96</v>
      </c>
      <c r="O5" s="79">
        <v>0.12581913499344688</v>
      </c>
      <c r="P5" s="21">
        <v>43</v>
      </c>
      <c r="Q5" s="79">
        <v>0.12427745664739884</v>
      </c>
      <c r="R5" s="21">
        <v>3187</v>
      </c>
      <c r="S5" s="102">
        <v>0.1542594385285576</v>
      </c>
    </row>
    <row r="6" spans="1:19" ht="15">
      <c r="A6" s="239" t="s">
        <v>120</v>
      </c>
      <c r="B6" s="21">
        <v>65</v>
      </c>
      <c r="C6" s="79">
        <v>0.007811561110443457</v>
      </c>
      <c r="D6" s="21">
        <v>21</v>
      </c>
      <c r="E6" s="79">
        <v>0.007529580494801002</v>
      </c>
      <c r="F6" s="21">
        <v>12</v>
      </c>
      <c r="G6" s="79">
        <v>0.005183585313174946</v>
      </c>
      <c r="H6" s="21">
        <v>11</v>
      </c>
      <c r="I6" s="79">
        <v>0.005215742057847321</v>
      </c>
      <c r="J6" s="21">
        <v>9</v>
      </c>
      <c r="K6" s="79">
        <v>0.005632040050062578</v>
      </c>
      <c r="L6" s="21">
        <v>24</v>
      </c>
      <c r="M6" s="79">
        <v>0.009921455146754857</v>
      </c>
      <c r="N6" s="21">
        <v>7</v>
      </c>
      <c r="O6" s="79">
        <v>0.009174311926605505</v>
      </c>
      <c r="P6" s="21">
        <v>0</v>
      </c>
      <c r="Q6" s="79">
        <v>0</v>
      </c>
      <c r="R6" s="21">
        <v>149</v>
      </c>
      <c r="S6" s="102">
        <v>0.007212003872216845</v>
      </c>
    </row>
    <row r="7" spans="1:19" ht="15">
      <c r="A7" s="239" t="s">
        <v>121</v>
      </c>
      <c r="B7" s="21">
        <v>45</v>
      </c>
      <c r="C7" s="79">
        <v>0.005408003845691623</v>
      </c>
      <c r="D7" s="21">
        <v>10</v>
      </c>
      <c r="E7" s="79">
        <v>0.0035855145213338113</v>
      </c>
      <c r="F7" s="21">
        <v>12</v>
      </c>
      <c r="G7" s="79">
        <v>0.005183585313174946</v>
      </c>
      <c r="H7" s="21">
        <v>4</v>
      </c>
      <c r="I7" s="79">
        <v>0.001896633475580844</v>
      </c>
      <c r="J7" s="21">
        <v>6</v>
      </c>
      <c r="K7" s="79">
        <v>0.0037546933667083854</v>
      </c>
      <c r="L7" s="21">
        <v>11</v>
      </c>
      <c r="M7" s="79">
        <v>0.0045473336089293095</v>
      </c>
      <c r="N7" s="21">
        <v>5</v>
      </c>
      <c r="O7" s="79">
        <v>0.00655307994757536</v>
      </c>
      <c r="P7" s="21">
        <v>2</v>
      </c>
      <c r="Q7" s="79">
        <v>0.005780346820809248</v>
      </c>
      <c r="R7" s="21">
        <v>95</v>
      </c>
      <c r="S7" s="102">
        <v>0.004598257502420136</v>
      </c>
    </row>
    <row r="8" spans="1:19" ht="15">
      <c r="A8" s="239" t="s">
        <v>122</v>
      </c>
      <c r="B8" s="21">
        <v>99</v>
      </c>
      <c r="C8" s="79">
        <v>0.011897608460521574</v>
      </c>
      <c r="D8" s="21">
        <v>18</v>
      </c>
      <c r="E8" s="79">
        <v>0.006453926138400861</v>
      </c>
      <c r="F8" s="21">
        <v>27</v>
      </c>
      <c r="G8" s="79">
        <v>0.011663066954643628</v>
      </c>
      <c r="H8" s="21">
        <v>27</v>
      </c>
      <c r="I8" s="79">
        <v>0.012802275960170697</v>
      </c>
      <c r="J8" s="21">
        <v>26</v>
      </c>
      <c r="K8" s="79">
        <v>0.016270337922403004</v>
      </c>
      <c r="L8" s="21">
        <v>18</v>
      </c>
      <c r="M8" s="79">
        <v>0.007441091360066143</v>
      </c>
      <c r="N8" s="21">
        <v>5</v>
      </c>
      <c r="O8" s="79">
        <v>0.00655307994757536</v>
      </c>
      <c r="P8" s="21">
        <v>2</v>
      </c>
      <c r="Q8" s="79">
        <v>0.005780346820809248</v>
      </c>
      <c r="R8" s="21">
        <v>222</v>
      </c>
      <c r="S8" s="102">
        <v>0.01074540174249758</v>
      </c>
    </row>
    <row r="9" spans="1:19" ht="15">
      <c r="A9" s="239" t="s">
        <v>123</v>
      </c>
      <c r="B9" s="21">
        <v>249</v>
      </c>
      <c r="C9" s="79">
        <v>0.02992428794616032</v>
      </c>
      <c r="D9" s="21">
        <v>86</v>
      </c>
      <c r="E9" s="79">
        <v>0.03083542488347078</v>
      </c>
      <c r="F9" s="21">
        <v>59</v>
      </c>
      <c r="G9" s="79">
        <v>0.02548596112311015</v>
      </c>
      <c r="H9" s="21">
        <v>82</v>
      </c>
      <c r="I9" s="79">
        <v>0.0388809862494073</v>
      </c>
      <c r="J9" s="21">
        <v>60</v>
      </c>
      <c r="K9" s="79">
        <v>0.03754693366708386</v>
      </c>
      <c r="L9" s="21">
        <v>102</v>
      </c>
      <c r="M9" s="79">
        <v>0.04216618437370814</v>
      </c>
      <c r="N9" s="21">
        <v>30</v>
      </c>
      <c r="O9" s="79">
        <v>0.03931847968545216</v>
      </c>
      <c r="P9" s="21">
        <v>12</v>
      </c>
      <c r="Q9" s="79">
        <v>0.03468208092485549</v>
      </c>
      <c r="R9" s="21">
        <v>680</v>
      </c>
      <c r="S9" s="102">
        <v>0.03291384317521781</v>
      </c>
    </row>
    <row r="10" spans="1:19" ht="15">
      <c r="A10" s="239" t="s">
        <v>124</v>
      </c>
      <c r="B10" s="21">
        <v>148</v>
      </c>
      <c r="C10" s="79">
        <v>0.01778632375916356</v>
      </c>
      <c r="D10" s="21">
        <v>39</v>
      </c>
      <c r="E10" s="79">
        <v>0.013983506633201864</v>
      </c>
      <c r="F10" s="21">
        <v>38</v>
      </c>
      <c r="G10" s="79">
        <v>0.016414686825053995</v>
      </c>
      <c r="H10" s="21">
        <v>39</v>
      </c>
      <c r="I10" s="79">
        <v>0.01849217638691323</v>
      </c>
      <c r="J10" s="21">
        <v>36</v>
      </c>
      <c r="K10" s="79">
        <v>0.02252816020025031</v>
      </c>
      <c r="L10" s="21">
        <v>48</v>
      </c>
      <c r="M10" s="79">
        <v>0.019842910293509715</v>
      </c>
      <c r="N10" s="21">
        <v>17</v>
      </c>
      <c r="O10" s="79">
        <v>0.02228047182175623</v>
      </c>
      <c r="P10" s="21">
        <v>8</v>
      </c>
      <c r="Q10" s="79">
        <v>0.023121387283236993</v>
      </c>
      <c r="R10" s="21">
        <v>373</v>
      </c>
      <c r="S10" s="102">
        <v>0.018054211035818005</v>
      </c>
    </row>
    <row r="11" spans="1:19" ht="15">
      <c r="A11" s="239" t="s">
        <v>125</v>
      </c>
      <c r="B11" s="21">
        <v>119</v>
      </c>
      <c r="C11" s="79">
        <v>0.014301165725273407</v>
      </c>
      <c r="D11" s="21">
        <v>40</v>
      </c>
      <c r="E11" s="79">
        <v>0.014342058085335245</v>
      </c>
      <c r="F11" s="21">
        <v>37</v>
      </c>
      <c r="G11" s="79">
        <v>0.015982721382289417</v>
      </c>
      <c r="H11" s="21">
        <v>43</v>
      </c>
      <c r="I11" s="79">
        <v>0.020388809862494073</v>
      </c>
      <c r="J11" s="21">
        <v>28</v>
      </c>
      <c r="K11" s="79">
        <v>0.017521902377972465</v>
      </c>
      <c r="L11" s="21">
        <v>35</v>
      </c>
      <c r="M11" s="79">
        <v>0.014468788755684168</v>
      </c>
      <c r="N11" s="21">
        <v>14</v>
      </c>
      <c r="O11" s="79">
        <v>0.01834862385321101</v>
      </c>
      <c r="P11" s="21">
        <v>12</v>
      </c>
      <c r="Q11" s="79">
        <v>0.03468208092485549</v>
      </c>
      <c r="R11" s="21">
        <v>328</v>
      </c>
      <c r="S11" s="102">
        <v>0.015876089060987413</v>
      </c>
    </row>
    <row r="12" spans="1:19" ht="15">
      <c r="A12" s="239" t="s">
        <v>126</v>
      </c>
      <c r="B12" s="21">
        <v>202</v>
      </c>
      <c r="C12" s="79">
        <v>0.024275928373993515</v>
      </c>
      <c r="D12" s="21">
        <v>56</v>
      </c>
      <c r="E12" s="79">
        <v>0.020078881319469343</v>
      </c>
      <c r="F12" s="21">
        <v>64</v>
      </c>
      <c r="G12" s="79">
        <v>0.027645788336933045</v>
      </c>
      <c r="H12" s="21">
        <v>61</v>
      </c>
      <c r="I12" s="79">
        <v>0.028923660502607876</v>
      </c>
      <c r="J12" s="21">
        <v>57</v>
      </c>
      <c r="K12" s="79">
        <v>0.03566958698372966</v>
      </c>
      <c r="L12" s="21">
        <v>85</v>
      </c>
      <c r="M12" s="79">
        <v>0.03513848697809012</v>
      </c>
      <c r="N12" s="21">
        <v>28</v>
      </c>
      <c r="O12" s="79">
        <v>0.03669724770642202</v>
      </c>
      <c r="P12" s="21">
        <v>15</v>
      </c>
      <c r="Q12" s="79">
        <v>0.04335260115606936</v>
      </c>
      <c r="R12" s="21">
        <v>568</v>
      </c>
      <c r="S12" s="102">
        <v>0.02749273959341723</v>
      </c>
    </row>
    <row r="13" spans="1:19" ht="15">
      <c r="A13" s="262" t="s">
        <v>127</v>
      </c>
      <c r="B13" s="21">
        <v>662</v>
      </c>
      <c r="C13" s="79">
        <v>0.07955774546328566</v>
      </c>
      <c r="D13" s="21">
        <v>214</v>
      </c>
      <c r="E13" s="79">
        <v>0.07673001075654358</v>
      </c>
      <c r="F13" s="21">
        <v>197</v>
      </c>
      <c r="G13" s="79">
        <v>0.08509719222462203</v>
      </c>
      <c r="H13" s="21">
        <v>205</v>
      </c>
      <c r="I13" s="79">
        <v>0.09720246562351825</v>
      </c>
      <c r="J13" s="21">
        <v>160</v>
      </c>
      <c r="K13" s="79">
        <v>0.10012515644555695</v>
      </c>
      <c r="L13" s="21">
        <v>262</v>
      </c>
      <c r="M13" s="79">
        <v>0.10830921868540719</v>
      </c>
      <c r="N13" s="21">
        <v>82</v>
      </c>
      <c r="O13" s="79">
        <v>0.10747051114023591</v>
      </c>
      <c r="P13" s="21">
        <v>36</v>
      </c>
      <c r="Q13" s="79">
        <v>0.10404624277456648</v>
      </c>
      <c r="R13" s="21">
        <v>1818</v>
      </c>
      <c r="S13" s="102">
        <v>0.08799612778315585</v>
      </c>
    </row>
    <row r="14" spans="1:19" ht="15">
      <c r="A14" s="262" t="s">
        <v>133</v>
      </c>
      <c r="B14" s="25">
        <v>764</v>
      </c>
      <c r="C14" s="104">
        <v>0.09181588751352</v>
      </c>
      <c r="D14" s="25">
        <v>210</v>
      </c>
      <c r="E14" s="104">
        <v>0.07529580494801004</v>
      </c>
      <c r="F14" s="25">
        <v>173</v>
      </c>
      <c r="G14" s="104">
        <v>0.07473002159827213</v>
      </c>
      <c r="H14" s="25">
        <v>190</v>
      </c>
      <c r="I14" s="104">
        <v>0.0900900900900901</v>
      </c>
      <c r="J14" s="25">
        <v>157</v>
      </c>
      <c r="K14" s="104">
        <v>0.09824780976220275</v>
      </c>
      <c r="L14" s="25">
        <v>208</v>
      </c>
      <c r="M14" s="104">
        <v>0.08598594460520877</v>
      </c>
      <c r="N14" s="25">
        <v>64</v>
      </c>
      <c r="O14" s="104">
        <v>0.08387942332896461</v>
      </c>
      <c r="P14" s="25">
        <v>22</v>
      </c>
      <c r="Q14" s="104">
        <v>0.06358381502890172</v>
      </c>
      <c r="R14" s="25">
        <v>1788</v>
      </c>
      <c r="S14" s="103">
        <v>0.08654404646660213</v>
      </c>
    </row>
    <row r="15" spans="1:19" ht="15">
      <c r="A15" s="262" t="s">
        <v>129</v>
      </c>
      <c r="B15" s="25">
        <v>349</v>
      </c>
      <c r="C15" s="104">
        <v>0.04194207426991948</v>
      </c>
      <c r="D15" s="25">
        <v>112</v>
      </c>
      <c r="E15" s="104">
        <v>0.040157762638938686</v>
      </c>
      <c r="F15" s="25">
        <v>79</v>
      </c>
      <c r="G15" s="104">
        <v>0.03412526997840173</v>
      </c>
      <c r="H15" s="25">
        <v>74</v>
      </c>
      <c r="I15" s="104">
        <v>0.03508771929824561</v>
      </c>
      <c r="J15" s="25">
        <v>63</v>
      </c>
      <c r="K15" s="104">
        <v>0.03942428035043805</v>
      </c>
      <c r="L15" s="25">
        <v>107</v>
      </c>
      <c r="M15" s="104">
        <v>0.04423315419594874</v>
      </c>
      <c r="N15" s="25">
        <v>25</v>
      </c>
      <c r="O15" s="104">
        <v>0.0327653997378768</v>
      </c>
      <c r="P15" s="25">
        <v>12</v>
      </c>
      <c r="Q15" s="104">
        <v>0.03468208092485549</v>
      </c>
      <c r="R15" s="25">
        <v>821</v>
      </c>
      <c r="S15" s="103">
        <v>0.039738625363020336</v>
      </c>
    </row>
    <row r="16" spans="1:19" ht="15.75" thickBot="1">
      <c r="A16" s="254" t="s">
        <v>78</v>
      </c>
      <c r="B16" s="25">
        <v>4276</v>
      </c>
      <c r="C16" s="104">
        <v>0.5138805432039418</v>
      </c>
      <c r="D16" s="25">
        <v>1510</v>
      </c>
      <c r="E16" s="104">
        <v>0.5414126927214056</v>
      </c>
      <c r="F16" s="25">
        <v>1234</v>
      </c>
      <c r="G16" s="104">
        <v>0.5330453563714903</v>
      </c>
      <c r="H16" s="25">
        <v>1064</v>
      </c>
      <c r="I16" s="104">
        <v>0.5045045045045045</v>
      </c>
      <c r="J16" s="25">
        <v>772</v>
      </c>
      <c r="K16" s="104">
        <v>0.48310387984981223</v>
      </c>
      <c r="L16" s="25">
        <v>1203</v>
      </c>
      <c r="M16" s="104">
        <v>0.4973129392310872</v>
      </c>
      <c r="N16" s="25">
        <v>390</v>
      </c>
      <c r="O16" s="104">
        <v>0.5111402359108781</v>
      </c>
      <c r="P16" s="25">
        <v>182</v>
      </c>
      <c r="Q16" s="104">
        <v>0.5260115606936417</v>
      </c>
      <c r="R16" s="25">
        <v>10631</v>
      </c>
      <c r="S16" s="103">
        <v>0.5145692158760891</v>
      </c>
    </row>
    <row r="17" spans="1:19" ht="15.75" thickBot="1">
      <c r="A17" s="49" t="s">
        <v>99</v>
      </c>
      <c r="B17" s="31">
        <v>8321</v>
      </c>
      <c r="C17" s="32">
        <v>1</v>
      </c>
      <c r="D17" s="31">
        <v>2789</v>
      </c>
      <c r="E17" s="32">
        <v>1</v>
      </c>
      <c r="F17" s="31">
        <v>2315</v>
      </c>
      <c r="G17" s="32">
        <v>1</v>
      </c>
      <c r="H17" s="31">
        <v>2109</v>
      </c>
      <c r="I17" s="32">
        <v>1</v>
      </c>
      <c r="J17" s="31">
        <v>1598</v>
      </c>
      <c r="K17" s="32">
        <v>1</v>
      </c>
      <c r="L17" s="31">
        <v>2419</v>
      </c>
      <c r="M17" s="32">
        <v>1</v>
      </c>
      <c r="N17" s="31">
        <v>763</v>
      </c>
      <c r="O17" s="32">
        <v>1</v>
      </c>
      <c r="P17" s="31">
        <v>346</v>
      </c>
      <c r="Q17" s="32">
        <v>1</v>
      </c>
      <c r="R17" s="31">
        <v>20660</v>
      </c>
      <c r="S17" s="33">
        <v>1</v>
      </c>
    </row>
    <row r="18" spans="1:12" ht="15">
      <c r="A18" s="266"/>
      <c r="B18" s="266"/>
      <c r="C18" s="266"/>
      <c r="D18" s="266"/>
      <c r="E18" s="266"/>
      <c r="F18" s="266"/>
      <c r="G18" s="266"/>
      <c r="H18" s="266"/>
      <c r="I18" s="266"/>
      <c r="J18" s="266"/>
      <c r="K18" s="266"/>
      <c r="L18" s="266"/>
    </row>
  </sheetData>
  <sheetProtection/>
  <mergeCells count="12">
    <mergeCell ref="P3:Q3"/>
    <mergeCell ref="R3:S3"/>
    <mergeCell ref="A1:S1"/>
    <mergeCell ref="A2:A4"/>
    <mergeCell ref="B2:S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8" r:id="rId1"/>
</worksheet>
</file>

<file path=xl/worksheets/sheet17.xml><?xml version="1.0" encoding="utf-8"?>
<worksheet xmlns="http://schemas.openxmlformats.org/spreadsheetml/2006/main" xmlns:r="http://schemas.openxmlformats.org/officeDocument/2006/relationships">
  <sheetPr>
    <tabColor rgb="FF92D050"/>
    <pageSetUpPr fitToPage="1"/>
  </sheetPr>
  <dimension ref="A1:U19"/>
  <sheetViews>
    <sheetView zoomScalePageLayoutView="0" workbookViewId="0" topLeftCell="A1">
      <selection activeCell="A1" sqref="A1:U1"/>
    </sheetView>
  </sheetViews>
  <sheetFormatPr defaultColWidth="9.140625" defaultRowHeight="15"/>
  <cols>
    <col min="1" max="1" width="20.7109375" style="165" customWidth="1"/>
    <col min="2" max="21" width="9.00390625" style="165" customWidth="1"/>
    <col min="22" max="16384" width="9.140625" style="165" customWidth="1"/>
  </cols>
  <sheetData>
    <row r="1" spans="1:21" ht="24.75" customHeight="1" thickBot="1" thickTop="1">
      <c r="A1" s="486" t="s">
        <v>289</v>
      </c>
      <c r="B1" s="487"/>
      <c r="C1" s="487"/>
      <c r="D1" s="487"/>
      <c r="E1" s="487"/>
      <c r="F1" s="487"/>
      <c r="G1" s="487"/>
      <c r="H1" s="487"/>
      <c r="I1" s="487"/>
      <c r="J1" s="487"/>
      <c r="K1" s="513"/>
      <c r="L1" s="513"/>
      <c r="M1" s="513"/>
      <c r="N1" s="513"/>
      <c r="O1" s="513"/>
      <c r="P1" s="513"/>
      <c r="Q1" s="513"/>
      <c r="R1" s="513"/>
      <c r="S1" s="513"/>
      <c r="T1" s="513"/>
      <c r="U1" s="514"/>
    </row>
    <row r="2" spans="1:21" ht="19.5" customHeight="1" thickBot="1" thickTop="1">
      <c r="A2" s="467" t="s">
        <v>135</v>
      </c>
      <c r="B2" s="463" t="s">
        <v>110</v>
      </c>
      <c r="C2" s="464"/>
      <c r="D2" s="464"/>
      <c r="E2" s="464"/>
      <c r="F2" s="464"/>
      <c r="G2" s="464"/>
      <c r="H2" s="464"/>
      <c r="I2" s="464"/>
      <c r="J2" s="464"/>
      <c r="K2" s="464"/>
      <c r="L2" s="464"/>
      <c r="M2" s="464"/>
      <c r="N2" s="464"/>
      <c r="O2" s="464"/>
      <c r="P2" s="464"/>
      <c r="Q2" s="464"/>
      <c r="R2" s="464"/>
      <c r="S2" s="464"/>
      <c r="T2" s="464"/>
      <c r="U2" s="515"/>
    </row>
    <row r="3" spans="1:21" ht="19.5" customHeight="1">
      <c r="A3" s="493"/>
      <c r="B3" s="516">
        <v>0</v>
      </c>
      <c r="C3" s="472"/>
      <c r="D3" s="471" t="s">
        <v>111</v>
      </c>
      <c r="E3" s="470"/>
      <c r="F3" s="469" t="s">
        <v>112</v>
      </c>
      <c r="G3" s="472"/>
      <c r="H3" s="471" t="s">
        <v>113</v>
      </c>
      <c r="I3" s="470"/>
      <c r="J3" s="469" t="s">
        <v>114</v>
      </c>
      <c r="K3" s="472"/>
      <c r="L3" s="471" t="s">
        <v>115</v>
      </c>
      <c r="M3" s="470"/>
      <c r="N3" s="469" t="s">
        <v>116</v>
      </c>
      <c r="O3" s="472"/>
      <c r="P3" s="471" t="s">
        <v>117</v>
      </c>
      <c r="Q3" s="470"/>
      <c r="R3" s="469" t="s">
        <v>84</v>
      </c>
      <c r="S3" s="470"/>
      <c r="T3" s="471" t="s">
        <v>99</v>
      </c>
      <c r="U3" s="470"/>
    </row>
    <row r="4" spans="1:21" ht="19.5" customHeight="1" thickBot="1">
      <c r="A4" s="489"/>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9" t="s">
        <v>52</v>
      </c>
      <c r="S4" s="88" t="s">
        <v>53</v>
      </c>
      <c r="T4" s="86" t="s">
        <v>52</v>
      </c>
      <c r="U4" s="88" t="s">
        <v>53</v>
      </c>
    </row>
    <row r="5" spans="1:21" ht="15">
      <c r="A5" s="239" t="s">
        <v>119</v>
      </c>
      <c r="B5" s="21">
        <v>2813</v>
      </c>
      <c r="C5" s="79">
        <v>0.158131429535106</v>
      </c>
      <c r="D5" s="21">
        <v>152</v>
      </c>
      <c r="E5" s="79">
        <v>0.1261410788381743</v>
      </c>
      <c r="F5" s="21">
        <v>159</v>
      </c>
      <c r="G5" s="79">
        <v>0.14095744680851063</v>
      </c>
      <c r="H5" s="21">
        <v>46</v>
      </c>
      <c r="I5" s="79">
        <v>0.11794871794871793</v>
      </c>
      <c r="J5" s="21">
        <v>0</v>
      </c>
      <c r="K5" s="79">
        <v>0</v>
      </c>
      <c r="L5" s="21">
        <v>9</v>
      </c>
      <c r="M5" s="79">
        <v>0.16363636363636364</v>
      </c>
      <c r="N5" s="21">
        <v>2</v>
      </c>
      <c r="O5" s="79">
        <v>0.18181818181818182</v>
      </c>
      <c r="P5" s="21">
        <v>0</v>
      </c>
      <c r="Q5" s="79">
        <v>0</v>
      </c>
      <c r="R5" s="21">
        <v>6</v>
      </c>
      <c r="S5" s="79">
        <v>0.1276595744680851</v>
      </c>
      <c r="T5" s="21">
        <v>3187</v>
      </c>
      <c r="U5" s="102">
        <v>0.1542594385285576</v>
      </c>
    </row>
    <row r="6" spans="1:21" ht="15">
      <c r="A6" s="239" t="s">
        <v>120</v>
      </c>
      <c r="B6" s="21">
        <v>130</v>
      </c>
      <c r="C6" s="79">
        <v>0.00730788689639665</v>
      </c>
      <c r="D6" s="21">
        <v>8</v>
      </c>
      <c r="E6" s="79">
        <v>0.006639004149377592</v>
      </c>
      <c r="F6" s="21">
        <v>10</v>
      </c>
      <c r="G6" s="79">
        <v>0.008865248226950355</v>
      </c>
      <c r="H6" s="21">
        <v>1</v>
      </c>
      <c r="I6" s="79">
        <v>0.0025641025641025637</v>
      </c>
      <c r="J6" s="21">
        <v>0</v>
      </c>
      <c r="K6" s="79">
        <v>0</v>
      </c>
      <c r="L6" s="21">
        <v>0</v>
      </c>
      <c r="M6" s="79">
        <v>0</v>
      </c>
      <c r="N6" s="21">
        <v>0</v>
      </c>
      <c r="O6" s="79">
        <v>0</v>
      </c>
      <c r="P6" s="21">
        <v>0</v>
      </c>
      <c r="Q6" s="79">
        <v>0</v>
      </c>
      <c r="R6" s="21">
        <v>0</v>
      </c>
      <c r="S6" s="79">
        <v>0</v>
      </c>
      <c r="T6" s="21">
        <v>149</v>
      </c>
      <c r="U6" s="102">
        <v>0.007212003872216845</v>
      </c>
    </row>
    <row r="7" spans="1:21" ht="15">
      <c r="A7" s="239" t="s">
        <v>121</v>
      </c>
      <c r="B7" s="21">
        <v>77</v>
      </c>
      <c r="C7" s="79">
        <v>0.004328517623250323</v>
      </c>
      <c r="D7" s="21">
        <v>6</v>
      </c>
      <c r="E7" s="79">
        <v>0.004979253112033195</v>
      </c>
      <c r="F7" s="21">
        <v>10</v>
      </c>
      <c r="G7" s="79">
        <v>0.008865248226950355</v>
      </c>
      <c r="H7" s="21">
        <v>1</v>
      </c>
      <c r="I7" s="79">
        <v>0.0025641025641025637</v>
      </c>
      <c r="J7" s="21">
        <v>0</v>
      </c>
      <c r="K7" s="79">
        <v>0</v>
      </c>
      <c r="L7" s="21">
        <v>1</v>
      </c>
      <c r="M7" s="79">
        <v>0.01818181818181818</v>
      </c>
      <c r="N7" s="21">
        <v>0</v>
      </c>
      <c r="O7" s="79">
        <v>0</v>
      </c>
      <c r="P7" s="21">
        <v>0</v>
      </c>
      <c r="Q7" s="79">
        <v>0</v>
      </c>
      <c r="R7" s="21">
        <v>0</v>
      </c>
      <c r="S7" s="79">
        <v>0</v>
      </c>
      <c r="T7" s="21">
        <v>95</v>
      </c>
      <c r="U7" s="102">
        <v>0.004598257502420136</v>
      </c>
    </row>
    <row r="8" spans="1:21" ht="15">
      <c r="A8" s="239" t="s">
        <v>122</v>
      </c>
      <c r="B8" s="21">
        <v>198</v>
      </c>
      <c r="C8" s="79">
        <v>0.011130473888357974</v>
      </c>
      <c r="D8" s="21">
        <v>7</v>
      </c>
      <c r="E8" s="79">
        <v>0.005809128630705394</v>
      </c>
      <c r="F8" s="21">
        <v>13</v>
      </c>
      <c r="G8" s="79">
        <v>0.011524822695035459</v>
      </c>
      <c r="H8" s="21">
        <v>3</v>
      </c>
      <c r="I8" s="79">
        <v>0.007692307692307694</v>
      </c>
      <c r="J8" s="21">
        <v>0</v>
      </c>
      <c r="K8" s="79">
        <v>0</v>
      </c>
      <c r="L8" s="21">
        <v>1</v>
      </c>
      <c r="M8" s="79">
        <v>0.01818181818181818</v>
      </c>
      <c r="N8" s="21">
        <v>0</v>
      </c>
      <c r="O8" s="79">
        <v>0</v>
      </c>
      <c r="P8" s="21">
        <v>0</v>
      </c>
      <c r="Q8" s="79">
        <v>0</v>
      </c>
      <c r="R8" s="21">
        <v>0</v>
      </c>
      <c r="S8" s="79">
        <v>0</v>
      </c>
      <c r="T8" s="21">
        <v>222</v>
      </c>
      <c r="U8" s="102">
        <v>0.01074540174249758</v>
      </c>
    </row>
    <row r="9" spans="1:21" ht="15">
      <c r="A9" s="239" t="s">
        <v>123</v>
      </c>
      <c r="B9" s="21">
        <v>574</v>
      </c>
      <c r="C9" s="79">
        <v>0.032267131373320594</v>
      </c>
      <c r="D9" s="21">
        <v>44</v>
      </c>
      <c r="E9" s="79">
        <v>0.036514522821576766</v>
      </c>
      <c r="F9" s="21">
        <v>48</v>
      </c>
      <c r="G9" s="79">
        <v>0.0425531914893617</v>
      </c>
      <c r="H9" s="21">
        <v>12</v>
      </c>
      <c r="I9" s="79">
        <v>0.030769230769230774</v>
      </c>
      <c r="J9" s="21">
        <v>0</v>
      </c>
      <c r="K9" s="79">
        <v>0</v>
      </c>
      <c r="L9" s="21">
        <v>2</v>
      </c>
      <c r="M9" s="79">
        <v>0.03636363636363636</v>
      </c>
      <c r="N9" s="21">
        <v>0</v>
      </c>
      <c r="O9" s="79">
        <v>0</v>
      </c>
      <c r="P9" s="21">
        <v>0</v>
      </c>
      <c r="Q9" s="79">
        <v>0</v>
      </c>
      <c r="R9" s="21">
        <v>0</v>
      </c>
      <c r="S9" s="79">
        <v>0</v>
      </c>
      <c r="T9" s="21">
        <v>680</v>
      </c>
      <c r="U9" s="102">
        <v>0.03291384317521781</v>
      </c>
    </row>
    <row r="10" spans="1:21" ht="15">
      <c r="A10" s="239" t="s">
        <v>124</v>
      </c>
      <c r="B10" s="21">
        <v>304</v>
      </c>
      <c r="C10" s="79">
        <v>0.017089212434650627</v>
      </c>
      <c r="D10" s="21">
        <v>27</v>
      </c>
      <c r="E10" s="79">
        <v>0.022406639004149378</v>
      </c>
      <c r="F10" s="21">
        <v>32</v>
      </c>
      <c r="G10" s="79">
        <v>0.028368794326241134</v>
      </c>
      <c r="H10" s="21">
        <v>8</v>
      </c>
      <c r="I10" s="79">
        <v>0.02051282051282051</v>
      </c>
      <c r="J10" s="21">
        <v>1</v>
      </c>
      <c r="K10" s="79">
        <v>0.04166666666666666</v>
      </c>
      <c r="L10" s="21">
        <v>1</v>
      </c>
      <c r="M10" s="79">
        <v>0.01818181818181818</v>
      </c>
      <c r="N10" s="21">
        <v>0</v>
      </c>
      <c r="O10" s="79">
        <v>0</v>
      </c>
      <c r="P10" s="21">
        <v>0</v>
      </c>
      <c r="Q10" s="79">
        <v>0</v>
      </c>
      <c r="R10" s="21">
        <v>0</v>
      </c>
      <c r="S10" s="79">
        <v>0</v>
      </c>
      <c r="T10" s="21">
        <v>373</v>
      </c>
      <c r="U10" s="102">
        <v>0.018054211035818005</v>
      </c>
    </row>
    <row r="11" spans="1:21" ht="15">
      <c r="A11" s="239" t="s">
        <v>125</v>
      </c>
      <c r="B11" s="21">
        <v>272</v>
      </c>
      <c r="C11" s="79">
        <v>0.0152903479678453</v>
      </c>
      <c r="D11" s="21">
        <v>27</v>
      </c>
      <c r="E11" s="79">
        <v>0.022406639004149378</v>
      </c>
      <c r="F11" s="21">
        <v>21</v>
      </c>
      <c r="G11" s="79">
        <v>0.018617021276595744</v>
      </c>
      <c r="H11" s="21">
        <v>6</v>
      </c>
      <c r="I11" s="79">
        <v>0.015384615384615387</v>
      </c>
      <c r="J11" s="21">
        <v>1</v>
      </c>
      <c r="K11" s="79">
        <v>0.04166666666666666</v>
      </c>
      <c r="L11" s="21">
        <v>0</v>
      </c>
      <c r="M11" s="79">
        <v>0</v>
      </c>
      <c r="N11" s="21">
        <v>1</v>
      </c>
      <c r="O11" s="79">
        <v>0.09090909090909091</v>
      </c>
      <c r="P11" s="21">
        <v>0</v>
      </c>
      <c r="Q11" s="79">
        <v>0</v>
      </c>
      <c r="R11" s="21">
        <v>0</v>
      </c>
      <c r="S11" s="79">
        <v>0</v>
      </c>
      <c r="T11" s="21">
        <v>328</v>
      </c>
      <c r="U11" s="102">
        <v>0.015876089060987413</v>
      </c>
    </row>
    <row r="12" spans="1:21" ht="15">
      <c r="A12" s="239" t="s">
        <v>126</v>
      </c>
      <c r="B12" s="21">
        <v>455</v>
      </c>
      <c r="C12" s="79">
        <v>0.025577604137388278</v>
      </c>
      <c r="D12" s="21">
        <v>42</v>
      </c>
      <c r="E12" s="79">
        <v>0.034854771784232366</v>
      </c>
      <c r="F12" s="21">
        <v>47</v>
      </c>
      <c r="G12" s="79">
        <v>0.04166666666666666</v>
      </c>
      <c r="H12" s="21">
        <v>14</v>
      </c>
      <c r="I12" s="79">
        <v>0.035897435897435895</v>
      </c>
      <c r="J12" s="21">
        <v>4</v>
      </c>
      <c r="K12" s="79">
        <v>0.16666666666666663</v>
      </c>
      <c r="L12" s="21">
        <v>1</v>
      </c>
      <c r="M12" s="79">
        <v>0.01818181818181818</v>
      </c>
      <c r="N12" s="21">
        <v>0</v>
      </c>
      <c r="O12" s="79">
        <v>0</v>
      </c>
      <c r="P12" s="21">
        <v>0</v>
      </c>
      <c r="Q12" s="79">
        <v>0</v>
      </c>
      <c r="R12" s="21">
        <v>5</v>
      </c>
      <c r="S12" s="79">
        <v>0.10638297872340424</v>
      </c>
      <c r="T12" s="21">
        <v>568</v>
      </c>
      <c r="U12" s="102">
        <v>0.02749273959341723</v>
      </c>
    </row>
    <row r="13" spans="1:21" ht="15">
      <c r="A13" s="262" t="s">
        <v>127</v>
      </c>
      <c r="B13" s="21">
        <v>1516</v>
      </c>
      <c r="C13" s="79">
        <v>0.08522120411490247</v>
      </c>
      <c r="D13" s="21">
        <v>138</v>
      </c>
      <c r="E13" s="79">
        <v>0.11452282157676347</v>
      </c>
      <c r="F13" s="21">
        <v>105</v>
      </c>
      <c r="G13" s="79">
        <v>0.09308510638297872</v>
      </c>
      <c r="H13" s="21">
        <v>38</v>
      </c>
      <c r="I13" s="79">
        <v>0.09743589743589745</v>
      </c>
      <c r="J13" s="21">
        <v>3</v>
      </c>
      <c r="K13" s="79">
        <v>0.125</v>
      </c>
      <c r="L13" s="21">
        <v>6</v>
      </c>
      <c r="M13" s="79">
        <v>0.10909090909090909</v>
      </c>
      <c r="N13" s="21">
        <v>1</v>
      </c>
      <c r="O13" s="79">
        <v>0.09090909090909091</v>
      </c>
      <c r="P13" s="21">
        <v>5</v>
      </c>
      <c r="Q13" s="79">
        <v>0.45454545454545453</v>
      </c>
      <c r="R13" s="21">
        <v>6</v>
      </c>
      <c r="S13" s="79">
        <v>0.1276595744680851</v>
      </c>
      <c r="T13" s="21">
        <v>1818</v>
      </c>
      <c r="U13" s="102">
        <v>0.08799612778315585</v>
      </c>
    </row>
    <row r="14" spans="1:21" ht="15">
      <c r="A14" s="262" t="s">
        <v>133</v>
      </c>
      <c r="B14" s="25">
        <v>1550</v>
      </c>
      <c r="C14" s="104">
        <v>0.08713249761088311</v>
      </c>
      <c r="D14" s="25">
        <v>99</v>
      </c>
      <c r="E14" s="104">
        <v>0.0821576763485477</v>
      </c>
      <c r="F14" s="25">
        <v>92</v>
      </c>
      <c r="G14" s="104">
        <v>0.08156028368794327</v>
      </c>
      <c r="H14" s="25">
        <v>37</v>
      </c>
      <c r="I14" s="104">
        <v>0.09487179487179487</v>
      </c>
      <c r="J14" s="25">
        <v>2</v>
      </c>
      <c r="K14" s="104">
        <v>0.08333333333333331</v>
      </c>
      <c r="L14" s="25">
        <v>6</v>
      </c>
      <c r="M14" s="104">
        <v>0.10909090909090909</v>
      </c>
      <c r="N14" s="25">
        <v>1</v>
      </c>
      <c r="O14" s="104">
        <v>0.09090909090909091</v>
      </c>
      <c r="P14" s="25">
        <v>0</v>
      </c>
      <c r="Q14" s="104">
        <v>0</v>
      </c>
      <c r="R14" s="25">
        <v>1</v>
      </c>
      <c r="S14" s="104">
        <v>0.02127659574468085</v>
      </c>
      <c r="T14" s="25">
        <v>1788</v>
      </c>
      <c r="U14" s="103">
        <v>0.08654404646660213</v>
      </c>
    </row>
    <row r="15" spans="1:21" ht="15">
      <c r="A15" s="262" t="s">
        <v>129</v>
      </c>
      <c r="B15" s="25">
        <v>683</v>
      </c>
      <c r="C15" s="104">
        <v>0.038394513463376245</v>
      </c>
      <c r="D15" s="25">
        <v>66</v>
      </c>
      <c r="E15" s="104">
        <v>0.054771784232365145</v>
      </c>
      <c r="F15" s="25">
        <v>51</v>
      </c>
      <c r="G15" s="104">
        <v>0.04521276595744681</v>
      </c>
      <c r="H15" s="25">
        <v>18</v>
      </c>
      <c r="I15" s="104">
        <v>0.046153846153846156</v>
      </c>
      <c r="J15" s="25">
        <v>0</v>
      </c>
      <c r="K15" s="104">
        <v>0</v>
      </c>
      <c r="L15" s="25">
        <v>1</v>
      </c>
      <c r="M15" s="104">
        <v>0.01818181818181818</v>
      </c>
      <c r="N15" s="25">
        <v>1</v>
      </c>
      <c r="O15" s="104">
        <v>0.09090909090909091</v>
      </c>
      <c r="P15" s="25">
        <v>0</v>
      </c>
      <c r="Q15" s="104">
        <v>0</v>
      </c>
      <c r="R15" s="25">
        <v>1</v>
      </c>
      <c r="S15" s="104">
        <v>0.02127659574468085</v>
      </c>
      <c r="T15" s="25">
        <v>821</v>
      </c>
      <c r="U15" s="103">
        <v>0.039738625363020336</v>
      </c>
    </row>
    <row r="16" spans="1:21" ht="15.75" thickBot="1">
      <c r="A16" s="254" t="s">
        <v>78</v>
      </c>
      <c r="B16" s="25">
        <v>9217</v>
      </c>
      <c r="C16" s="104">
        <v>0.5181291809545224</v>
      </c>
      <c r="D16" s="25">
        <v>589</v>
      </c>
      <c r="E16" s="104">
        <v>0.4887966804979253</v>
      </c>
      <c r="F16" s="25">
        <v>540</v>
      </c>
      <c r="G16" s="104">
        <v>0.4787234042553192</v>
      </c>
      <c r="H16" s="25">
        <v>206</v>
      </c>
      <c r="I16" s="104">
        <v>0.5282051282051282</v>
      </c>
      <c r="J16" s="25">
        <v>13</v>
      </c>
      <c r="K16" s="104">
        <v>0.5416666666666665</v>
      </c>
      <c r="L16" s="25">
        <v>27</v>
      </c>
      <c r="M16" s="104">
        <v>0.49090909090909096</v>
      </c>
      <c r="N16" s="25">
        <v>5</v>
      </c>
      <c r="O16" s="104">
        <v>0.45454545454545453</v>
      </c>
      <c r="P16" s="25">
        <v>6</v>
      </c>
      <c r="Q16" s="104">
        <v>0.5454545454545454</v>
      </c>
      <c r="R16" s="25">
        <v>28</v>
      </c>
      <c r="S16" s="104">
        <v>0.5957446808510638</v>
      </c>
      <c r="T16" s="25">
        <v>10631</v>
      </c>
      <c r="U16" s="103">
        <v>0.5145692158760891</v>
      </c>
    </row>
    <row r="17" spans="1:21" ht="15.75" thickBot="1">
      <c r="A17" s="49" t="s">
        <v>99</v>
      </c>
      <c r="B17" s="31">
        <v>17789</v>
      </c>
      <c r="C17" s="32">
        <v>1</v>
      </c>
      <c r="D17" s="31">
        <v>1205</v>
      </c>
      <c r="E17" s="32">
        <v>1</v>
      </c>
      <c r="F17" s="31">
        <v>1128</v>
      </c>
      <c r="G17" s="32">
        <v>1</v>
      </c>
      <c r="H17" s="31">
        <v>390</v>
      </c>
      <c r="I17" s="32">
        <v>1</v>
      </c>
      <c r="J17" s="31">
        <v>24</v>
      </c>
      <c r="K17" s="32">
        <v>1</v>
      </c>
      <c r="L17" s="31">
        <v>55</v>
      </c>
      <c r="M17" s="32">
        <v>1</v>
      </c>
      <c r="N17" s="31">
        <v>11</v>
      </c>
      <c r="O17" s="32">
        <v>1</v>
      </c>
      <c r="P17" s="31">
        <v>11</v>
      </c>
      <c r="Q17" s="32">
        <v>1</v>
      </c>
      <c r="R17" s="31">
        <v>47</v>
      </c>
      <c r="S17" s="32">
        <v>1</v>
      </c>
      <c r="T17" s="31">
        <v>20660</v>
      </c>
      <c r="U17" s="33">
        <v>1</v>
      </c>
    </row>
    <row r="18" spans="1:21" ht="15">
      <c r="A18" s="36"/>
      <c r="B18" s="36"/>
      <c r="C18" s="36"/>
      <c r="D18" s="36"/>
      <c r="E18" s="36"/>
      <c r="F18" s="36"/>
      <c r="G18" s="36"/>
      <c r="H18" s="36"/>
      <c r="I18" s="36"/>
      <c r="J18" s="36"/>
      <c r="K18" s="36"/>
      <c r="L18" s="36"/>
      <c r="M18" s="37"/>
      <c r="N18" s="37"/>
      <c r="O18" s="37"/>
      <c r="P18" s="37"/>
      <c r="Q18" s="37"/>
      <c r="R18" s="37"/>
      <c r="S18" s="37"/>
      <c r="T18" s="37"/>
      <c r="U18" s="37"/>
    </row>
    <row r="19" spans="1:21" ht="15">
      <c r="A19" s="37"/>
      <c r="B19" s="37"/>
      <c r="C19" s="37"/>
      <c r="D19" s="37"/>
      <c r="E19" s="37"/>
      <c r="F19" s="37"/>
      <c r="G19" s="37"/>
      <c r="H19" s="37"/>
      <c r="I19" s="37"/>
      <c r="J19" s="37"/>
      <c r="K19" s="37"/>
      <c r="L19" s="37"/>
      <c r="M19" s="37"/>
      <c r="N19" s="37"/>
      <c r="O19" s="37"/>
      <c r="P19" s="37"/>
      <c r="Q19" s="37"/>
      <c r="R19" s="37"/>
      <c r="S19" s="37"/>
      <c r="T19" s="37"/>
      <c r="U19" s="37"/>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5"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A1:V15"/>
  <sheetViews>
    <sheetView zoomScalePageLayoutView="0" workbookViewId="0" topLeftCell="A1">
      <selection activeCell="A1" sqref="A1:V1"/>
    </sheetView>
  </sheetViews>
  <sheetFormatPr defaultColWidth="9.140625" defaultRowHeight="15"/>
  <cols>
    <col min="1" max="1" width="20.7109375" style="165" customWidth="1"/>
    <col min="2" max="22" width="13.421875" style="165" customWidth="1"/>
    <col min="23" max="16384" width="9.140625" style="165" customWidth="1"/>
  </cols>
  <sheetData>
    <row r="1" spans="1:22" ht="24.75" customHeight="1" thickBot="1" thickTop="1">
      <c r="A1" s="456" t="s">
        <v>184</v>
      </c>
      <c r="B1" s="457"/>
      <c r="C1" s="457"/>
      <c r="D1" s="458"/>
      <c r="E1" s="458"/>
      <c r="F1" s="458"/>
      <c r="G1" s="458"/>
      <c r="H1" s="458"/>
      <c r="I1" s="458"/>
      <c r="J1" s="458"/>
      <c r="K1" s="458"/>
      <c r="L1" s="458"/>
      <c r="M1" s="458"/>
      <c r="N1" s="458"/>
      <c r="O1" s="458"/>
      <c r="P1" s="458"/>
      <c r="Q1" s="458"/>
      <c r="R1" s="458"/>
      <c r="S1" s="458"/>
      <c r="T1" s="458"/>
      <c r="U1" s="458"/>
      <c r="V1" s="459"/>
    </row>
    <row r="2" spans="1:22" ht="24.75" customHeight="1" thickBot="1" thickTop="1">
      <c r="A2" s="456" t="s">
        <v>290</v>
      </c>
      <c r="B2" s="457"/>
      <c r="C2" s="457"/>
      <c r="D2" s="458"/>
      <c r="E2" s="458"/>
      <c r="F2" s="458"/>
      <c r="G2" s="458"/>
      <c r="H2" s="458"/>
      <c r="I2" s="458"/>
      <c r="J2" s="458"/>
      <c r="K2" s="458"/>
      <c r="L2" s="458"/>
      <c r="M2" s="458"/>
      <c r="N2" s="458"/>
      <c r="O2" s="458"/>
      <c r="P2" s="458"/>
      <c r="Q2" s="458"/>
      <c r="R2" s="458"/>
      <c r="S2" s="458"/>
      <c r="T2" s="458"/>
      <c r="U2" s="458"/>
      <c r="V2" s="459"/>
    </row>
    <row r="3" spans="1:22" ht="19.5" customHeight="1" thickBot="1" thickTop="1">
      <c r="A3" s="460" t="s">
        <v>136</v>
      </c>
      <c r="B3" s="463" t="s">
        <v>51</v>
      </c>
      <c r="C3" s="464"/>
      <c r="D3" s="464"/>
      <c r="E3" s="464"/>
      <c r="F3" s="464"/>
      <c r="G3" s="464"/>
      <c r="H3" s="464"/>
      <c r="I3" s="464"/>
      <c r="J3" s="464"/>
      <c r="K3" s="464"/>
      <c r="L3" s="464"/>
      <c r="M3" s="464"/>
      <c r="N3" s="464"/>
      <c r="O3" s="464"/>
      <c r="P3" s="464"/>
      <c r="Q3" s="464"/>
      <c r="R3" s="464"/>
      <c r="S3" s="464"/>
      <c r="T3" s="464"/>
      <c r="U3" s="465"/>
      <c r="V3" s="466" t="s">
        <v>273</v>
      </c>
    </row>
    <row r="4" spans="1:22" ht="19.5" customHeight="1">
      <c r="A4" s="461"/>
      <c r="B4" s="519">
        <v>2012</v>
      </c>
      <c r="C4" s="520"/>
      <c r="D4" s="519">
        <v>2013</v>
      </c>
      <c r="E4" s="520"/>
      <c r="F4" s="519">
        <v>2014</v>
      </c>
      <c r="G4" s="520"/>
      <c r="H4" s="519">
        <v>2015</v>
      </c>
      <c r="I4" s="520"/>
      <c r="J4" s="519">
        <v>2016</v>
      </c>
      <c r="K4" s="520"/>
      <c r="L4" s="519">
        <v>2017</v>
      </c>
      <c r="M4" s="520"/>
      <c r="N4" s="519">
        <v>2018</v>
      </c>
      <c r="O4" s="520"/>
      <c r="P4" s="519">
        <v>2019</v>
      </c>
      <c r="Q4" s="520"/>
      <c r="R4" s="519">
        <v>2020</v>
      </c>
      <c r="S4" s="520"/>
      <c r="T4" s="519">
        <v>2021</v>
      </c>
      <c r="U4" s="520"/>
      <c r="V4" s="467"/>
    </row>
    <row r="5" spans="1:22" ht="19.5" customHeight="1" thickBot="1">
      <c r="A5" s="462"/>
      <c r="B5" s="82" t="s">
        <v>52</v>
      </c>
      <c r="C5" s="40" t="s">
        <v>53</v>
      </c>
      <c r="D5" s="82" t="s">
        <v>52</v>
      </c>
      <c r="E5" s="40" t="s">
        <v>53</v>
      </c>
      <c r="F5" s="82" t="s">
        <v>52</v>
      </c>
      <c r="G5" s="40" t="s">
        <v>53</v>
      </c>
      <c r="H5" s="10" t="s">
        <v>52</v>
      </c>
      <c r="I5" s="11" t="s">
        <v>53</v>
      </c>
      <c r="J5" s="8" t="s">
        <v>52</v>
      </c>
      <c r="K5" s="9" t="s">
        <v>53</v>
      </c>
      <c r="L5" s="10" t="s">
        <v>52</v>
      </c>
      <c r="M5" s="9" t="s">
        <v>53</v>
      </c>
      <c r="N5" s="10" t="s">
        <v>52</v>
      </c>
      <c r="O5" s="9" t="s">
        <v>53</v>
      </c>
      <c r="P5" s="10" t="s">
        <v>52</v>
      </c>
      <c r="Q5" s="9" t="s">
        <v>53</v>
      </c>
      <c r="R5" s="10" t="s">
        <v>52</v>
      </c>
      <c r="S5" s="9" t="s">
        <v>53</v>
      </c>
      <c r="T5" s="10" t="s">
        <v>52</v>
      </c>
      <c r="U5" s="9" t="s">
        <v>53</v>
      </c>
      <c r="V5" s="468"/>
    </row>
    <row r="6" spans="1:22" ht="15">
      <c r="A6" s="236" t="s">
        <v>137</v>
      </c>
      <c r="B6" s="91">
        <v>4776</v>
      </c>
      <c r="C6" s="172">
        <v>0.21696270385681188</v>
      </c>
      <c r="D6" s="91">
        <v>4777</v>
      </c>
      <c r="E6" s="172">
        <v>0.2007733366956668</v>
      </c>
      <c r="F6" s="91">
        <v>4247</v>
      </c>
      <c r="G6" s="172">
        <v>0.2054668601838413</v>
      </c>
      <c r="H6" s="91">
        <v>4478</v>
      </c>
      <c r="I6" s="172">
        <v>0.215578663585596</v>
      </c>
      <c r="J6" s="91">
        <v>4382</v>
      </c>
      <c r="K6" s="78">
        <v>0.19608896048686625</v>
      </c>
      <c r="L6" s="91">
        <v>4698</v>
      </c>
      <c r="M6" s="78">
        <v>0.1907662321841881</v>
      </c>
      <c r="N6" s="91">
        <v>5211</v>
      </c>
      <c r="O6" s="78">
        <v>0.21366189675673458</v>
      </c>
      <c r="P6" s="91">
        <v>5014</v>
      </c>
      <c r="Q6" s="78">
        <v>0.18971584244579817</v>
      </c>
      <c r="R6" s="91">
        <v>3555</v>
      </c>
      <c r="S6" s="78">
        <v>0.19838169642857142</v>
      </c>
      <c r="T6" s="91">
        <v>4588</v>
      </c>
      <c r="U6" s="78">
        <v>0.22207163601161664</v>
      </c>
      <c r="V6" s="173">
        <v>0.2905766526019691</v>
      </c>
    </row>
    <row r="7" spans="1:22" ht="15">
      <c r="A7" s="174" t="s">
        <v>138</v>
      </c>
      <c r="B7" s="21">
        <v>4630</v>
      </c>
      <c r="C7" s="100">
        <v>0.21033025939217734</v>
      </c>
      <c r="D7" s="21">
        <v>5094</v>
      </c>
      <c r="E7" s="100">
        <v>0.21409658302862186</v>
      </c>
      <c r="F7" s="21">
        <v>4409</v>
      </c>
      <c r="G7" s="100">
        <v>0.21330430575713594</v>
      </c>
      <c r="H7" s="21">
        <v>4326</v>
      </c>
      <c r="I7" s="100">
        <v>0.20826112073945696</v>
      </c>
      <c r="J7" s="21">
        <v>4664</v>
      </c>
      <c r="K7" s="101">
        <v>0.20870810399606213</v>
      </c>
      <c r="L7" s="21">
        <v>5431</v>
      </c>
      <c r="M7" s="101">
        <v>0.2205303122589028</v>
      </c>
      <c r="N7" s="21">
        <v>4635</v>
      </c>
      <c r="O7" s="101">
        <v>0.19004469227930623</v>
      </c>
      <c r="P7" s="21">
        <v>5651</v>
      </c>
      <c r="Q7" s="101">
        <v>0.21381815430020054</v>
      </c>
      <c r="R7" s="21">
        <v>3596</v>
      </c>
      <c r="S7" s="101">
        <v>0.2006696428571429</v>
      </c>
      <c r="T7" s="21">
        <v>4434</v>
      </c>
      <c r="U7" s="101">
        <v>0.21461761858664086</v>
      </c>
      <c r="V7" s="175">
        <v>0.23303670745272526</v>
      </c>
    </row>
    <row r="8" spans="1:22" ht="15">
      <c r="A8" s="174" t="s">
        <v>139</v>
      </c>
      <c r="B8" s="21">
        <v>3832</v>
      </c>
      <c r="C8" s="100">
        <v>0.17407895334575024</v>
      </c>
      <c r="D8" s="21">
        <v>4316</v>
      </c>
      <c r="E8" s="100">
        <v>0.18139789013575422</v>
      </c>
      <c r="F8" s="21">
        <v>3905</v>
      </c>
      <c r="G8" s="100">
        <v>0.18892114175133043</v>
      </c>
      <c r="H8" s="21">
        <v>3867</v>
      </c>
      <c r="I8" s="100">
        <v>0.1861640670132871</v>
      </c>
      <c r="J8" s="21">
        <v>4366</v>
      </c>
      <c r="K8" s="101">
        <v>0.19537298071329484</v>
      </c>
      <c r="L8" s="21">
        <v>4191</v>
      </c>
      <c r="M8" s="101">
        <v>0.17017907175051772</v>
      </c>
      <c r="N8" s="21">
        <v>4443</v>
      </c>
      <c r="O8" s="101">
        <v>0.18217229078683012</v>
      </c>
      <c r="P8" s="21">
        <v>4844</v>
      </c>
      <c r="Q8" s="101">
        <v>0.18328351432138942</v>
      </c>
      <c r="R8" s="21">
        <v>3313</v>
      </c>
      <c r="S8" s="101">
        <v>0.18487723214285715</v>
      </c>
      <c r="T8" s="21">
        <v>3818</v>
      </c>
      <c r="U8" s="101">
        <v>0.18480154888673767</v>
      </c>
      <c r="V8" s="175">
        <v>0.1524298219136734</v>
      </c>
    </row>
    <row r="9" spans="1:22" ht="15">
      <c r="A9" s="174" t="s">
        <v>140</v>
      </c>
      <c r="B9" s="21">
        <v>4139</v>
      </c>
      <c r="C9" s="100">
        <v>0.18802525780220777</v>
      </c>
      <c r="D9" s="21">
        <v>5139</v>
      </c>
      <c r="E9" s="100">
        <v>0.2159878955995461</v>
      </c>
      <c r="F9" s="21">
        <v>3640</v>
      </c>
      <c r="G9" s="100">
        <v>0.1761006289308176</v>
      </c>
      <c r="H9" s="21">
        <v>3979</v>
      </c>
      <c r="I9" s="100">
        <v>0.19155594068938955</v>
      </c>
      <c r="J9" s="21">
        <v>4248</v>
      </c>
      <c r="K9" s="101">
        <v>0.1900926298832058</v>
      </c>
      <c r="L9" s="21">
        <v>5267</v>
      </c>
      <c r="M9" s="101">
        <v>0.2138709546432777</v>
      </c>
      <c r="N9" s="21">
        <v>4660</v>
      </c>
      <c r="O9" s="101">
        <v>0.1910697445569724</v>
      </c>
      <c r="P9" s="21">
        <v>5219</v>
      </c>
      <c r="Q9" s="101">
        <v>0.19747247341934993</v>
      </c>
      <c r="R9" s="21">
        <v>3457</v>
      </c>
      <c r="S9" s="101">
        <v>0.19291294642857143</v>
      </c>
      <c r="T9" s="21">
        <v>3518</v>
      </c>
      <c r="U9" s="101">
        <v>0.1702807357212004</v>
      </c>
      <c r="V9" s="175">
        <v>0.017645357246167198</v>
      </c>
    </row>
    <row r="10" spans="1:22" ht="15">
      <c r="A10" s="174" t="s">
        <v>141</v>
      </c>
      <c r="B10" s="21">
        <v>3482</v>
      </c>
      <c r="C10" s="100">
        <v>0.15817925771135238</v>
      </c>
      <c r="D10" s="21">
        <v>3344</v>
      </c>
      <c r="E10" s="100">
        <v>0.14054553860379104</v>
      </c>
      <c r="F10" s="21">
        <v>3397</v>
      </c>
      <c r="G10" s="100">
        <v>0.16434446057087568</v>
      </c>
      <c r="H10" s="21">
        <v>3018</v>
      </c>
      <c r="I10" s="100">
        <v>0.14529173887926056</v>
      </c>
      <c r="J10" s="21">
        <v>3432</v>
      </c>
      <c r="K10" s="101">
        <v>0.15357766143106458</v>
      </c>
      <c r="L10" s="21">
        <v>3579</v>
      </c>
      <c r="M10" s="101">
        <v>0.1453282982092825</v>
      </c>
      <c r="N10" s="21">
        <v>4192</v>
      </c>
      <c r="O10" s="101">
        <v>0.17188076591906187</v>
      </c>
      <c r="P10" s="21">
        <v>4405</v>
      </c>
      <c r="Q10" s="101">
        <v>0.1666729728707102</v>
      </c>
      <c r="R10" s="21">
        <v>3048</v>
      </c>
      <c r="S10" s="101">
        <v>0.17008928571428572</v>
      </c>
      <c r="T10" s="21">
        <v>3045</v>
      </c>
      <c r="U10" s="101">
        <v>0.14738625363020327</v>
      </c>
      <c r="V10" s="175">
        <v>-0.000984251968503937</v>
      </c>
    </row>
    <row r="11" spans="1:22" ht="15">
      <c r="A11" s="174" t="s">
        <v>142</v>
      </c>
      <c r="B11" s="21">
        <v>735</v>
      </c>
      <c r="C11" s="100">
        <v>0.033389360832235496</v>
      </c>
      <c r="D11" s="21">
        <v>698</v>
      </c>
      <c r="E11" s="100">
        <v>0.029336359433446813</v>
      </c>
      <c r="F11" s="21">
        <v>668</v>
      </c>
      <c r="G11" s="100">
        <v>0.03231736816642477</v>
      </c>
      <c r="H11" s="21">
        <v>725</v>
      </c>
      <c r="I11" s="100">
        <v>0.034902753706913155</v>
      </c>
      <c r="J11" s="21">
        <v>847</v>
      </c>
      <c r="K11" s="101">
        <v>0.03790217926343581</v>
      </c>
      <c r="L11" s="21">
        <v>906</v>
      </c>
      <c r="M11" s="101">
        <v>0.03678889024241686</v>
      </c>
      <c r="N11" s="21">
        <v>798</v>
      </c>
      <c r="O11" s="101">
        <v>0.03271966870310386</v>
      </c>
      <c r="P11" s="21">
        <v>799</v>
      </c>
      <c r="Q11" s="101">
        <v>0.03023194218472133</v>
      </c>
      <c r="R11" s="21">
        <v>558</v>
      </c>
      <c r="S11" s="101">
        <v>0.031138392857142858</v>
      </c>
      <c r="T11" s="21">
        <v>795</v>
      </c>
      <c r="U11" s="101">
        <v>0.03848015488867377</v>
      </c>
      <c r="V11" s="175">
        <v>0.42473118279569894</v>
      </c>
    </row>
    <row r="12" spans="1:22" ht="15.75" thickBot="1">
      <c r="A12" s="174" t="s">
        <v>143</v>
      </c>
      <c r="B12" s="21">
        <v>419</v>
      </c>
      <c r="C12" s="102">
        <v>0.01903420705946486</v>
      </c>
      <c r="D12" s="21">
        <v>425</v>
      </c>
      <c r="E12" s="102">
        <v>0.017862396503173204</v>
      </c>
      <c r="F12" s="21">
        <v>404</v>
      </c>
      <c r="G12" s="102">
        <v>0.019545234639574263</v>
      </c>
      <c r="H12" s="21">
        <v>379</v>
      </c>
      <c r="I12" s="102">
        <v>0.018245715386096668</v>
      </c>
      <c r="J12" s="21">
        <v>408</v>
      </c>
      <c r="K12" s="79">
        <v>0.018257484226070618</v>
      </c>
      <c r="L12" s="21">
        <v>555</v>
      </c>
      <c r="M12" s="79">
        <v>0.022536240711414298</v>
      </c>
      <c r="N12" s="21">
        <v>450</v>
      </c>
      <c r="O12" s="79">
        <v>0.018450940997990897</v>
      </c>
      <c r="P12" s="21">
        <v>497</v>
      </c>
      <c r="Q12" s="79">
        <v>0.018805100457830414</v>
      </c>
      <c r="R12" s="21">
        <v>393</v>
      </c>
      <c r="S12" s="79">
        <v>0.021930803571428566</v>
      </c>
      <c r="T12" s="21">
        <v>462</v>
      </c>
      <c r="U12" s="79">
        <v>0.022362052274927397</v>
      </c>
      <c r="V12" s="180">
        <v>0.17557251908396945</v>
      </c>
    </row>
    <row r="13" spans="1:22" ht="15.75" thickBot="1">
      <c r="A13" s="28" t="s">
        <v>79</v>
      </c>
      <c r="B13" s="31">
        <v>22013</v>
      </c>
      <c r="C13" s="33">
        <v>1</v>
      </c>
      <c r="D13" s="31">
        <v>23793</v>
      </c>
      <c r="E13" s="33">
        <v>1</v>
      </c>
      <c r="F13" s="31">
        <v>20670</v>
      </c>
      <c r="G13" s="33">
        <v>1</v>
      </c>
      <c r="H13" s="31">
        <v>20772</v>
      </c>
      <c r="I13" s="33">
        <v>1</v>
      </c>
      <c r="J13" s="31">
        <v>22347</v>
      </c>
      <c r="K13" s="32">
        <v>1</v>
      </c>
      <c r="L13" s="31">
        <v>24627</v>
      </c>
      <c r="M13" s="32">
        <v>1</v>
      </c>
      <c r="N13" s="31">
        <v>24389</v>
      </c>
      <c r="O13" s="32">
        <v>1</v>
      </c>
      <c r="P13" s="31">
        <v>26429</v>
      </c>
      <c r="Q13" s="32">
        <v>1</v>
      </c>
      <c r="R13" s="31">
        <v>17920</v>
      </c>
      <c r="S13" s="32">
        <v>1</v>
      </c>
      <c r="T13" s="31">
        <v>20660</v>
      </c>
      <c r="U13" s="32">
        <v>1</v>
      </c>
      <c r="V13" s="35">
        <v>0.15290178571428573</v>
      </c>
    </row>
    <row r="14" spans="1:22" ht="15">
      <c r="A14" s="37"/>
      <c r="B14" s="37"/>
      <c r="C14" s="181"/>
      <c r="D14" s="181"/>
      <c r="E14" s="181"/>
      <c r="F14" s="181"/>
      <c r="G14" s="181"/>
      <c r="H14" s="181"/>
      <c r="I14" s="181"/>
      <c r="J14" s="181"/>
      <c r="K14" s="181"/>
      <c r="L14" s="181"/>
      <c r="M14" s="181"/>
      <c r="N14" s="181"/>
      <c r="O14" s="181"/>
      <c r="P14" s="181"/>
      <c r="Q14" s="181"/>
      <c r="R14" s="181"/>
      <c r="S14" s="181"/>
      <c r="T14" s="181"/>
      <c r="U14" s="181"/>
      <c r="V14" s="181"/>
    </row>
    <row r="15" spans="16:20" ht="15">
      <c r="P15" s="445"/>
      <c r="R15" s="445"/>
      <c r="T15" s="445"/>
    </row>
  </sheetData>
  <sheetProtection/>
  <mergeCells count="15">
    <mergeCell ref="R4:S4"/>
    <mergeCell ref="D4:E4"/>
    <mergeCell ref="F4:G4"/>
    <mergeCell ref="J4:K4"/>
    <mergeCell ref="N4:O4"/>
    <mergeCell ref="A1:V1"/>
    <mergeCell ref="A2:V2"/>
    <mergeCell ref="A3:A5"/>
    <mergeCell ref="B3:U3"/>
    <mergeCell ref="V3:V5"/>
    <mergeCell ref="H4:I4"/>
    <mergeCell ref="T4:U4"/>
    <mergeCell ref="P4:Q4"/>
    <mergeCell ref="B4:C4"/>
    <mergeCell ref="L4:M4"/>
  </mergeCells>
  <printOptions horizontalCentered="1"/>
  <pageMargins left="0.7" right="0.7" top="0.75" bottom="0.75" header="0.3" footer="0.3"/>
  <pageSetup fitToHeight="1" fitToWidth="1" horizontalDpi="600" verticalDpi="600" orientation="landscape" paperSize="9" scale="81" r:id="rId1"/>
</worksheet>
</file>

<file path=xl/worksheets/sheet19.xml><?xml version="1.0" encoding="utf-8"?>
<worksheet xmlns="http://schemas.openxmlformats.org/spreadsheetml/2006/main" xmlns:r="http://schemas.openxmlformats.org/officeDocument/2006/relationships">
  <sheetPr>
    <tabColor rgb="FF92D050"/>
    <pageSetUpPr fitToPage="1"/>
  </sheetPr>
  <dimension ref="A1:K16"/>
  <sheetViews>
    <sheetView zoomScalePageLayoutView="0" workbookViewId="0" topLeftCell="A1">
      <selection activeCell="A1" sqref="A1:K1"/>
    </sheetView>
  </sheetViews>
  <sheetFormatPr defaultColWidth="9.140625" defaultRowHeight="15"/>
  <cols>
    <col min="1" max="1" width="20.7109375" style="165" customWidth="1"/>
    <col min="2" max="11" width="12.57421875" style="165" customWidth="1"/>
    <col min="12" max="16384" width="9.140625" style="165" customWidth="1"/>
  </cols>
  <sheetData>
    <row r="1" spans="1:11" ht="24.75" customHeight="1" thickBot="1" thickTop="1">
      <c r="A1" s="456" t="s">
        <v>291</v>
      </c>
      <c r="B1" s="457"/>
      <c r="C1" s="457"/>
      <c r="D1" s="457"/>
      <c r="E1" s="457"/>
      <c r="F1" s="457"/>
      <c r="G1" s="457"/>
      <c r="H1" s="457"/>
      <c r="I1" s="457"/>
      <c r="J1" s="457"/>
      <c r="K1" s="459"/>
    </row>
    <row r="2" spans="1:11" ht="19.5" customHeight="1" thickBot="1" thickTop="1">
      <c r="A2" s="460" t="s">
        <v>136</v>
      </c>
      <c r="B2" s="475" t="s">
        <v>144</v>
      </c>
      <c r="C2" s="476"/>
      <c r="D2" s="476"/>
      <c r="E2" s="476"/>
      <c r="F2" s="476"/>
      <c r="G2" s="476"/>
      <c r="H2" s="476"/>
      <c r="I2" s="477"/>
      <c r="J2" s="522" t="s">
        <v>79</v>
      </c>
      <c r="K2" s="479"/>
    </row>
    <row r="3" spans="1:11" ht="19.5" customHeight="1">
      <c r="A3" s="517"/>
      <c r="B3" s="471" t="s">
        <v>81</v>
      </c>
      <c r="C3" s="470"/>
      <c r="D3" s="471" t="s">
        <v>82</v>
      </c>
      <c r="E3" s="470"/>
      <c r="F3" s="471" t="s">
        <v>83</v>
      </c>
      <c r="G3" s="470"/>
      <c r="H3" s="471" t="s">
        <v>84</v>
      </c>
      <c r="I3" s="470"/>
      <c r="J3" s="503"/>
      <c r="K3" s="504"/>
    </row>
    <row r="4" spans="1:11" ht="19.5" customHeight="1" thickBot="1">
      <c r="A4" s="518"/>
      <c r="B4" s="10" t="s">
        <v>52</v>
      </c>
      <c r="C4" s="11" t="s">
        <v>53</v>
      </c>
      <c r="D4" s="10" t="s">
        <v>52</v>
      </c>
      <c r="E4" s="11" t="s">
        <v>53</v>
      </c>
      <c r="F4" s="10" t="s">
        <v>52</v>
      </c>
      <c r="G4" s="11" t="s">
        <v>53</v>
      </c>
      <c r="H4" s="10" t="s">
        <v>52</v>
      </c>
      <c r="I4" s="11" t="s">
        <v>53</v>
      </c>
      <c r="J4" s="10" t="s">
        <v>52</v>
      </c>
      <c r="K4" s="11" t="s">
        <v>53</v>
      </c>
    </row>
    <row r="5" spans="1:11" ht="15">
      <c r="A5" s="259" t="s">
        <v>137</v>
      </c>
      <c r="B5" s="18">
        <v>1640</v>
      </c>
      <c r="C5" s="78">
        <v>0.20915699528121412</v>
      </c>
      <c r="D5" s="18">
        <v>2360</v>
      </c>
      <c r="E5" s="172">
        <v>0.23723361479694416</v>
      </c>
      <c r="F5" s="45">
        <v>578</v>
      </c>
      <c r="G5" s="78">
        <v>0.2046742209631728</v>
      </c>
      <c r="H5" s="18">
        <v>10</v>
      </c>
      <c r="I5" s="255">
        <v>0.21276595744680848</v>
      </c>
      <c r="J5" s="45">
        <v>4588</v>
      </c>
      <c r="K5" s="172">
        <v>0.22207163601161664</v>
      </c>
    </row>
    <row r="6" spans="1:11" ht="15">
      <c r="A6" s="239" t="s">
        <v>138</v>
      </c>
      <c r="B6" s="22">
        <v>1751</v>
      </c>
      <c r="C6" s="79">
        <v>0.22331335288866216</v>
      </c>
      <c r="D6" s="22">
        <v>2090</v>
      </c>
      <c r="E6" s="102">
        <v>0.21009248090068355</v>
      </c>
      <c r="F6" s="46">
        <v>585</v>
      </c>
      <c r="G6" s="79">
        <v>0.2071529745042493</v>
      </c>
      <c r="H6" s="22">
        <v>8</v>
      </c>
      <c r="I6" s="256">
        <v>0.1702127659574468</v>
      </c>
      <c r="J6" s="46">
        <v>4434</v>
      </c>
      <c r="K6" s="102">
        <v>0.21461761858664086</v>
      </c>
    </row>
    <row r="7" spans="1:11" ht="15">
      <c r="A7" s="239" t="s">
        <v>139</v>
      </c>
      <c r="B7" s="22">
        <v>1349</v>
      </c>
      <c r="C7" s="79">
        <v>0.17204438209412065</v>
      </c>
      <c r="D7" s="22">
        <v>1940</v>
      </c>
      <c r="E7" s="102">
        <v>0.1950140731805388</v>
      </c>
      <c r="F7" s="46">
        <v>521</v>
      </c>
      <c r="G7" s="79">
        <v>0.1844900849858357</v>
      </c>
      <c r="H7" s="22">
        <v>8</v>
      </c>
      <c r="I7" s="256">
        <v>0.1702127659574468</v>
      </c>
      <c r="J7" s="46">
        <v>3818</v>
      </c>
      <c r="K7" s="102">
        <v>0.18480154888673767</v>
      </c>
    </row>
    <row r="8" spans="1:11" ht="15">
      <c r="A8" s="239" t="s">
        <v>140</v>
      </c>
      <c r="B8" s="22">
        <v>1343</v>
      </c>
      <c r="C8" s="79">
        <v>0.17127917357479913</v>
      </c>
      <c r="D8" s="22">
        <v>1687</v>
      </c>
      <c r="E8" s="102">
        <v>0.16958182549256132</v>
      </c>
      <c r="F8" s="46">
        <v>481</v>
      </c>
      <c r="G8" s="79">
        <v>0.1703257790368272</v>
      </c>
      <c r="H8" s="22">
        <v>7</v>
      </c>
      <c r="I8" s="256">
        <v>0.14893617021276595</v>
      </c>
      <c r="J8" s="46">
        <v>3518</v>
      </c>
      <c r="K8" s="102">
        <v>0.1702807357212004</v>
      </c>
    </row>
    <row r="9" spans="1:11" ht="15">
      <c r="A9" s="239" t="s">
        <v>141</v>
      </c>
      <c r="B9" s="22">
        <v>1258</v>
      </c>
      <c r="C9" s="79">
        <v>0.16043871955107764</v>
      </c>
      <c r="D9" s="22">
        <v>1297</v>
      </c>
      <c r="E9" s="102">
        <v>0.13037796542018495</v>
      </c>
      <c r="F9" s="46">
        <v>479</v>
      </c>
      <c r="G9" s="79">
        <v>0.16961756373937678</v>
      </c>
      <c r="H9" s="22">
        <v>11</v>
      </c>
      <c r="I9" s="256">
        <v>0.23404255319148937</v>
      </c>
      <c r="J9" s="46">
        <v>3045</v>
      </c>
      <c r="K9" s="102">
        <v>0.14738625363020327</v>
      </c>
    </row>
    <row r="10" spans="1:11" ht="15">
      <c r="A10" s="239" t="s">
        <v>142</v>
      </c>
      <c r="B10" s="22">
        <v>324</v>
      </c>
      <c r="C10" s="79">
        <v>0.04132126004336181</v>
      </c>
      <c r="D10" s="22">
        <v>355</v>
      </c>
      <c r="E10" s="102">
        <v>0.03568556493767591</v>
      </c>
      <c r="F10" s="46">
        <v>114</v>
      </c>
      <c r="G10" s="79">
        <v>0.04036827195467421</v>
      </c>
      <c r="H10" s="22">
        <v>2</v>
      </c>
      <c r="I10" s="256">
        <v>0.0425531914893617</v>
      </c>
      <c r="J10" s="46">
        <v>795</v>
      </c>
      <c r="K10" s="102">
        <v>0.03848015488867377</v>
      </c>
    </row>
    <row r="11" spans="1:11" ht="15.75" thickBot="1">
      <c r="A11" s="261" t="s">
        <v>143</v>
      </c>
      <c r="B11" s="47">
        <v>176</v>
      </c>
      <c r="C11" s="104">
        <v>0.022446116566764443</v>
      </c>
      <c r="D11" s="47">
        <v>219</v>
      </c>
      <c r="E11" s="103">
        <v>0.022014475271411336</v>
      </c>
      <c r="F11" s="48">
        <v>66</v>
      </c>
      <c r="G11" s="104">
        <v>0.023371104815864022</v>
      </c>
      <c r="H11" s="47">
        <v>1</v>
      </c>
      <c r="I11" s="257">
        <v>0.02127659574468085</v>
      </c>
      <c r="J11" s="48">
        <v>462</v>
      </c>
      <c r="K11" s="103">
        <v>0.022362052274927397</v>
      </c>
    </row>
    <row r="12" spans="1:11" ht="15.75" thickBot="1">
      <c r="A12" s="49" t="s">
        <v>79</v>
      </c>
      <c r="B12" s="50">
        <v>7841</v>
      </c>
      <c r="C12" s="32">
        <v>1</v>
      </c>
      <c r="D12" s="50">
        <v>9948</v>
      </c>
      <c r="E12" s="33">
        <v>1</v>
      </c>
      <c r="F12" s="51">
        <v>2824</v>
      </c>
      <c r="G12" s="32">
        <v>1</v>
      </c>
      <c r="H12" s="50">
        <v>47</v>
      </c>
      <c r="I12" s="33">
        <v>1</v>
      </c>
      <c r="J12" s="51">
        <v>20660</v>
      </c>
      <c r="K12" s="33">
        <v>1</v>
      </c>
    </row>
    <row r="13" spans="1:11" ht="15">
      <c r="A13" s="112"/>
      <c r="B13" s="246"/>
      <c r="C13" s="258"/>
      <c r="D13" s="246"/>
      <c r="E13" s="258"/>
      <c r="F13" s="246"/>
      <c r="G13" s="258"/>
      <c r="H13" s="246"/>
      <c r="I13" s="258"/>
      <c r="J13" s="246"/>
      <c r="K13" s="258"/>
    </row>
    <row r="14" spans="1:11" ht="15">
      <c r="A14" s="105" t="s">
        <v>85</v>
      </c>
      <c r="B14" s="37"/>
      <c r="C14" s="37"/>
      <c r="D14" s="37"/>
      <c r="E14" s="181"/>
      <c r="F14" s="37"/>
      <c r="G14" s="37"/>
      <c r="H14" s="37"/>
      <c r="I14" s="181"/>
      <c r="J14" s="376"/>
      <c r="K14" s="37"/>
    </row>
    <row r="15" spans="1:11" ht="15">
      <c r="A15" s="55" t="s">
        <v>86</v>
      </c>
      <c r="B15" s="37"/>
      <c r="C15" s="37"/>
      <c r="D15" s="37"/>
      <c r="E15" s="37"/>
      <c r="F15" s="37"/>
      <c r="G15" s="37"/>
      <c r="H15" s="37"/>
      <c r="I15" s="37"/>
      <c r="J15" s="37"/>
      <c r="K15" s="37"/>
    </row>
    <row r="16" spans="1:11" ht="15">
      <c r="A16" s="37"/>
      <c r="B16" s="37"/>
      <c r="C16" s="37"/>
      <c r="D16" s="37"/>
      <c r="E16" s="37"/>
      <c r="F16" s="37"/>
      <c r="G16" s="37"/>
      <c r="H16" s="37"/>
      <c r="I16" s="37"/>
      <c r="J16" s="37"/>
      <c r="K16" s="37"/>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W33"/>
  <sheetViews>
    <sheetView zoomScalePageLayoutView="0" workbookViewId="0" topLeftCell="F1">
      <selection activeCell="A1" sqref="A1:V1"/>
    </sheetView>
  </sheetViews>
  <sheetFormatPr defaultColWidth="9.140625" defaultRowHeight="15"/>
  <cols>
    <col min="1" max="1" width="10.7109375" style="165" customWidth="1"/>
    <col min="2" max="22" width="14.7109375" style="165" customWidth="1"/>
    <col min="23" max="16384" width="9.140625" style="165" customWidth="1"/>
  </cols>
  <sheetData>
    <row r="1" spans="1:22" ht="24.75" customHeight="1" thickBot="1" thickTop="1">
      <c r="A1" s="456" t="s">
        <v>182</v>
      </c>
      <c r="B1" s="457"/>
      <c r="C1" s="457"/>
      <c r="D1" s="458"/>
      <c r="E1" s="458"/>
      <c r="F1" s="458"/>
      <c r="G1" s="458"/>
      <c r="H1" s="458"/>
      <c r="I1" s="458"/>
      <c r="J1" s="458"/>
      <c r="K1" s="458"/>
      <c r="L1" s="458"/>
      <c r="M1" s="458"/>
      <c r="N1" s="458"/>
      <c r="O1" s="458"/>
      <c r="P1" s="458"/>
      <c r="Q1" s="458"/>
      <c r="R1" s="458"/>
      <c r="S1" s="458"/>
      <c r="T1" s="458"/>
      <c r="U1" s="458"/>
      <c r="V1" s="459"/>
    </row>
    <row r="2" spans="1:22" ht="24.75" customHeight="1" thickBot="1" thickTop="1">
      <c r="A2" s="456" t="s">
        <v>272</v>
      </c>
      <c r="B2" s="457"/>
      <c r="C2" s="457"/>
      <c r="D2" s="458"/>
      <c r="E2" s="458"/>
      <c r="F2" s="458"/>
      <c r="G2" s="458"/>
      <c r="H2" s="458"/>
      <c r="I2" s="458"/>
      <c r="J2" s="458"/>
      <c r="K2" s="458"/>
      <c r="L2" s="458"/>
      <c r="M2" s="458"/>
      <c r="N2" s="458"/>
      <c r="O2" s="458"/>
      <c r="P2" s="458"/>
      <c r="Q2" s="458"/>
      <c r="R2" s="458"/>
      <c r="S2" s="458"/>
      <c r="T2" s="458"/>
      <c r="U2" s="458"/>
      <c r="V2" s="459"/>
    </row>
    <row r="3" spans="1:22" ht="19.5" customHeight="1" thickBot="1" thickTop="1">
      <c r="A3" s="460" t="s">
        <v>50</v>
      </c>
      <c r="B3" s="463" t="s">
        <v>51</v>
      </c>
      <c r="C3" s="464"/>
      <c r="D3" s="464"/>
      <c r="E3" s="464"/>
      <c r="F3" s="464"/>
      <c r="G3" s="464"/>
      <c r="H3" s="464"/>
      <c r="I3" s="464"/>
      <c r="J3" s="464"/>
      <c r="K3" s="464"/>
      <c r="L3" s="464"/>
      <c r="M3" s="464"/>
      <c r="N3" s="464"/>
      <c r="O3" s="464"/>
      <c r="P3" s="464"/>
      <c r="Q3" s="464"/>
      <c r="R3" s="464"/>
      <c r="S3" s="464"/>
      <c r="T3" s="464"/>
      <c r="U3" s="465"/>
      <c r="V3" s="466" t="s">
        <v>273</v>
      </c>
    </row>
    <row r="4" spans="1:22" ht="19.5" customHeight="1">
      <c r="A4" s="461"/>
      <c r="B4" s="469">
        <v>2012</v>
      </c>
      <c r="C4" s="472"/>
      <c r="D4" s="471">
        <v>2013</v>
      </c>
      <c r="E4" s="470"/>
      <c r="F4" s="471">
        <v>2014</v>
      </c>
      <c r="G4" s="470"/>
      <c r="H4" s="469">
        <v>2015</v>
      </c>
      <c r="I4" s="470"/>
      <c r="J4" s="471">
        <v>2016</v>
      </c>
      <c r="K4" s="470"/>
      <c r="L4" s="471">
        <v>2017</v>
      </c>
      <c r="M4" s="470"/>
      <c r="N4" s="471">
        <v>2018</v>
      </c>
      <c r="O4" s="470"/>
      <c r="P4" s="471">
        <v>2019</v>
      </c>
      <c r="Q4" s="470"/>
      <c r="R4" s="471">
        <v>2020</v>
      </c>
      <c r="S4" s="470"/>
      <c r="T4" s="471">
        <v>2021</v>
      </c>
      <c r="U4" s="470"/>
      <c r="V4" s="467"/>
    </row>
    <row r="5" spans="1:22" ht="19.5" customHeight="1" thickBot="1">
      <c r="A5" s="462"/>
      <c r="B5" s="8" t="s">
        <v>52</v>
      </c>
      <c r="C5" s="13" t="s">
        <v>53</v>
      </c>
      <c r="D5" s="14" t="s">
        <v>52</v>
      </c>
      <c r="E5" s="15" t="s">
        <v>53</v>
      </c>
      <c r="F5" s="14" t="s">
        <v>52</v>
      </c>
      <c r="G5" s="15" t="s">
        <v>53</v>
      </c>
      <c r="H5" s="8" t="s">
        <v>52</v>
      </c>
      <c r="I5" s="11" t="s">
        <v>53</v>
      </c>
      <c r="J5" s="10" t="s">
        <v>52</v>
      </c>
      <c r="K5" s="11" t="s">
        <v>53</v>
      </c>
      <c r="L5" s="10" t="s">
        <v>52</v>
      </c>
      <c r="M5" s="11" t="s">
        <v>53</v>
      </c>
      <c r="N5" s="10" t="s">
        <v>52</v>
      </c>
      <c r="O5" s="11" t="s">
        <v>53</v>
      </c>
      <c r="P5" s="10" t="s">
        <v>52</v>
      </c>
      <c r="Q5" s="11" t="s">
        <v>53</v>
      </c>
      <c r="R5" s="10" t="s">
        <v>52</v>
      </c>
      <c r="S5" s="11" t="s">
        <v>53</v>
      </c>
      <c r="T5" s="10" t="s">
        <v>52</v>
      </c>
      <c r="U5" s="11" t="s">
        <v>53</v>
      </c>
      <c r="V5" s="468"/>
    </row>
    <row r="6" spans="1:23" ht="15">
      <c r="A6" s="171" t="s">
        <v>54</v>
      </c>
      <c r="B6" s="18">
        <v>93</v>
      </c>
      <c r="C6" s="172">
        <v>0.004224776268568573</v>
      </c>
      <c r="D6" s="19">
        <v>94</v>
      </c>
      <c r="E6" s="100">
        <v>0.003950741814819485</v>
      </c>
      <c r="F6" s="19">
        <v>104</v>
      </c>
      <c r="G6" s="100">
        <v>0.005031446540880503</v>
      </c>
      <c r="H6" s="16">
        <v>83</v>
      </c>
      <c r="I6" s="101">
        <v>0.0039957635278259195</v>
      </c>
      <c r="J6" s="17">
        <v>94</v>
      </c>
      <c r="K6" s="101">
        <v>0.004206381169731955</v>
      </c>
      <c r="L6" s="17">
        <v>85</v>
      </c>
      <c r="M6" s="101">
        <v>0.00345149632517156</v>
      </c>
      <c r="N6" s="17">
        <v>95</v>
      </c>
      <c r="O6" s="101">
        <v>0.0038951986551314117</v>
      </c>
      <c r="P6" s="17">
        <v>112</v>
      </c>
      <c r="Q6" s="101">
        <v>0.004237769117257557</v>
      </c>
      <c r="R6" s="17">
        <v>79</v>
      </c>
      <c r="S6" s="101">
        <v>0.004408482142857143</v>
      </c>
      <c r="T6" s="17">
        <v>112</v>
      </c>
      <c r="U6" s="101">
        <v>0.00542110358180058</v>
      </c>
      <c r="V6" s="173">
        <v>0.4177215189873418</v>
      </c>
      <c r="W6" s="268" t="s">
        <v>187</v>
      </c>
    </row>
    <row r="7" spans="1:23" ht="15">
      <c r="A7" s="174" t="s">
        <v>55</v>
      </c>
      <c r="B7" s="22">
        <v>27</v>
      </c>
      <c r="C7" s="100">
        <v>0.0012265479489392632</v>
      </c>
      <c r="D7" s="23">
        <v>23</v>
      </c>
      <c r="E7" s="100">
        <v>0.0009666708695834909</v>
      </c>
      <c r="F7" s="23">
        <v>28</v>
      </c>
      <c r="G7" s="100">
        <v>0.0013546202225447508</v>
      </c>
      <c r="H7" s="20">
        <v>29</v>
      </c>
      <c r="I7" s="101">
        <v>0.0013961101482765261</v>
      </c>
      <c r="J7" s="21">
        <v>34</v>
      </c>
      <c r="K7" s="101">
        <v>0.0015214570188392179</v>
      </c>
      <c r="L7" s="21">
        <v>42</v>
      </c>
      <c r="M7" s="101">
        <v>0.0017054452430259471</v>
      </c>
      <c r="N7" s="21">
        <v>38</v>
      </c>
      <c r="O7" s="101">
        <v>0.0015580794620525646</v>
      </c>
      <c r="P7" s="21">
        <v>44</v>
      </c>
      <c r="Q7" s="101">
        <v>0.0016648378674940405</v>
      </c>
      <c r="R7" s="21">
        <v>24</v>
      </c>
      <c r="S7" s="101">
        <v>0.0013392857142857143</v>
      </c>
      <c r="T7" s="21">
        <v>34</v>
      </c>
      <c r="U7" s="101">
        <v>0.0016456921587608908</v>
      </c>
      <c r="V7" s="175">
        <v>0.4166666666666667</v>
      </c>
      <c r="W7" s="268" t="s">
        <v>188</v>
      </c>
    </row>
    <row r="8" spans="1:23" ht="15">
      <c r="A8" s="174" t="s">
        <v>56</v>
      </c>
      <c r="B8" s="22">
        <v>31</v>
      </c>
      <c r="C8" s="100">
        <v>0.0014082587561895243</v>
      </c>
      <c r="D8" s="23">
        <v>29</v>
      </c>
      <c r="E8" s="100">
        <v>0.0012188458790400537</v>
      </c>
      <c r="F8" s="23">
        <v>21</v>
      </c>
      <c r="G8" s="100">
        <v>0.0010159651669085631</v>
      </c>
      <c r="H8" s="20">
        <v>31</v>
      </c>
      <c r="I8" s="101">
        <v>0.0014923936067783555</v>
      </c>
      <c r="J8" s="21">
        <v>29</v>
      </c>
      <c r="K8" s="101">
        <v>0.0012977133395981563</v>
      </c>
      <c r="L8" s="21">
        <v>30</v>
      </c>
      <c r="M8" s="101">
        <v>0.0012181751735899622</v>
      </c>
      <c r="N8" s="21">
        <v>18</v>
      </c>
      <c r="O8" s="101">
        <v>0.0007380376399196359</v>
      </c>
      <c r="P8" s="21">
        <v>47</v>
      </c>
      <c r="Q8" s="101">
        <v>0.0017783495402777252</v>
      </c>
      <c r="R8" s="21">
        <v>19</v>
      </c>
      <c r="S8" s="101">
        <v>0.001060267857142857</v>
      </c>
      <c r="T8" s="21">
        <v>37</v>
      </c>
      <c r="U8" s="101">
        <v>0.0017909002904162633</v>
      </c>
      <c r="V8" s="175">
        <v>0.9473684210526315</v>
      </c>
      <c r="W8" s="268" t="s">
        <v>189</v>
      </c>
    </row>
    <row r="9" spans="1:23" ht="15">
      <c r="A9" s="174" t="s">
        <v>57</v>
      </c>
      <c r="B9" s="22">
        <v>36</v>
      </c>
      <c r="C9" s="100">
        <v>0.001635397265252351</v>
      </c>
      <c r="D9" s="23">
        <v>32</v>
      </c>
      <c r="E9" s="100">
        <v>0.0013449333837683352</v>
      </c>
      <c r="F9" s="23">
        <v>43</v>
      </c>
      <c r="G9" s="100">
        <v>0.002080309627479439</v>
      </c>
      <c r="H9" s="20">
        <v>42</v>
      </c>
      <c r="I9" s="101">
        <v>0.002021952628538417</v>
      </c>
      <c r="J9" s="21">
        <v>52</v>
      </c>
      <c r="K9" s="101">
        <v>0.002326934264107039</v>
      </c>
      <c r="L9" s="21">
        <v>58</v>
      </c>
      <c r="M9" s="101">
        <v>0.0023551386689405936</v>
      </c>
      <c r="N9" s="21">
        <v>47</v>
      </c>
      <c r="O9" s="101">
        <v>0.0019270982820123821</v>
      </c>
      <c r="P9" s="21">
        <v>73</v>
      </c>
      <c r="Q9" s="101">
        <v>0.002762117371069658</v>
      </c>
      <c r="R9" s="21">
        <v>46</v>
      </c>
      <c r="S9" s="101">
        <v>0.0025669642857142853</v>
      </c>
      <c r="T9" s="21">
        <v>54</v>
      </c>
      <c r="U9" s="101">
        <v>0.0026137463697967086</v>
      </c>
      <c r="V9" s="175">
        <v>0.17391304347826086</v>
      </c>
      <c r="W9" s="268" t="s">
        <v>190</v>
      </c>
    </row>
    <row r="10" spans="1:23" ht="15">
      <c r="A10" s="174" t="s">
        <v>58</v>
      </c>
      <c r="B10" s="22">
        <v>215</v>
      </c>
      <c r="C10" s="100">
        <v>0.00976695588970154</v>
      </c>
      <c r="D10" s="23">
        <v>266</v>
      </c>
      <c r="E10" s="100">
        <v>0.011179758752574287</v>
      </c>
      <c r="F10" s="23">
        <v>149</v>
      </c>
      <c r="G10" s="100">
        <v>0.007208514755684567</v>
      </c>
      <c r="H10" s="20">
        <v>203</v>
      </c>
      <c r="I10" s="101">
        <v>0.009772771037935682</v>
      </c>
      <c r="J10" s="21">
        <v>201</v>
      </c>
      <c r="K10" s="101">
        <v>0.00899449590549067</v>
      </c>
      <c r="L10" s="21">
        <v>271</v>
      </c>
      <c r="M10" s="101">
        <v>0.011004182401429325</v>
      </c>
      <c r="N10" s="21">
        <v>230</v>
      </c>
      <c r="O10" s="101">
        <v>0.009430480954528682</v>
      </c>
      <c r="P10" s="21">
        <v>277</v>
      </c>
      <c r="Q10" s="101">
        <v>0.01048091112036021</v>
      </c>
      <c r="R10" s="21">
        <v>209</v>
      </c>
      <c r="S10" s="101">
        <v>0.011662946428571429</v>
      </c>
      <c r="T10" s="21">
        <v>261</v>
      </c>
      <c r="U10" s="101">
        <v>0.012633107454017425</v>
      </c>
      <c r="V10" s="175">
        <v>0.24880382775119617</v>
      </c>
      <c r="W10" s="268" t="s">
        <v>191</v>
      </c>
    </row>
    <row r="11" spans="1:23" ht="15">
      <c r="A11" s="174" t="s">
        <v>59</v>
      </c>
      <c r="B11" s="22">
        <v>847</v>
      </c>
      <c r="C11" s="100">
        <v>0.03847726343524281</v>
      </c>
      <c r="D11" s="23">
        <v>912</v>
      </c>
      <c r="E11" s="100">
        <v>0.038330601437397555</v>
      </c>
      <c r="F11" s="23">
        <v>686</v>
      </c>
      <c r="G11" s="100">
        <v>0.03318819545234639</v>
      </c>
      <c r="H11" s="20">
        <v>740</v>
      </c>
      <c r="I11" s="101">
        <v>0.03562487964567687</v>
      </c>
      <c r="J11" s="21">
        <v>773</v>
      </c>
      <c r="K11" s="101">
        <v>0.0345907728106681</v>
      </c>
      <c r="L11" s="21">
        <v>966</v>
      </c>
      <c r="M11" s="101">
        <v>0.03922524058959678</v>
      </c>
      <c r="N11" s="21">
        <v>949</v>
      </c>
      <c r="O11" s="101">
        <v>0.03891098446020747</v>
      </c>
      <c r="P11" s="21">
        <v>1119</v>
      </c>
      <c r="Q11" s="101">
        <v>0.042339853948314354</v>
      </c>
      <c r="R11" s="21">
        <v>867</v>
      </c>
      <c r="S11" s="101">
        <v>0.04838169642857143</v>
      </c>
      <c r="T11" s="21">
        <v>1089</v>
      </c>
      <c r="U11" s="101">
        <v>0.0527105517909003</v>
      </c>
      <c r="V11" s="175">
        <v>0.2560553633217993</v>
      </c>
      <c r="W11" s="268" t="s">
        <v>192</v>
      </c>
    </row>
    <row r="12" spans="1:23" ht="15">
      <c r="A12" s="174" t="s">
        <v>60</v>
      </c>
      <c r="B12" s="22">
        <v>1649</v>
      </c>
      <c r="C12" s="100">
        <v>0.07491028028892019</v>
      </c>
      <c r="D12" s="23">
        <v>1862</v>
      </c>
      <c r="E12" s="100">
        <v>0.07825831126802</v>
      </c>
      <c r="F12" s="23">
        <v>1519</v>
      </c>
      <c r="G12" s="100">
        <v>0.07348814707305273</v>
      </c>
      <c r="H12" s="20">
        <v>1616</v>
      </c>
      <c r="I12" s="101">
        <v>0.07779703446947814</v>
      </c>
      <c r="J12" s="21">
        <v>1698</v>
      </c>
      <c r="K12" s="101">
        <v>0.07598335347026447</v>
      </c>
      <c r="L12" s="21">
        <v>2032</v>
      </c>
      <c r="M12" s="101">
        <v>0.08251106509116012</v>
      </c>
      <c r="N12" s="21">
        <v>1831</v>
      </c>
      <c r="O12" s="101">
        <v>0.07507482881626963</v>
      </c>
      <c r="P12" s="21">
        <v>2132</v>
      </c>
      <c r="Q12" s="101">
        <v>0.08066896212493851</v>
      </c>
      <c r="R12" s="21">
        <v>1477</v>
      </c>
      <c r="S12" s="101">
        <v>0.082421875</v>
      </c>
      <c r="T12" s="21">
        <v>1709</v>
      </c>
      <c r="U12" s="101">
        <v>0.08272023233301065</v>
      </c>
      <c r="V12" s="175">
        <v>0.15707515233581584</v>
      </c>
      <c r="W12" s="268" t="s">
        <v>193</v>
      </c>
    </row>
    <row r="13" spans="1:23" ht="15">
      <c r="A13" s="174" t="s">
        <v>61</v>
      </c>
      <c r="B13" s="22">
        <v>4289</v>
      </c>
      <c r="C13" s="100">
        <v>0.19483941307409258</v>
      </c>
      <c r="D13" s="23">
        <v>4913</v>
      </c>
      <c r="E13" s="100">
        <v>0.20648930357668221</v>
      </c>
      <c r="F13" s="23">
        <v>3719</v>
      </c>
      <c r="G13" s="100">
        <v>0.1799225931301403</v>
      </c>
      <c r="H13" s="20">
        <v>3908</v>
      </c>
      <c r="I13" s="101">
        <v>0.1881378779125746</v>
      </c>
      <c r="J13" s="21">
        <v>4093</v>
      </c>
      <c r="K13" s="101">
        <v>0.1831565758267329</v>
      </c>
      <c r="L13" s="21">
        <v>4715</v>
      </c>
      <c r="M13" s="101">
        <v>0.1914565314492224</v>
      </c>
      <c r="N13" s="21">
        <v>4352</v>
      </c>
      <c r="O13" s="101">
        <v>0.17844110049612533</v>
      </c>
      <c r="P13" s="21">
        <v>5002</v>
      </c>
      <c r="Q13" s="101">
        <v>0.18926179575466343</v>
      </c>
      <c r="R13" s="21">
        <v>3058</v>
      </c>
      <c r="S13" s="101">
        <v>0.17064732142857142</v>
      </c>
      <c r="T13" s="21">
        <v>3669</v>
      </c>
      <c r="U13" s="101">
        <v>0.17758954501452082</v>
      </c>
      <c r="V13" s="175">
        <v>0.1998037933289732</v>
      </c>
      <c r="W13" s="268" t="s">
        <v>194</v>
      </c>
    </row>
    <row r="14" spans="1:23" ht="15">
      <c r="A14" s="174" t="s">
        <v>62</v>
      </c>
      <c r="B14" s="22">
        <v>3472</v>
      </c>
      <c r="C14" s="100">
        <v>0.15772498069322674</v>
      </c>
      <c r="D14" s="23">
        <v>3909</v>
      </c>
      <c r="E14" s="100">
        <v>0.1642920186609507</v>
      </c>
      <c r="F14" s="23">
        <v>3305</v>
      </c>
      <c r="G14" s="100">
        <v>0.1598935655539429</v>
      </c>
      <c r="H14" s="20">
        <v>3340</v>
      </c>
      <c r="I14" s="101">
        <v>0.16079337569805507</v>
      </c>
      <c r="J14" s="21">
        <v>3633</v>
      </c>
      <c r="K14" s="101">
        <v>0.16257215733655525</v>
      </c>
      <c r="L14" s="21">
        <v>3833</v>
      </c>
      <c r="M14" s="101">
        <v>0.1556421813456775</v>
      </c>
      <c r="N14" s="21">
        <v>3871</v>
      </c>
      <c r="O14" s="101">
        <v>0.15871909467382833</v>
      </c>
      <c r="P14" s="21">
        <v>4350</v>
      </c>
      <c r="Q14" s="101">
        <v>0.16459192553634266</v>
      </c>
      <c r="R14" s="21">
        <v>2239</v>
      </c>
      <c r="S14" s="101">
        <v>0.12494419642857142</v>
      </c>
      <c r="T14" s="21">
        <v>2783</v>
      </c>
      <c r="U14" s="101">
        <v>0.13470474346563405</v>
      </c>
      <c r="V14" s="175">
        <v>0.2429656096471639</v>
      </c>
      <c r="W14" s="268" t="s">
        <v>195</v>
      </c>
    </row>
    <row r="15" spans="1:23" ht="15">
      <c r="A15" s="174" t="s">
        <v>63</v>
      </c>
      <c r="B15" s="22">
        <v>913</v>
      </c>
      <c r="C15" s="100">
        <v>0.04147549175487212</v>
      </c>
      <c r="D15" s="23">
        <v>1026</v>
      </c>
      <c r="E15" s="100">
        <v>0.043121926617072245</v>
      </c>
      <c r="F15" s="23">
        <v>929</v>
      </c>
      <c r="G15" s="100">
        <v>0.04494436381228834</v>
      </c>
      <c r="H15" s="20">
        <v>842</v>
      </c>
      <c r="I15" s="101">
        <v>0.040535336029270175</v>
      </c>
      <c r="J15" s="21">
        <v>1095</v>
      </c>
      <c r="K15" s="101">
        <v>0.048999865753792456</v>
      </c>
      <c r="L15" s="21">
        <v>1078</v>
      </c>
      <c r="M15" s="101">
        <v>0.04377309457099931</v>
      </c>
      <c r="N15" s="21">
        <v>978</v>
      </c>
      <c r="O15" s="101">
        <v>0.040100045102300225</v>
      </c>
      <c r="P15" s="21">
        <v>1071</v>
      </c>
      <c r="Q15" s="101">
        <v>0.0405236671837754</v>
      </c>
      <c r="R15" s="21">
        <v>586</v>
      </c>
      <c r="S15" s="101">
        <v>0.03270089285714286</v>
      </c>
      <c r="T15" s="21">
        <v>727</v>
      </c>
      <c r="U15" s="101">
        <v>0.03518877057115199</v>
      </c>
      <c r="V15" s="175">
        <v>0.24061433447098976</v>
      </c>
      <c r="W15" s="268" t="s">
        <v>196</v>
      </c>
    </row>
    <row r="16" spans="1:23" ht="15">
      <c r="A16" s="174" t="s">
        <v>64</v>
      </c>
      <c r="B16" s="22">
        <v>375</v>
      </c>
      <c r="C16" s="100">
        <v>0.017035388179711987</v>
      </c>
      <c r="D16" s="23">
        <v>359</v>
      </c>
      <c r="E16" s="100">
        <v>0.01508847139915101</v>
      </c>
      <c r="F16" s="23">
        <v>338</v>
      </c>
      <c r="G16" s="100">
        <v>0.016352201257861635</v>
      </c>
      <c r="H16" s="20">
        <v>346</v>
      </c>
      <c r="I16" s="101">
        <v>0.016657038320816484</v>
      </c>
      <c r="J16" s="21">
        <v>371</v>
      </c>
      <c r="K16" s="101">
        <v>0.01660178099968676</v>
      </c>
      <c r="L16" s="21">
        <v>430</v>
      </c>
      <c r="M16" s="101">
        <v>0.017460510821456124</v>
      </c>
      <c r="N16" s="21">
        <v>418</v>
      </c>
      <c r="O16" s="101">
        <v>0.01713887408257821</v>
      </c>
      <c r="P16" s="21">
        <v>436</v>
      </c>
      <c r="Q16" s="101">
        <v>0.016497029777895494</v>
      </c>
      <c r="R16" s="21">
        <v>302</v>
      </c>
      <c r="S16" s="101">
        <v>0.01685267857142857</v>
      </c>
      <c r="T16" s="21">
        <v>324</v>
      </c>
      <c r="U16" s="101">
        <v>0.015682478218780254</v>
      </c>
      <c r="V16" s="175">
        <v>0.0728476821192053</v>
      </c>
      <c r="W16" s="268" t="s">
        <v>197</v>
      </c>
    </row>
    <row r="17" spans="1:23" ht="15">
      <c r="A17" s="174" t="s">
        <v>65</v>
      </c>
      <c r="B17" s="22">
        <v>399</v>
      </c>
      <c r="C17" s="100">
        <v>0.018125653023213555</v>
      </c>
      <c r="D17" s="23">
        <v>449</v>
      </c>
      <c r="E17" s="100">
        <v>0.018871096540999454</v>
      </c>
      <c r="F17" s="23">
        <v>374</v>
      </c>
      <c r="G17" s="100">
        <v>0.018093855829704887</v>
      </c>
      <c r="H17" s="20">
        <v>398</v>
      </c>
      <c r="I17" s="101">
        <v>0.019160408241864046</v>
      </c>
      <c r="J17" s="21">
        <v>465</v>
      </c>
      <c r="K17" s="101">
        <v>0.02080816216941871</v>
      </c>
      <c r="L17" s="21">
        <v>504</v>
      </c>
      <c r="M17" s="101">
        <v>0.020465342916311365</v>
      </c>
      <c r="N17" s="21">
        <v>449</v>
      </c>
      <c r="O17" s="101">
        <v>0.018409938906884252</v>
      </c>
      <c r="P17" s="21">
        <v>489</v>
      </c>
      <c r="Q17" s="101">
        <v>0.018502402663740588</v>
      </c>
      <c r="R17" s="21">
        <v>369</v>
      </c>
      <c r="S17" s="101">
        <v>0.020591517857142857</v>
      </c>
      <c r="T17" s="21">
        <v>468</v>
      </c>
      <c r="U17" s="101">
        <v>0.022652468538238144</v>
      </c>
      <c r="V17" s="175">
        <v>0.2682926829268293</v>
      </c>
      <c r="W17" s="268" t="s">
        <v>198</v>
      </c>
    </row>
    <row r="18" spans="1:23" ht="15">
      <c r="A18" s="174" t="s">
        <v>66</v>
      </c>
      <c r="B18" s="22">
        <v>1024</v>
      </c>
      <c r="C18" s="100">
        <v>0.04651796665606687</v>
      </c>
      <c r="D18" s="23">
        <v>1130</v>
      </c>
      <c r="E18" s="100">
        <v>0.04749296011431934</v>
      </c>
      <c r="F18" s="23">
        <v>961</v>
      </c>
      <c r="G18" s="100">
        <v>0.04649250120948234</v>
      </c>
      <c r="H18" s="20">
        <v>960</v>
      </c>
      <c r="I18" s="101">
        <v>0.046216060080878106</v>
      </c>
      <c r="J18" s="21">
        <v>1055</v>
      </c>
      <c r="K18" s="101">
        <v>0.04720991631986396</v>
      </c>
      <c r="L18" s="21">
        <v>1171</v>
      </c>
      <c r="M18" s="101">
        <v>0.04754943760912819</v>
      </c>
      <c r="N18" s="21">
        <v>1178</v>
      </c>
      <c r="O18" s="101">
        <v>0.04830046332362951</v>
      </c>
      <c r="P18" s="21">
        <v>1274</v>
      </c>
      <c r="Q18" s="101">
        <v>0.04820462370880472</v>
      </c>
      <c r="R18" s="21">
        <v>1015</v>
      </c>
      <c r="S18" s="101">
        <v>0.056640625</v>
      </c>
      <c r="T18" s="21">
        <v>1120</v>
      </c>
      <c r="U18" s="101">
        <v>0.05421103581800581</v>
      </c>
      <c r="V18" s="175">
        <v>0.10344827586206896</v>
      </c>
      <c r="W18" s="268" t="s">
        <v>199</v>
      </c>
    </row>
    <row r="19" spans="1:23" ht="15">
      <c r="A19" s="174" t="s">
        <v>67</v>
      </c>
      <c r="B19" s="22">
        <v>933</v>
      </c>
      <c r="C19" s="100">
        <v>0.042384045791123426</v>
      </c>
      <c r="D19" s="23">
        <v>952</v>
      </c>
      <c r="E19" s="100">
        <v>0.04001176816710797</v>
      </c>
      <c r="F19" s="23">
        <v>932</v>
      </c>
      <c r="G19" s="100">
        <v>0.04508950169327528</v>
      </c>
      <c r="H19" s="20">
        <v>885</v>
      </c>
      <c r="I19" s="101">
        <v>0.0426054303870595</v>
      </c>
      <c r="J19" s="21">
        <v>959</v>
      </c>
      <c r="K19" s="101">
        <v>0.04291403767843558</v>
      </c>
      <c r="L19" s="21">
        <v>944</v>
      </c>
      <c r="M19" s="101">
        <v>0.03833191212896415</v>
      </c>
      <c r="N19" s="21">
        <v>1203</v>
      </c>
      <c r="O19" s="101">
        <v>0.049325515601295666</v>
      </c>
      <c r="P19" s="21">
        <v>1132</v>
      </c>
      <c r="Q19" s="101">
        <v>0.04283173786371032</v>
      </c>
      <c r="R19" s="21">
        <v>1024</v>
      </c>
      <c r="S19" s="101">
        <v>0.05714285714285714</v>
      </c>
      <c r="T19" s="21">
        <v>1096</v>
      </c>
      <c r="U19" s="101">
        <v>0.05304937076476283</v>
      </c>
      <c r="V19" s="175">
        <v>0.0703125</v>
      </c>
      <c r="W19" s="268" t="s">
        <v>200</v>
      </c>
    </row>
    <row r="20" spans="1:23" ht="15">
      <c r="A20" s="174" t="s">
        <v>68</v>
      </c>
      <c r="B20" s="22">
        <v>634</v>
      </c>
      <c r="C20" s="100">
        <v>0.028801162949166403</v>
      </c>
      <c r="D20" s="23">
        <v>559</v>
      </c>
      <c r="E20" s="100">
        <v>0.023494305047703105</v>
      </c>
      <c r="F20" s="23">
        <v>576</v>
      </c>
      <c r="G20" s="100">
        <v>0.02786647314949202</v>
      </c>
      <c r="H20" s="20">
        <v>554</v>
      </c>
      <c r="I20" s="101">
        <v>0.02667051800500674</v>
      </c>
      <c r="J20" s="21">
        <v>673</v>
      </c>
      <c r="K20" s="101">
        <v>0.030115899225846877</v>
      </c>
      <c r="L20" s="21">
        <v>713</v>
      </c>
      <c r="M20" s="101">
        <v>0.028951963292321435</v>
      </c>
      <c r="N20" s="21">
        <v>762</v>
      </c>
      <c r="O20" s="101">
        <v>0.03124359342326459</v>
      </c>
      <c r="P20" s="21">
        <v>752</v>
      </c>
      <c r="Q20" s="101">
        <v>0.028453592644443602</v>
      </c>
      <c r="R20" s="21">
        <v>657</v>
      </c>
      <c r="S20" s="101">
        <v>0.03666294642857143</v>
      </c>
      <c r="T20" s="21">
        <v>726</v>
      </c>
      <c r="U20" s="101">
        <v>0.035140367860600194</v>
      </c>
      <c r="V20" s="175">
        <v>0.1050228310502283</v>
      </c>
      <c r="W20" s="268" t="s">
        <v>201</v>
      </c>
    </row>
    <row r="21" spans="1:23" ht="15">
      <c r="A21" s="174" t="s">
        <v>69</v>
      </c>
      <c r="B21" s="22">
        <v>645</v>
      </c>
      <c r="C21" s="100">
        <v>0.02930086766910462</v>
      </c>
      <c r="D21" s="23">
        <v>699</v>
      </c>
      <c r="E21" s="100">
        <v>0.02937838860168957</v>
      </c>
      <c r="F21" s="23">
        <v>680</v>
      </c>
      <c r="G21" s="100">
        <v>0.03289791969037252</v>
      </c>
      <c r="H21" s="20">
        <v>670</v>
      </c>
      <c r="I21" s="101">
        <v>0.032254958598112844</v>
      </c>
      <c r="J21" s="21">
        <v>694</v>
      </c>
      <c r="K21" s="101">
        <v>0.031055622678659328</v>
      </c>
      <c r="L21" s="21">
        <v>735</v>
      </c>
      <c r="M21" s="101">
        <v>0.029845291752954074</v>
      </c>
      <c r="N21" s="21">
        <v>829</v>
      </c>
      <c r="O21" s="101">
        <v>0.033990733527409896</v>
      </c>
      <c r="P21" s="21">
        <v>844</v>
      </c>
      <c r="Q21" s="101">
        <v>0.0319346172764766</v>
      </c>
      <c r="R21" s="21">
        <v>613</v>
      </c>
      <c r="S21" s="101">
        <v>0.03420758928571429</v>
      </c>
      <c r="T21" s="21">
        <v>729</v>
      </c>
      <c r="U21" s="101">
        <v>0.03528557599225557</v>
      </c>
      <c r="V21" s="175">
        <v>0.18923327895595432</v>
      </c>
      <c r="W21" s="268" t="s">
        <v>202</v>
      </c>
    </row>
    <row r="22" spans="1:23" ht="15">
      <c r="A22" s="174" t="s">
        <v>70</v>
      </c>
      <c r="B22" s="22">
        <v>1638</v>
      </c>
      <c r="C22" s="100">
        <v>0.07441057556898197</v>
      </c>
      <c r="D22" s="23">
        <v>1727</v>
      </c>
      <c r="E22" s="100">
        <v>0.07258437355524734</v>
      </c>
      <c r="F22" s="23">
        <v>1681</v>
      </c>
      <c r="G22" s="100">
        <v>0.08132559264634737</v>
      </c>
      <c r="H22" s="20">
        <v>1553</v>
      </c>
      <c r="I22" s="101">
        <v>0.07476410552667052</v>
      </c>
      <c r="J22" s="21">
        <v>1658</v>
      </c>
      <c r="K22" s="101">
        <v>0.07419340403633598</v>
      </c>
      <c r="L22" s="21">
        <v>1771</v>
      </c>
      <c r="M22" s="101">
        <v>0.07191294108092744</v>
      </c>
      <c r="N22" s="21">
        <v>1872</v>
      </c>
      <c r="O22" s="101">
        <v>0.07675591455164213</v>
      </c>
      <c r="P22" s="21">
        <v>1912</v>
      </c>
      <c r="Q22" s="101">
        <v>0.07234477278746831</v>
      </c>
      <c r="R22" s="21">
        <v>1431</v>
      </c>
      <c r="S22" s="101">
        <v>0.07985491071428572</v>
      </c>
      <c r="T22" s="21">
        <v>1497</v>
      </c>
      <c r="U22" s="101">
        <v>0.07245885769603097</v>
      </c>
      <c r="V22" s="175">
        <v>0.04612159329140461</v>
      </c>
      <c r="W22" s="268" t="s">
        <v>203</v>
      </c>
    </row>
    <row r="23" spans="1:23" ht="15">
      <c r="A23" s="174" t="s">
        <v>71</v>
      </c>
      <c r="B23" s="22">
        <v>1905</v>
      </c>
      <c r="C23" s="100">
        <v>0.0865397719529369</v>
      </c>
      <c r="D23" s="23">
        <v>1906</v>
      </c>
      <c r="E23" s="100">
        <v>0.08010759467070147</v>
      </c>
      <c r="F23" s="23">
        <v>1901</v>
      </c>
      <c r="G23" s="100">
        <v>0.09196903725205612</v>
      </c>
      <c r="H23" s="20">
        <v>1922</v>
      </c>
      <c r="I23" s="101">
        <v>0.09252840362025803</v>
      </c>
      <c r="J23" s="21">
        <v>1999</v>
      </c>
      <c r="K23" s="101">
        <v>0.08945272296057637</v>
      </c>
      <c r="L23" s="21">
        <v>2128</v>
      </c>
      <c r="M23" s="101">
        <v>0.08640922564664798</v>
      </c>
      <c r="N23" s="21">
        <v>2197</v>
      </c>
      <c r="O23" s="101">
        <v>0.09008159416130222</v>
      </c>
      <c r="P23" s="21">
        <v>2177</v>
      </c>
      <c r="Q23" s="101">
        <v>0.08237163721669379</v>
      </c>
      <c r="R23" s="21">
        <v>1434</v>
      </c>
      <c r="S23" s="101">
        <v>0.08002232142857142</v>
      </c>
      <c r="T23" s="21">
        <v>1506</v>
      </c>
      <c r="U23" s="101">
        <v>0.07289448209099708</v>
      </c>
      <c r="V23" s="175">
        <v>0.0502092050209205</v>
      </c>
      <c r="W23" s="268" t="s">
        <v>204</v>
      </c>
    </row>
    <row r="24" spans="1:23" ht="15">
      <c r="A24" s="174" t="s">
        <v>72</v>
      </c>
      <c r="B24" s="22">
        <v>1040</v>
      </c>
      <c r="C24" s="100">
        <v>0.047244809885067914</v>
      </c>
      <c r="D24" s="23">
        <v>996</v>
      </c>
      <c r="E24" s="100">
        <v>0.041861051569789434</v>
      </c>
      <c r="F24" s="23">
        <v>1042</v>
      </c>
      <c r="G24" s="100">
        <v>0.050411223996129656</v>
      </c>
      <c r="H24" s="20">
        <v>988</v>
      </c>
      <c r="I24" s="101">
        <v>0.04756402849990372</v>
      </c>
      <c r="J24" s="21">
        <v>1066</v>
      </c>
      <c r="K24" s="101">
        <v>0.04770215241419431</v>
      </c>
      <c r="L24" s="21">
        <v>1142</v>
      </c>
      <c r="M24" s="101">
        <v>0.0463718682746579</v>
      </c>
      <c r="N24" s="21">
        <v>1127</v>
      </c>
      <c r="O24" s="101">
        <v>0.04620935667719053</v>
      </c>
      <c r="P24" s="21">
        <v>1112</v>
      </c>
      <c r="Q24" s="101">
        <v>0.042074993378485755</v>
      </c>
      <c r="R24" s="21">
        <v>737</v>
      </c>
      <c r="S24" s="101">
        <v>0.04112723214285714</v>
      </c>
      <c r="T24" s="21">
        <v>730</v>
      </c>
      <c r="U24" s="101">
        <v>0.035333978702807356</v>
      </c>
      <c r="V24" s="175">
        <v>-0.009497964721845319</v>
      </c>
      <c r="W24" s="268" t="s">
        <v>205</v>
      </c>
    </row>
    <row r="25" spans="1:23" ht="15">
      <c r="A25" s="174" t="s">
        <v>73</v>
      </c>
      <c r="B25" s="22">
        <v>438</v>
      </c>
      <c r="C25" s="100">
        <v>0.019897333393903604</v>
      </c>
      <c r="D25" s="23">
        <v>438</v>
      </c>
      <c r="E25" s="100">
        <v>0.018408775690329088</v>
      </c>
      <c r="F25" s="23">
        <v>375</v>
      </c>
      <c r="G25" s="100">
        <v>0.018142235123367198</v>
      </c>
      <c r="H25" s="20">
        <v>373</v>
      </c>
      <c r="I25" s="101">
        <v>0.01795686501059118</v>
      </c>
      <c r="J25" s="21">
        <v>414</v>
      </c>
      <c r="K25" s="101">
        <v>0.01852597664115989</v>
      </c>
      <c r="L25" s="21">
        <v>438</v>
      </c>
      <c r="M25" s="101">
        <v>0.01778535753441345</v>
      </c>
      <c r="N25" s="21">
        <v>460</v>
      </c>
      <c r="O25" s="101">
        <v>0.018860961909057363</v>
      </c>
      <c r="P25" s="21">
        <v>427</v>
      </c>
      <c r="Q25" s="101">
        <v>0.016156494759544438</v>
      </c>
      <c r="R25" s="21">
        <v>302</v>
      </c>
      <c r="S25" s="101">
        <v>0.01685267857142857</v>
      </c>
      <c r="T25" s="21">
        <v>341</v>
      </c>
      <c r="U25" s="101">
        <v>0.016505324298160696</v>
      </c>
      <c r="V25" s="175">
        <v>0.1291390728476821</v>
      </c>
      <c r="W25" s="268" t="s">
        <v>206</v>
      </c>
    </row>
    <row r="26" spans="1:23" ht="15">
      <c r="A26" s="174" t="s">
        <v>74</v>
      </c>
      <c r="B26" s="22">
        <v>294</v>
      </c>
      <c r="C26" s="100">
        <v>0.0133557443328942</v>
      </c>
      <c r="D26" s="23">
        <v>317</v>
      </c>
      <c r="E26" s="100">
        <v>0.01332324633295507</v>
      </c>
      <c r="F26" s="23">
        <v>287</v>
      </c>
      <c r="G26" s="100">
        <v>0.013884857281083697</v>
      </c>
      <c r="H26" s="20">
        <v>270</v>
      </c>
      <c r="I26" s="101">
        <v>0.012998266897746967</v>
      </c>
      <c r="J26" s="21">
        <v>311</v>
      </c>
      <c r="K26" s="101">
        <v>0.013916856848794021</v>
      </c>
      <c r="L26" s="21">
        <v>342</v>
      </c>
      <c r="M26" s="101">
        <v>0.013887196978925572</v>
      </c>
      <c r="N26" s="21">
        <v>314</v>
      </c>
      <c r="O26" s="101">
        <v>0.012874656607486983</v>
      </c>
      <c r="P26" s="21">
        <v>327</v>
      </c>
      <c r="Q26" s="101">
        <v>0.01237277233342162</v>
      </c>
      <c r="R26" s="21">
        <v>265</v>
      </c>
      <c r="S26" s="101">
        <v>0.014787946428571428</v>
      </c>
      <c r="T26" s="21">
        <v>307</v>
      </c>
      <c r="U26" s="101">
        <v>0.014859632139399807</v>
      </c>
      <c r="V26" s="175">
        <v>0.15849056603773584</v>
      </c>
      <c r="W26" s="268" t="s">
        <v>207</v>
      </c>
    </row>
    <row r="27" spans="1:23" ht="15">
      <c r="A27" s="174" t="s">
        <v>75</v>
      </c>
      <c r="B27" s="22">
        <v>323</v>
      </c>
      <c r="C27" s="100">
        <v>0.014673147685458592</v>
      </c>
      <c r="D27" s="23">
        <v>337</v>
      </c>
      <c r="E27" s="100">
        <v>0.014163829697810281</v>
      </c>
      <c r="F27" s="23">
        <v>305</v>
      </c>
      <c r="G27" s="100">
        <v>0.014755684567005321</v>
      </c>
      <c r="H27" s="20">
        <v>272</v>
      </c>
      <c r="I27" s="101">
        <v>0.013094550356248796</v>
      </c>
      <c r="J27" s="21">
        <v>281</v>
      </c>
      <c r="K27" s="101">
        <v>0.012574394773347652</v>
      </c>
      <c r="L27" s="21">
        <v>369</v>
      </c>
      <c r="M27" s="101">
        <v>0.014983554635156538</v>
      </c>
      <c r="N27" s="21">
        <v>337</v>
      </c>
      <c r="O27" s="101">
        <v>0.01381770470293985</v>
      </c>
      <c r="P27" s="21">
        <v>372</v>
      </c>
      <c r="Q27" s="101">
        <v>0.01407544742517689</v>
      </c>
      <c r="R27" s="21">
        <v>301</v>
      </c>
      <c r="S27" s="101">
        <v>0.016796875</v>
      </c>
      <c r="T27" s="21">
        <v>332</v>
      </c>
      <c r="U27" s="101">
        <v>0.016069699903194578</v>
      </c>
      <c r="V27" s="175">
        <v>0.10299003322259136</v>
      </c>
      <c r="W27" s="268" t="s">
        <v>208</v>
      </c>
    </row>
    <row r="28" spans="1:23" ht="15">
      <c r="A28" s="174" t="s">
        <v>76</v>
      </c>
      <c r="B28" s="22">
        <v>269</v>
      </c>
      <c r="C28" s="100">
        <v>0.012220051787580066</v>
      </c>
      <c r="D28" s="23">
        <v>309</v>
      </c>
      <c r="E28" s="100">
        <v>0.012987012987012988</v>
      </c>
      <c r="F28" s="23">
        <v>249</v>
      </c>
      <c r="G28" s="100">
        <v>0.01204644412191582</v>
      </c>
      <c r="H28" s="20">
        <v>225</v>
      </c>
      <c r="I28" s="101">
        <v>0.010831889081455806</v>
      </c>
      <c r="J28" s="21">
        <v>236</v>
      </c>
      <c r="K28" s="101">
        <v>0.0105607016601781</v>
      </c>
      <c r="L28" s="21">
        <v>321</v>
      </c>
      <c r="M28" s="101">
        <v>0.013034474357412593</v>
      </c>
      <c r="N28" s="21">
        <v>320</v>
      </c>
      <c r="O28" s="101">
        <v>0.01312066915412686</v>
      </c>
      <c r="P28" s="21">
        <v>353</v>
      </c>
      <c r="Q28" s="101">
        <v>0.013356540164213553</v>
      </c>
      <c r="R28" s="21">
        <v>298</v>
      </c>
      <c r="S28" s="101">
        <v>0.016629464285714286</v>
      </c>
      <c r="T28" s="21">
        <v>347</v>
      </c>
      <c r="U28" s="101">
        <v>0.016795740561471442</v>
      </c>
      <c r="V28" s="175">
        <v>0.1644295302013423</v>
      </c>
      <c r="W28" s="268" t="s">
        <v>209</v>
      </c>
    </row>
    <row r="29" spans="1:23" ht="15">
      <c r="A29" s="174" t="s">
        <v>77</v>
      </c>
      <c r="B29" s="22">
        <v>92</v>
      </c>
      <c r="C29" s="100">
        <v>0.004179348566756008</v>
      </c>
      <c r="D29" s="23">
        <v>99</v>
      </c>
      <c r="E29" s="100">
        <v>0.004160887656033287</v>
      </c>
      <c r="F29" s="23">
        <v>79</v>
      </c>
      <c r="G29" s="100">
        <v>0.00382196419932269</v>
      </c>
      <c r="H29" s="20">
        <v>77</v>
      </c>
      <c r="I29" s="101">
        <v>0.0037069131523204315</v>
      </c>
      <c r="J29" s="21">
        <v>84</v>
      </c>
      <c r="K29" s="101">
        <v>0.003758893811249832</v>
      </c>
      <c r="L29" s="21">
        <v>97</v>
      </c>
      <c r="M29" s="101">
        <v>0.003938766394607544</v>
      </c>
      <c r="N29" s="21">
        <v>108</v>
      </c>
      <c r="O29" s="101">
        <v>0.0044282258395178156</v>
      </c>
      <c r="P29" s="21">
        <v>115</v>
      </c>
      <c r="Q29" s="101">
        <v>0.004351280790041242</v>
      </c>
      <c r="R29" s="21">
        <v>83</v>
      </c>
      <c r="S29" s="101">
        <v>0.004631696428571429</v>
      </c>
      <c r="T29" s="21">
        <v>105</v>
      </c>
      <c r="U29" s="101">
        <v>0.005082284607938045</v>
      </c>
      <c r="V29" s="175">
        <v>0.26506024096385544</v>
      </c>
      <c r="W29" s="268" t="s">
        <v>210</v>
      </c>
    </row>
    <row r="30" spans="1:23" ht="15.75" thickBot="1">
      <c r="A30" s="176" t="s">
        <v>78</v>
      </c>
      <c r="B30" s="26">
        <v>432</v>
      </c>
      <c r="C30" s="178">
        <v>0.019624767183028212</v>
      </c>
      <c r="D30" s="27">
        <v>450</v>
      </c>
      <c r="E30" s="179">
        <v>0.018913125709242213</v>
      </c>
      <c r="F30" s="27">
        <v>387</v>
      </c>
      <c r="G30" s="100">
        <v>0.01872278664731495</v>
      </c>
      <c r="H30" s="24">
        <v>445</v>
      </c>
      <c r="I30" s="177">
        <v>0.02142306951665704</v>
      </c>
      <c r="J30" s="25">
        <v>379</v>
      </c>
      <c r="K30" s="177">
        <v>0.016959770886472457</v>
      </c>
      <c r="L30" s="25">
        <v>412</v>
      </c>
      <c r="M30" s="177">
        <v>0.016729605717302146</v>
      </c>
      <c r="N30" s="25">
        <v>406</v>
      </c>
      <c r="O30" s="177">
        <v>0.016646848989298458</v>
      </c>
      <c r="P30" s="25">
        <v>480</v>
      </c>
      <c r="Q30" s="177">
        <v>0.018161867645389535</v>
      </c>
      <c r="R30" s="25">
        <v>485</v>
      </c>
      <c r="S30" s="177">
        <v>0.027064732142857144</v>
      </c>
      <c r="T30" s="25">
        <v>557</v>
      </c>
      <c r="U30" s="177">
        <v>0.026960309777347532</v>
      </c>
      <c r="V30" s="180">
        <v>0.14845360824742268</v>
      </c>
      <c r="W30" s="268" t="s">
        <v>78</v>
      </c>
    </row>
    <row r="31" spans="1:23" ht="15.75" thickBot="1">
      <c r="A31" s="28" t="s">
        <v>79</v>
      </c>
      <c r="B31" s="31">
        <v>22013</v>
      </c>
      <c r="C31" s="33">
        <v>1</v>
      </c>
      <c r="D31" s="34">
        <v>23793</v>
      </c>
      <c r="E31" s="33">
        <v>1</v>
      </c>
      <c r="F31" s="34">
        <v>20670</v>
      </c>
      <c r="G31" s="33">
        <v>1</v>
      </c>
      <c r="H31" s="29">
        <v>20772</v>
      </c>
      <c r="I31" s="30">
        <v>1</v>
      </c>
      <c r="J31" s="31">
        <v>22347</v>
      </c>
      <c r="K31" s="32">
        <v>1</v>
      </c>
      <c r="L31" s="31">
        <v>24627</v>
      </c>
      <c r="M31" s="32">
        <v>1</v>
      </c>
      <c r="N31" s="31">
        <v>24389</v>
      </c>
      <c r="O31" s="32">
        <v>1</v>
      </c>
      <c r="P31" s="31">
        <v>26429</v>
      </c>
      <c r="Q31" s="32">
        <v>1</v>
      </c>
      <c r="R31" s="31">
        <v>17920</v>
      </c>
      <c r="S31" s="32">
        <v>1</v>
      </c>
      <c r="T31" s="31">
        <v>20660</v>
      </c>
      <c r="U31" s="32">
        <v>1</v>
      </c>
      <c r="V31" s="35">
        <v>0.15290178571428573</v>
      </c>
      <c r="W31" s="269" t="s">
        <v>99</v>
      </c>
    </row>
    <row r="32" spans="1:22" ht="15">
      <c r="A32" s="37"/>
      <c r="B32" s="37"/>
      <c r="C32" s="181"/>
      <c r="D32" s="181"/>
      <c r="E32" s="181"/>
      <c r="F32" s="181"/>
      <c r="G32" s="181"/>
      <c r="H32" s="181"/>
      <c r="I32" s="181"/>
      <c r="J32" s="181"/>
      <c r="K32" s="181"/>
      <c r="L32" s="181"/>
      <c r="M32" s="181"/>
      <c r="N32" s="181"/>
      <c r="O32" s="181"/>
      <c r="P32" s="181"/>
      <c r="Q32" s="181"/>
      <c r="R32" s="444"/>
      <c r="S32" s="181"/>
      <c r="T32" s="444"/>
      <c r="U32" s="181"/>
      <c r="V32" s="181"/>
    </row>
    <row r="33" spans="1:22" ht="15">
      <c r="A33" s="37"/>
      <c r="B33" s="37"/>
      <c r="C33" s="181"/>
      <c r="D33" s="181"/>
      <c r="E33" s="181"/>
      <c r="F33" s="181"/>
      <c r="G33" s="181"/>
      <c r="H33" s="181"/>
      <c r="I33" s="181"/>
      <c r="J33" s="181"/>
      <c r="K33" s="181"/>
      <c r="L33" s="444"/>
      <c r="M33" s="181"/>
      <c r="N33" s="444"/>
      <c r="O33" s="181"/>
      <c r="P33" s="444"/>
      <c r="Q33" s="181"/>
      <c r="R33" s="444"/>
      <c r="S33" s="181"/>
      <c r="T33" s="444"/>
      <c r="U33" s="181"/>
      <c r="V33" s="181"/>
    </row>
  </sheetData>
  <sheetProtection/>
  <mergeCells count="15">
    <mergeCell ref="R4:S4"/>
    <mergeCell ref="D4:E4"/>
    <mergeCell ref="F4:G4"/>
    <mergeCell ref="J4:K4"/>
    <mergeCell ref="N4:O4"/>
    <mergeCell ref="A1:V1"/>
    <mergeCell ref="A2:V2"/>
    <mergeCell ref="A3:A5"/>
    <mergeCell ref="B3:U3"/>
    <mergeCell ref="V3:V5"/>
    <mergeCell ref="H4:I4"/>
    <mergeCell ref="T4:U4"/>
    <mergeCell ref="P4:Q4"/>
    <mergeCell ref="B4:C4"/>
    <mergeCell ref="L4:M4"/>
  </mergeCells>
  <printOptions horizontalCentered="1"/>
  <pageMargins left="0.7" right="0.7" top="0.75" bottom="0.75" header="0.3" footer="0.3"/>
  <pageSetup fitToHeight="1" fitToWidth="1" horizontalDpi="600" verticalDpi="600" orientation="landscape" paperSize="9" scale="75" r:id="rId1"/>
</worksheet>
</file>

<file path=xl/worksheets/sheet20.xml><?xml version="1.0" encoding="utf-8"?>
<worksheet xmlns="http://schemas.openxmlformats.org/spreadsheetml/2006/main" xmlns:r="http://schemas.openxmlformats.org/officeDocument/2006/relationships">
  <sheetPr>
    <tabColor rgb="FF92D050"/>
    <pageSetUpPr fitToPage="1"/>
  </sheetPr>
  <dimension ref="A1:W19"/>
  <sheetViews>
    <sheetView zoomScalePageLayoutView="0" workbookViewId="0" topLeftCell="A1">
      <selection activeCell="A1" sqref="A1:U1"/>
    </sheetView>
  </sheetViews>
  <sheetFormatPr defaultColWidth="9.140625" defaultRowHeight="15"/>
  <cols>
    <col min="1" max="1" width="20.7109375" style="165" customWidth="1"/>
    <col min="2" max="21" width="9.421875" style="165" customWidth="1"/>
    <col min="22" max="23" width="10.8515625" style="165" customWidth="1"/>
    <col min="24" max="16384" width="9.140625" style="165" customWidth="1"/>
  </cols>
  <sheetData>
    <row r="1" spans="1:23" ht="24.75" customHeight="1" thickBot="1" thickTop="1">
      <c r="A1" s="487" t="s">
        <v>292</v>
      </c>
      <c r="B1" s="487"/>
      <c r="C1" s="487"/>
      <c r="D1" s="487"/>
      <c r="E1" s="487"/>
      <c r="F1" s="487"/>
      <c r="G1" s="487"/>
      <c r="H1" s="487"/>
      <c r="I1" s="487"/>
      <c r="J1" s="487"/>
      <c r="K1" s="487"/>
      <c r="L1" s="487"/>
      <c r="M1" s="487"/>
      <c r="N1" s="487"/>
      <c r="O1" s="487"/>
      <c r="P1" s="487"/>
      <c r="Q1" s="487"/>
      <c r="R1" s="487"/>
      <c r="S1" s="487"/>
      <c r="T1" s="487"/>
      <c r="U1" s="487"/>
      <c r="V1" s="323"/>
      <c r="W1" s="324"/>
    </row>
    <row r="2" spans="1:23" ht="19.5" customHeight="1" thickTop="1">
      <c r="A2" s="467" t="s">
        <v>136</v>
      </c>
      <c r="B2" s="495" t="s">
        <v>87</v>
      </c>
      <c r="C2" s="533"/>
      <c r="D2" s="533"/>
      <c r="E2" s="533"/>
      <c r="F2" s="533"/>
      <c r="G2" s="533"/>
      <c r="H2" s="533"/>
      <c r="I2" s="533"/>
      <c r="J2" s="533"/>
      <c r="K2" s="533"/>
      <c r="L2" s="533"/>
      <c r="M2" s="533"/>
      <c r="N2" s="533"/>
      <c r="O2" s="533"/>
      <c r="P2" s="533"/>
      <c r="Q2" s="533"/>
      <c r="R2" s="533"/>
      <c r="S2" s="533"/>
      <c r="T2" s="533"/>
      <c r="U2" s="496"/>
      <c r="V2" s="493" t="s">
        <v>79</v>
      </c>
      <c r="W2" s="494"/>
    </row>
    <row r="3" spans="1:23" ht="19.5" customHeight="1" thickBot="1">
      <c r="A3" s="467"/>
      <c r="B3" s="490" t="s">
        <v>89</v>
      </c>
      <c r="C3" s="490"/>
      <c r="D3" s="490"/>
      <c r="E3" s="490"/>
      <c r="F3" s="490"/>
      <c r="G3" s="490"/>
      <c r="H3" s="490"/>
      <c r="I3" s="490"/>
      <c r="J3" s="490"/>
      <c r="K3" s="523"/>
      <c r="L3" s="489" t="s">
        <v>90</v>
      </c>
      <c r="M3" s="490"/>
      <c r="N3" s="490"/>
      <c r="O3" s="490"/>
      <c r="P3" s="490"/>
      <c r="Q3" s="490"/>
      <c r="R3" s="490"/>
      <c r="S3" s="490"/>
      <c r="T3" s="490"/>
      <c r="U3" s="523"/>
      <c r="V3" s="493"/>
      <c r="W3" s="494"/>
    </row>
    <row r="4" spans="1:23" ht="19.5" customHeight="1" thickBot="1">
      <c r="A4" s="467"/>
      <c r="B4" s="500" t="s">
        <v>80</v>
      </c>
      <c r="C4" s="501"/>
      <c r="D4" s="501"/>
      <c r="E4" s="501"/>
      <c r="F4" s="501"/>
      <c r="G4" s="501"/>
      <c r="H4" s="501"/>
      <c r="I4" s="502"/>
      <c r="J4" s="471" t="s">
        <v>79</v>
      </c>
      <c r="K4" s="470"/>
      <c r="L4" s="499" t="s">
        <v>80</v>
      </c>
      <c r="M4" s="497"/>
      <c r="N4" s="497"/>
      <c r="O4" s="497"/>
      <c r="P4" s="497"/>
      <c r="Q4" s="497"/>
      <c r="R4" s="497"/>
      <c r="S4" s="498"/>
      <c r="T4" s="471" t="s">
        <v>79</v>
      </c>
      <c r="U4" s="470"/>
      <c r="V4" s="493"/>
      <c r="W4" s="494"/>
    </row>
    <row r="5" spans="1:23" ht="19.5" customHeight="1">
      <c r="A5" s="467"/>
      <c r="B5" s="482" t="s">
        <v>81</v>
      </c>
      <c r="C5" s="483"/>
      <c r="D5" s="471" t="s">
        <v>82</v>
      </c>
      <c r="E5" s="470"/>
      <c r="F5" s="482" t="s">
        <v>83</v>
      </c>
      <c r="G5" s="483"/>
      <c r="H5" s="471" t="s">
        <v>84</v>
      </c>
      <c r="I5" s="470"/>
      <c r="J5" s="503"/>
      <c r="K5" s="504"/>
      <c r="L5" s="482" t="s">
        <v>81</v>
      </c>
      <c r="M5" s="483"/>
      <c r="N5" s="471" t="s">
        <v>82</v>
      </c>
      <c r="O5" s="470"/>
      <c r="P5" s="482" t="s">
        <v>83</v>
      </c>
      <c r="Q5" s="483"/>
      <c r="R5" s="471" t="s">
        <v>84</v>
      </c>
      <c r="S5" s="470"/>
      <c r="T5" s="503"/>
      <c r="U5" s="504"/>
      <c r="V5" s="493"/>
      <c r="W5" s="494"/>
    </row>
    <row r="6" spans="1:23" ht="24.75" customHeight="1" thickBot="1">
      <c r="A6" s="468"/>
      <c r="B6" s="12" t="s">
        <v>52</v>
      </c>
      <c r="C6" s="81" t="s">
        <v>53</v>
      </c>
      <c r="D6" s="82" t="s">
        <v>52</v>
      </c>
      <c r="E6" s="40" t="s">
        <v>53</v>
      </c>
      <c r="F6" s="12" t="s">
        <v>52</v>
      </c>
      <c r="G6" s="81" t="s">
        <v>53</v>
      </c>
      <c r="H6" s="82" t="s">
        <v>52</v>
      </c>
      <c r="I6" s="40" t="s">
        <v>53</v>
      </c>
      <c r="J6" s="82" t="s">
        <v>52</v>
      </c>
      <c r="K6" s="40" t="s">
        <v>53</v>
      </c>
      <c r="L6" s="12" t="s">
        <v>52</v>
      </c>
      <c r="M6" s="81" t="s">
        <v>53</v>
      </c>
      <c r="N6" s="82" t="s">
        <v>52</v>
      </c>
      <c r="O6" s="40" t="s">
        <v>53</v>
      </c>
      <c r="P6" s="12" t="s">
        <v>52</v>
      </c>
      <c r="Q6" s="81" t="s">
        <v>53</v>
      </c>
      <c r="R6" s="82" t="s">
        <v>52</v>
      </c>
      <c r="S6" s="40" t="s">
        <v>53</v>
      </c>
      <c r="T6" s="82" t="s">
        <v>52</v>
      </c>
      <c r="U6" s="40" t="s">
        <v>53</v>
      </c>
      <c r="V6" s="10" t="s">
        <v>52</v>
      </c>
      <c r="W6" s="11" t="s">
        <v>53</v>
      </c>
    </row>
    <row r="7" spans="1:23" ht="15">
      <c r="A7" s="170" t="s">
        <v>137</v>
      </c>
      <c r="B7" s="18">
        <v>911</v>
      </c>
      <c r="C7" s="252">
        <v>0.21087962962962967</v>
      </c>
      <c r="D7" s="18">
        <v>1230</v>
      </c>
      <c r="E7" s="253">
        <v>0.2407516147974163</v>
      </c>
      <c r="F7" s="45">
        <v>277</v>
      </c>
      <c r="G7" s="252">
        <v>0.2051851851851852</v>
      </c>
      <c r="H7" s="18">
        <v>2</v>
      </c>
      <c r="I7" s="113">
        <v>0.125</v>
      </c>
      <c r="J7" s="45">
        <v>2420</v>
      </c>
      <c r="K7" s="252">
        <v>0.22417786012042612</v>
      </c>
      <c r="L7" s="18">
        <v>729</v>
      </c>
      <c r="M7" s="253">
        <v>0.20704345356432832</v>
      </c>
      <c r="N7" s="45">
        <v>1130</v>
      </c>
      <c r="O7" s="252">
        <v>0.2335193221740029</v>
      </c>
      <c r="P7" s="18">
        <v>301</v>
      </c>
      <c r="Q7" s="253">
        <v>0.20420624151967434</v>
      </c>
      <c r="R7" s="45">
        <v>8</v>
      </c>
      <c r="S7" s="124">
        <v>0.25806451612903225</v>
      </c>
      <c r="T7" s="18">
        <v>2168</v>
      </c>
      <c r="U7" s="253">
        <v>0.21976685250886974</v>
      </c>
      <c r="V7" s="316">
        <v>4588</v>
      </c>
      <c r="W7" s="317">
        <v>0.22207163601161664</v>
      </c>
    </row>
    <row r="8" spans="1:23" ht="15">
      <c r="A8" s="239" t="s">
        <v>138</v>
      </c>
      <c r="B8" s="22">
        <v>1000</v>
      </c>
      <c r="C8" s="237">
        <v>0.23148148148148148</v>
      </c>
      <c r="D8" s="22">
        <v>1096</v>
      </c>
      <c r="E8" s="238">
        <v>0.21452339009590918</v>
      </c>
      <c r="F8" s="46">
        <v>285</v>
      </c>
      <c r="G8" s="237">
        <v>0.21111111111111108</v>
      </c>
      <c r="H8" s="22">
        <v>4</v>
      </c>
      <c r="I8" s="114">
        <v>0.25</v>
      </c>
      <c r="J8" s="46">
        <v>2385</v>
      </c>
      <c r="K8" s="237">
        <v>0.2209356183418249</v>
      </c>
      <c r="L8" s="22">
        <v>751</v>
      </c>
      <c r="M8" s="238">
        <v>0.213291678500426</v>
      </c>
      <c r="N8" s="46">
        <v>994</v>
      </c>
      <c r="O8" s="237">
        <v>0.2054143418061583</v>
      </c>
      <c r="P8" s="22">
        <v>300</v>
      </c>
      <c r="Q8" s="238">
        <v>0.20352781546811397</v>
      </c>
      <c r="R8" s="46">
        <v>4</v>
      </c>
      <c r="S8" s="125">
        <v>0.12903225806451613</v>
      </c>
      <c r="T8" s="22">
        <v>2049</v>
      </c>
      <c r="U8" s="238">
        <v>0.207704004054739</v>
      </c>
      <c r="V8" s="318">
        <v>4434</v>
      </c>
      <c r="W8" s="317">
        <v>0.21461761858664086</v>
      </c>
    </row>
    <row r="9" spans="1:23" ht="15">
      <c r="A9" s="239" t="s">
        <v>139</v>
      </c>
      <c r="B9" s="22">
        <v>692</v>
      </c>
      <c r="C9" s="237">
        <v>0.16018518518518518</v>
      </c>
      <c r="D9" s="22">
        <v>929</v>
      </c>
      <c r="E9" s="238">
        <v>0.1818359757291055</v>
      </c>
      <c r="F9" s="46">
        <v>239</v>
      </c>
      <c r="G9" s="237">
        <v>0.17703703703703705</v>
      </c>
      <c r="H9" s="22">
        <v>3</v>
      </c>
      <c r="I9" s="114">
        <v>0.1875</v>
      </c>
      <c r="J9" s="46">
        <v>1863</v>
      </c>
      <c r="K9" s="237">
        <v>0.17257989810097268</v>
      </c>
      <c r="L9" s="22">
        <v>657</v>
      </c>
      <c r="M9" s="238">
        <v>0.18659471740982675</v>
      </c>
      <c r="N9" s="46">
        <v>1011</v>
      </c>
      <c r="O9" s="237">
        <v>0.20892746435213883</v>
      </c>
      <c r="P9" s="22">
        <v>282</v>
      </c>
      <c r="Q9" s="238">
        <v>0.19131614654002715</v>
      </c>
      <c r="R9" s="46">
        <v>5</v>
      </c>
      <c r="S9" s="125">
        <v>0.16129032258064516</v>
      </c>
      <c r="T9" s="22">
        <v>1955</v>
      </c>
      <c r="U9" s="238">
        <v>0.1981753674607197</v>
      </c>
      <c r="V9" s="318">
        <v>3818</v>
      </c>
      <c r="W9" s="317">
        <v>0.18480154888673767</v>
      </c>
    </row>
    <row r="10" spans="1:23" ht="15">
      <c r="A10" s="239" t="s">
        <v>140</v>
      </c>
      <c r="B10" s="22">
        <v>754</v>
      </c>
      <c r="C10" s="237">
        <v>0.17453703703703705</v>
      </c>
      <c r="D10" s="22">
        <v>879</v>
      </c>
      <c r="E10" s="238">
        <v>0.17204932472108045</v>
      </c>
      <c r="F10" s="46">
        <v>227</v>
      </c>
      <c r="G10" s="237">
        <v>0.16814814814814816</v>
      </c>
      <c r="H10" s="22">
        <v>3</v>
      </c>
      <c r="I10" s="114">
        <v>0.1875</v>
      </c>
      <c r="J10" s="46">
        <v>1863</v>
      </c>
      <c r="K10" s="237">
        <v>0.17257989810097268</v>
      </c>
      <c r="L10" s="22">
        <v>589</v>
      </c>
      <c r="M10" s="238">
        <v>0.1672820221527975</v>
      </c>
      <c r="N10" s="46">
        <v>808</v>
      </c>
      <c r="O10" s="237">
        <v>0.1669766480677826</v>
      </c>
      <c r="P10" s="22">
        <v>254</v>
      </c>
      <c r="Q10" s="238">
        <v>0.1723202170963365</v>
      </c>
      <c r="R10" s="46">
        <v>4</v>
      </c>
      <c r="S10" s="125">
        <v>0.12903225806451613</v>
      </c>
      <c r="T10" s="22">
        <v>1655</v>
      </c>
      <c r="U10" s="238">
        <v>0.16776482513938165</v>
      </c>
      <c r="V10" s="318">
        <v>3518</v>
      </c>
      <c r="W10" s="317">
        <v>0.1702807357212004</v>
      </c>
    </row>
    <row r="11" spans="1:23" ht="15">
      <c r="A11" s="239" t="s">
        <v>141</v>
      </c>
      <c r="B11" s="22">
        <v>674</v>
      </c>
      <c r="C11" s="237">
        <v>0.15601851851851853</v>
      </c>
      <c r="D11" s="22">
        <v>660</v>
      </c>
      <c r="E11" s="238">
        <v>0.12918379330593072</v>
      </c>
      <c r="F11" s="46">
        <v>226</v>
      </c>
      <c r="G11" s="237">
        <v>0.1674074074074074</v>
      </c>
      <c r="H11" s="22">
        <v>2</v>
      </c>
      <c r="I11" s="114">
        <v>0.125</v>
      </c>
      <c r="J11" s="46">
        <v>1562</v>
      </c>
      <c r="K11" s="237">
        <v>0.14469661880500234</v>
      </c>
      <c r="L11" s="22">
        <v>584</v>
      </c>
      <c r="M11" s="238">
        <v>0.16586197103095712</v>
      </c>
      <c r="N11" s="46">
        <v>637</v>
      </c>
      <c r="O11" s="237">
        <v>0.13163876834056623</v>
      </c>
      <c r="P11" s="22">
        <v>253</v>
      </c>
      <c r="Q11" s="238">
        <v>0.17164179104477612</v>
      </c>
      <c r="R11" s="46">
        <v>9</v>
      </c>
      <c r="S11" s="125">
        <v>0.2903225806451613</v>
      </c>
      <c r="T11" s="22">
        <v>1483</v>
      </c>
      <c r="U11" s="238">
        <v>0.1503294475418145</v>
      </c>
      <c r="V11" s="318">
        <v>3045</v>
      </c>
      <c r="W11" s="317">
        <v>0.14738625363020327</v>
      </c>
    </row>
    <row r="12" spans="1:23" ht="15">
      <c r="A12" s="239" t="s">
        <v>142</v>
      </c>
      <c r="B12" s="22">
        <v>195</v>
      </c>
      <c r="C12" s="237">
        <v>0.04513888888888888</v>
      </c>
      <c r="D12" s="22">
        <v>206</v>
      </c>
      <c r="E12" s="238">
        <v>0.040321002153063216</v>
      </c>
      <c r="F12" s="46">
        <v>65</v>
      </c>
      <c r="G12" s="237">
        <v>0.04814814814814815</v>
      </c>
      <c r="H12" s="22">
        <v>2</v>
      </c>
      <c r="I12" s="114">
        <v>0.125</v>
      </c>
      <c r="J12" s="46">
        <v>468</v>
      </c>
      <c r="K12" s="237">
        <v>0.04335340435386753</v>
      </c>
      <c r="L12" s="22">
        <v>129</v>
      </c>
      <c r="M12" s="238">
        <v>0.03663731894348197</v>
      </c>
      <c r="N12" s="46">
        <v>149</v>
      </c>
      <c r="O12" s="237">
        <v>0.030791485844182686</v>
      </c>
      <c r="P12" s="22">
        <v>49</v>
      </c>
      <c r="Q12" s="238">
        <v>0.03324287652645862</v>
      </c>
      <c r="R12" s="46">
        <v>0</v>
      </c>
      <c r="S12" s="125">
        <v>0</v>
      </c>
      <c r="T12" s="22">
        <v>327</v>
      </c>
      <c r="U12" s="238">
        <v>0.03314749113025849</v>
      </c>
      <c r="V12" s="318">
        <v>795</v>
      </c>
      <c r="W12" s="317">
        <v>0.03848015488867377</v>
      </c>
    </row>
    <row r="13" spans="1:23" ht="15.75" thickBot="1">
      <c r="A13" s="254" t="s">
        <v>143</v>
      </c>
      <c r="B13" s="47">
        <v>94</v>
      </c>
      <c r="C13" s="244">
        <v>0.02175925925925926</v>
      </c>
      <c r="D13" s="47">
        <v>109</v>
      </c>
      <c r="E13" s="245">
        <v>0.02133489919749462</v>
      </c>
      <c r="F13" s="48">
        <v>31</v>
      </c>
      <c r="G13" s="244">
        <v>0.022962962962962963</v>
      </c>
      <c r="H13" s="47">
        <v>0</v>
      </c>
      <c r="I13" s="115">
        <v>0</v>
      </c>
      <c r="J13" s="48">
        <v>234</v>
      </c>
      <c r="K13" s="244">
        <v>0.021676702176933765</v>
      </c>
      <c r="L13" s="47">
        <v>82</v>
      </c>
      <c r="M13" s="245">
        <v>0.023288838398182334</v>
      </c>
      <c r="N13" s="48">
        <v>110</v>
      </c>
      <c r="O13" s="244">
        <v>0.02273196941516842</v>
      </c>
      <c r="P13" s="47">
        <v>35</v>
      </c>
      <c r="Q13" s="245">
        <v>0.023744911804613297</v>
      </c>
      <c r="R13" s="48">
        <v>1</v>
      </c>
      <c r="S13" s="126">
        <v>0.03225806451612903</v>
      </c>
      <c r="T13" s="47">
        <v>228</v>
      </c>
      <c r="U13" s="245">
        <v>0.02311201216421693</v>
      </c>
      <c r="V13" s="319">
        <v>462</v>
      </c>
      <c r="W13" s="320">
        <v>0.022362052274927397</v>
      </c>
    </row>
    <row r="14" spans="1:23" ht="15.75" thickBot="1">
      <c r="A14" s="49" t="s">
        <v>79</v>
      </c>
      <c r="B14" s="50">
        <v>4320</v>
      </c>
      <c r="C14" s="106">
        <v>1</v>
      </c>
      <c r="D14" s="50">
        <v>5109</v>
      </c>
      <c r="E14" s="107">
        <v>1</v>
      </c>
      <c r="F14" s="51">
        <v>1350</v>
      </c>
      <c r="G14" s="106">
        <v>1</v>
      </c>
      <c r="H14" s="50">
        <v>16</v>
      </c>
      <c r="I14" s="107">
        <v>1</v>
      </c>
      <c r="J14" s="51">
        <v>10795</v>
      </c>
      <c r="K14" s="106">
        <v>1</v>
      </c>
      <c r="L14" s="50">
        <v>3521</v>
      </c>
      <c r="M14" s="107">
        <v>1</v>
      </c>
      <c r="N14" s="51">
        <v>4839</v>
      </c>
      <c r="O14" s="106">
        <v>1</v>
      </c>
      <c r="P14" s="50">
        <v>1474</v>
      </c>
      <c r="Q14" s="107">
        <v>1</v>
      </c>
      <c r="R14" s="51">
        <v>31</v>
      </c>
      <c r="S14" s="106">
        <v>1</v>
      </c>
      <c r="T14" s="50">
        <v>9865</v>
      </c>
      <c r="U14" s="107">
        <v>1</v>
      </c>
      <c r="V14" s="50">
        <v>20660</v>
      </c>
      <c r="W14" s="107">
        <v>1</v>
      </c>
    </row>
    <row r="15" spans="1:23" ht="15">
      <c r="A15" s="112"/>
      <c r="B15" s="246"/>
      <c r="C15" s="247"/>
      <c r="D15" s="246"/>
      <c r="E15" s="247"/>
      <c r="F15" s="246"/>
      <c r="G15" s="247"/>
      <c r="H15" s="246"/>
      <c r="I15" s="247"/>
      <c r="J15" s="246"/>
      <c r="K15" s="247"/>
      <c r="L15" s="246"/>
      <c r="M15" s="247"/>
      <c r="N15" s="246"/>
      <c r="O15" s="247"/>
      <c r="P15" s="246"/>
      <c r="Q15" s="247"/>
      <c r="R15" s="246"/>
      <c r="S15" s="247"/>
      <c r="T15" s="246"/>
      <c r="U15" s="247"/>
      <c r="V15" s="321"/>
      <c r="W15" s="322"/>
    </row>
    <row r="16" spans="1:23" ht="15">
      <c r="A16" s="52" t="s">
        <v>85</v>
      </c>
      <c r="B16" s="37"/>
      <c r="C16" s="37"/>
      <c r="D16" s="37"/>
      <c r="E16" s="37"/>
      <c r="F16" s="37"/>
      <c r="G16" s="37"/>
      <c r="H16" s="37"/>
      <c r="I16" s="37"/>
      <c r="J16" s="37"/>
      <c r="K16" s="37"/>
      <c r="L16" s="37"/>
      <c r="M16" s="37"/>
      <c r="N16" s="37"/>
      <c r="O16" s="37"/>
      <c r="P16" s="37"/>
      <c r="Q16" s="37"/>
      <c r="R16" s="37"/>
      <c r="S16" s="37"/>
      <c r="T16" s="37"/>
      <c r="U16" s="37"/>
      <c r="V16" s="37"/>
      <c r="W16" s="37"/>
    </row>
    <row r="17" spans="1:23" ht="15">
      <c r="A17" s="53" t="s">
        <v>86</v>
      </c>
      <c r="B17" s="37"/>
      <c r="C17" s="37"/>
      <c r="D17" s="37"/>
      <c r="E17" s="37"/>
      <c r="F17" s="37"/>
      <c r="G17" s="37"/>
      <c r="H17" s="37"/>
      <c r="I17" s="37"/>
      <c r="J17" s="37"/>
      <c r="K17" s="37"/>
      <c r="L17" s="37"/>
      <c r="M17" s="37"/>
      <c r="N17" s="37"/>
      <c r="O17" s="37"/>
      <c r="P17" s="37"/>
      <c r="Q17" s="37"/>
      <c r="R17" s="37"/>
      <c r="S17" s="37"/>
      <c r="T17" s="37"/>
      <c r="U17" s="37"/>
      <c r="V17" s="37"/>
      <c r="W17" s="37"/>
    </row>
    <row r="18" spans="1:23" ht="15">
      <c r="A18" s="56"/>
      <c r="B18" s="56"/>
      <c r="C18" s="56"/>
      <c r="D18" s="56"/>
      <c r="E18" s="56"/>
      <c r="F18" s="56"/>
      <c r="G18" s="56"/>
      <c r="H18" s="56"/>
      <c r="I18" s="56"/>
      <c r="J18" s="56"/>
      <c r="K18" s="56"/>
      <c r="L18" s="56"/>
      <c r="M18" s="56"/>
      <c r="N18" s="56"/>
      <c r="O18" s="56"/>
      <c r="P18" s="56"/>
      <c r="Q18" s="56"/>
      <c r="R18" s="56"/>
      <c r="S18" s="56"/>
      <c r="T18" s="56"/>
      <c r="U18" s="56"/>
      <c r="V18" s="37"/>
      <c r="W18" s="37"/>
    </row>
    <row r="19" spans="22:23" ht="15">
      <c r="V19" s="37"/>
      <c r="W19" s="37"/>
    </row>
  </sheetData>
  <sheetProtection/>
  <mergeCells count="18">
    <mergeCell ref="V2:W5"/>
    <mergeCell ref="R5:S5"/>
    <mergeCell ref="D5:E5"/>
    <mergeCell ref="F5:G5"/>
    <mergeCell ref="H5:I5"/>
    <mergeCell ref="L5:M5"/>
    <mergeCell ref="N5:O5"/>
    <mergeCell ref="P5:Q5"/>
    <mergeCell ref="A1:U1"/>
    <mergeCell ref="A2:A6"/>
    <mergeCell ref="B2:U2"/>
    <mergeCell ref="B3:K3"/>
    <mergeCell ref="L3:U3"/>
    <mergeCell ref="B4:I4"/>
    <mergeCell ref="J4:K5"/>
    <mergeCell ref="L4:S4"/>
    <mergeCell ref="T4:U5"/>
    <mergeCell ref="B5:C5"/>
  </mergeCells>
  <printOptions horizontalCentered="1"/>
  <pageMargins left="0.7" right="0.7" top="0.75" bottom="0.75" header="0.3" footer="0.3"/>
  <pageSetup fitToHeight="1" fitToWidth="1" horizontalDpi="600" verticalDpi="600" orientation="landscape" paperSize="9" scale="64" r:id="rId1"/>
</worksheet>
</file>

<file path=xl/worksheets/sheet21.xml><?xml version="1.0" encoding="utf-8"?>
<worksheet xmlns="http://schemas.openxmlformats.org/spreadsheetml/2006/main" xmlns:r="http://schemas.openxmlformats.org/officeDocument/2006/relationships">
  <sheetPr>
    <tabColor rgb="FF92D050"/>
    <pageSetUpPr fitToPage="1"/>
  </sheetPr>
  <dimension ref="A1:Q19"/>
  <sheetViews>
    <sheetView zoomScalePageLayoutView="0" workbookViewId="0" topLeftCell="A1">
      <selection activeCell="A1" sqref="A1:P1"/>
    </sheetView>
  </sheetViews>
  <sheetFormatPr defaultColWidth="9.140625" defaultRowHeight="15"/>
  <cols>
    <col min="1" max="1" width="20.7109375" style="165" customWidth="1"/>
    <col min="2" max="16" width="10.7109375" style="165" customWidth="1"/>
    <col min="17" max="17" width="11.7109375" style="165" customWidth="1"/>
    <col min="18" max="16384" width="9.140625" style="165" customWidth="1"/>
  </cols>
  <sheetData>
    <row r="1" spans="1:17" ht="24.75" customHeight="1" thickBot="1" thickTop="1">
      <c r="A1" s="487" t="s">
        <v>293</v>
      </c>
      <c r="B1" s="487"/>
      <c r="C1" s="487"/>
      <c r="D1" s="487"/>
      <c r="E1" s="487"/>
      <c r="F1" s="487"/>
      <c r="G1" s="487"/>
      <c r="H1" s="487"/>
      <c r="I1" s="487"/>
      <c r="J1" s="487"/>
      <c r="K1" s="487"/>
      <c r="L1" s="487"/>
      <c r="M1" s="487"/>
      <c r="N1" s="487"/>
      <c r="O1" s="487"/>
      <c r="P1" s="487"/>
      <c r="Q1" s="324"/>
    </row>
    <row r="2" spans="1:17" ht="19.5" customHeight="1" thickBot="1" thickTop="1">
      <c r="A2" s="467" t="s">
        <v>136</v>
      </c>
      <c r="B2" s="489" t="s">
        <v>92</v>
      </c>
      <c r="C2" s="490"/>
      <c r="D2" s="490"/>
      <c r="E2" s="490"/>
      <c r="F2" s="490"/>
      <c r="G2" s="490"/>
      <c r="H2" s="490"/>
      <c r="I2" s="490"/>
      <c r="J2" s="490"/>
      <c r="K2" s="490"/>
      <c r="L2" s="490"/>
      <c r="M2" s="490"/>
      <c r="N2" s="490"/>
      <c r="O2" s="490"/>
      <c r="P2" s="523"/>
      <c r="Q2" s="467" t="s">
        <v>79</v>
      </c>
    </row>
    <row r="3" spans="1:17" ht="19.5" customHeight="1" thickBot="1">
      <c r="A3" s="467"/>
      <c r="B3" s="499" t="s">
        <v>93</v>
      </c>
      <c r="C3" s="497"/>
      <c r="D3" s="497"/>
      <c r="E3" s="497"/>
      <c r="F3" s="498"/>
      <c r="G3" s="499" t="s">
        <v>94</v>
      </c>
      <c r="H3" s="497"/>
      <c r="I3" s="497"/>
      <c r="J3" s="497"/>
      <c r="K3" s="498"/>
      <c r="L3" s="499" t="s">
        <v>95</v>
      </c>
      <c r="M3" s="497"/>
      <c r="N3" s="497"/>
      <c r="O3" s="497"/>
      <c r="P3" s="498"/>
      <c r="Q3" s="467"/>
    </row>
    <row r="4" spans="1:17" ht="19.5" customHeight="1" thickBot="1">
      <c r="A4" s="467"/>
      <c r="B4" s="508" t="s">
        <v>80</v>
      </c>
      <c r="C4" s="530"/>
      <c r="D4" s="530"/>
      <c r="E4" s="509"/>
      <c r="F4" s="507" t="s">
        <v>79</v>
      </c>
      <c r="G4" s="508" t="s">
        <v>80</v>
      </c>
      <c r="H4" s="530"/>
      <c r="I4" s="530"/>
      <c r="J4" s="509"/>
      <c r="K4" s="507" t="s">
        <v>79</v>
      </c>
      <c r="L4" s="508" t="s">
        <v>80</v>
      </c>
      <c r="M4" s="530"/>
      <c r="N4" s="530"/>
      <c r="O4" s="509"/>
      <c r="P4" s="507" t="s">
        <v>79</v>
      </c>
      <c r="Q4" s="467"/>
    </row>
    <row r="5" spans="1:17" ht="19.5" customHeight="1" thickBot="1">
      <c r="A5" s="467"/>
      <c r="B5" s="58" t="s">
        <v>81</v>
      </c>
      <c r="C5" s="59" t="s">
        <v>82</v>
      </c>
      <c r="D5" s="59" t="s">
        <v>83</v>
      </c>
      <c r="E5" s="60" t="s">
        <v>84</v>
      </c>
      <c r="F5" s="496"/>
      <c r="G5" s="58" t="s">
        <v>81</v>
      </c>
      <c r="H5" s="59" t="s">
        <v>82</v>
      </c>
      <c r="I5" s="59" t="s">
        <v>83</v>
      </c>
      <c r="J5" s="60" t="s">
        <v>84</v>
      </c>
      <c r="K5" s="496"/>
      <c r="L5" s="58" t="s">
        <v>81</v>
      </c>
      <c r="M5" s="59" t="s">
        <v>82</v>
      </c>
      <c r="N5" s="59" t="s">
        <v>83</v>
      </c>
      <c r="O5" s="60" t="s">
        <v>84</v>
      </c>
      <c r="P5" s="496"/>
      <c r="Q5" s="468"/>
    </row>
    <row r="6" spans="1:17" ht="15">
      <c r="A6" s="236" t="s">
        <v>137</v>
      </c>
      <c r="B6" s="18">
        <v>206</v>
      </c>
      <c r="C6" s="108">
        <v>348</v>
      </c>
      <c r="D6" s="108">
        <v>42</v>
      </c>
      <c r="E6" s="109">
        <v>4</v>
      </c>
      <c r="F6" s="249">
        <v>600</v>
      </c>
      <c r="G6" s="18">
        <v>1025</v>
      </c>
      <c r="H6" s="108">
        <v>1480</v>
      </c>
      <c r="I6" s="108">
        <v>342</v>
      </c>
      <c r="J6" s="109">
        <v>4</v>
      </c>
      <c r="K6" s="249">
        <v>2851</v>
      </c>
      <c r="L6" s="18">
        <v>409</v>
      </c>
      <c r="M6" s="108">
        <v>532</v>
      </c>
      <c r="N6" s="108">
        <v>194</v>
      </c>
      <c r="O6" s="109">
        <v>2</v>
      </c>
      <c r="P6" s="249">
        <v>1137</v>
      </c>
      <c r="Q6" s="325">
        <v>4588</v>
      </c>
    </row>
    <row r="7" spans="1:17" ht="15">
      <c r="A7" s="174" t="s">
        <v>138</v>
      </c>
      <c r="B7" s="22">
        <v>260</v>
      </c>
      <c r="C7" s="110">
        <v>310</v>
      </c>
      <c r="D7" s="110">
        <v>46</v>
      </c>
      <c r="E7" s="111">
        <v>1</v>
      </c>
      <c r="F7" s="250">
        <v>617</v>
      </c>
      <c r="G7" s="22">
        <v>1077</v>
      </c>
      <c r="H7" s="110">
        <v>1309</v>
      </c>
      <c r="I7" s="110">
        <v>316</v>
      </c>
      <c r="J7" s="111">
        <v>5</v>
      </c>
      <c r="K7" s="250">
        <v>2707</v>
      </c>
      <c r="L7" s="22">
        <v>414</v>
      </c>
      <c r="M7" s="110">
        <v>471</v>
      </c>
      <c r="N7" s="110">
        <v>223</v>
      </c>
      <c r="O7" s="111">
        <v>2</v>
      </c>
      <c r="P7" s="250">
        <v>1110</v>
      </c>
      <c r="Q7" s="326">
        <v>4434</v>
      </c>
    </row>
    <row r="8" spans="1:17" ht="15">
      <c r="A8" s="174" t="s">
        <v>139</v>
      </c>
      <c r="B8" s="22">
        <v>231</v>
      </c>
      <c r="C8" s="110">
        <v>312</v>
      </c>
      <c r="D8" s="110">
        <v>59</v>
      </c>
      <c r="E8" s="111">
        <v>2</v>
      </c>
      <c r="F8" s="250">
        <v>604</v>
      </c>
      <c r="G8" s="22">
        <v>798</v>
      </c>
      <c r="H8" s="110">
        <v>1194</v>
      </c>
      <c r="I8" s="110">
        <v>302</v>
      </c>
      <c r="J8" s="111">
        <v>4</v>
      </c>
      <c r="K8" s="250">
        <v>2298</v>
      </c>
      <c r="L8" s="22">
        <v>320</v>
      </c>
      <c r="M8" s="110">
        <v>434</v>
      </c>
      <c r="N8" s="110">
        <v>160</v>
      </c>
      <c r="O8" s="111">
        <v>2</v>
      </c>
      <c r="P8" s="250">
        <v>916</v>
      </c>
      <c r="Q8" s="326">
        <v>3818</v>
      </c>
    </row>
    <row r="9" spans="1:17" ht="15">
      <c r="A9" s="174" t="s">
        <v>140</v>
      </c>
      <c r="B9" s="22">
        <v>196</v>
      </c>
      <c r="C9" s="110">
        <v>291</v>
      </c>
      <c r="D9" s="110">
        <v>50</v>
      </c>
      <c r="E9" s="111">
        <v>0</v>
      </c>
      <c r="F9" s="250">
        <v>537</v>
      </c>
      <c r="G9" s="22">
        <v>815</v>
      </c>
      <c r="H9" s="110">
        <v>1043</v>
      </c>
      <c r="I9" s="110">
        <v>273</v>
      </c>
      <c r="J9" s="111">
        <v>6</v>
      </c>
      <c r="K9" s="250">
        <v>2137</v>
      </c>
      <c r="L9" s="22">
        <v>332</v>
      </c>
      <c r="M9" s="110">
        <v>353</v>
      </c>
      <c r="N9" s="110">
        <v>158</v>
      </c>
      <c r="O9" s="111">
        <v>1</v>
      </c>
      <c r="P9" s="250">
        <v>844</v>
      </c>
      <c r="Q9" s="326">
        <v>3518</v>
      </c>
    </row>
    <row r="10" spans="1:17" ht="15">
      <c r="A10" s="174" t="s">
        <v>141</v>
      </c>
      <c r="B10" s="22">
        <v>199</v>
      </c>
      <c r="C10" s="110">
        <v>180</v>
      </c>
      <c r="D10" s="110">
        <v>49</v>
      </c>
      <c r="E10" s="111">
        <v>2</v>
      </c>
      <c r="F10" s="250">
        <v>430</v>
      </c>
      <c r="G10" s="22">
        <v>746</v>
      </c>
      <c r="H10" s="110">
        <v>837</v>
      </c>
      <c r="I10" s="110">
        <v>262</v>
      </c>
      <c r="J10" s="111">
        <v>4</v>
      </c>
      <c r="K10" s="250">
        <v>1849</v>
      </c>
      <c r="L10" s="22">
        <v>313</v>
      </c>
      <c r="M10" s="110">
        <v>280</v>
      </c>
      <c r="N10" s="110">
        <v>168</v>
      </c>
      <c r="O10" s="111">
        <v>5</v>
      </c>
      <c r="P10" s="250">
        <v>766</v>
      </c>
      <c r="Q10" s="326">
        <v>3045</v>
      </c>
    </row>
    <row r="11" spans="1:17" ht="15">
      <c r="A11" s="174" t="s">
        <v>142</v>
      </c>
      <c r="B11" s="22">
        <v>88</v>
      </c>
      <c r="C11" s="110">
        <v>75</v>
      </c>
      <c r="D11" s="110">
        <v>23</v>
      </c>
      <c r="E11" s="111">
        <v>1</v>
      </c>
      <c r="F11" s="250">
        <v>187</v>
      </c>
      <c r="G11" s="22">
        <v>179</v>
      </c>
      <c r="H11" s="110">
        <v>203</v>
      </c>
      <c r="I11" s="110">
        <v>54</v>
      </c>
      <c r="J11" s="111">
        <v>1</v>
      </c>
      <c r="K11" s="250">
        <v>437</v>
      </c>
      <c r="L11" s="22">
        <v>57</v>
      </c>
      <c r="M11" s="110">
        <v>77</v>
      </c>
      <c r="N11" s="110">
        <v>37</v>
      </c>
      <c r="O11" s="111">
        <v>0</v>
      </c>
      <c r="P11" s="250">
        <v>171</v>
      </c>
      <c r="Q11" s="326">
        <v>795</v>
      </c>
    </row>
    <row r="12" spans="1:17" ht="15.75" thickBot="1">
      <c r="A12" s="174" t="s">
        <v>143</v>
      </c>
      <c r="B12" s="22">
        <v>43</v>
      </c>
      <c r="C12" s="110">
        <v>34</v>
      </c>
      <c r="D12" s="110">
        <v>7</v>
      </c>
      <c r="E12" s="111">
        <v>0</v>
      </c>
      <c r="F12" s="260">
        <v>84</v>
      </c>
      <c r="G12" s="22">
        <v>97</v>
      </c>
      <c r="H12" s="110">
        <v>134</v>
      </c>
      <c r="I12" s="110">
        <v>45</v>
      </c>
      <c r="J12" s="111">
        <v>0</v>
      </c>
      <c r="K12" s="260">
        <v>276</v>
      </c>
      <c r="L12" s="22">
        <v>36</v>
      </c>
      <c r="M12" s="110">
        <v>51</v>
      </c>
      <c r="N12" s="110">
        <v>14</v>
      </c>
      <c r="O12" s="111">
        <v>1</v>
      </c>
      <c r="P12" s="250">
        <v>102</v>
      </c>
      <c r="Q12" s="326">
        <v>462</v>
      </c>
    </row>
    <row r="13" spans="1:17" ht="15.75" thickBot="1">
      <c r="A13" s="28" t="s">
        <v>79</v>
      </c>
      <c r="B13" s="31">
        <v>1223</v>
      </c>
      <c r="C13" s="72">
        <v>1550</v>
      </c>
      <c r="D13" s="72">
        <v>276</v>
      </c>
      <c r="E13" s="97">
        <v>10</v>
      </c>
      <c r="F13" s="75">
        <v>3059</v>
      </c>
      <c r="G13" s="31">
        <v>4737</v>
      </c>
      <c r="H13" s="72">
        <v>6200</v>
      </c>
      <c r="I13" s="72">
        <v>1594</v>
      </c>
      <c r="J13" s="97">
        <v>24</v>
      </c>
      <c r="K13" s="75">
        <v>12555</v>
      </c>
      <c r="L13" s="31">
        <v>1881</v>
      </c>
      <c r="M13" s="72">
        <v>2198</v>
      </c>
      <c r="N13" s="72">
        <v>954</v>
      </c>
      <c r="O13" s="97">
        <v>13</v>
      </c>
      <c r="P13" s="75">
        <v>5046</v>
      </c>
      <c r="Q13" s="327">
        <v>20660</v>
      </c>
    </row>
    <row r="14" spans="1:17" ht="15">
      <c r="A14" s="112"/>
      <c r="B14" s="216"/>
      <c r="C14" s="216"/>
      <c r="D14" s="216"/>
      <c r="E14" s="216"/>
      <c r="F14" s="216"/>
      <c r="G14" s="216"/>
      <c r="H14" s="216"/>
      <c r="I14" s="216"/>
      <c r="J14" s="216"/>
      <c r="K14" s="216"/>
      <c r="L14" s="216"/>
      <c r="M14" s="216"/>
      <c r="N14" s="216"/>
      <c r="O14" s="216"/>
      <c r="P14" s="216"/>
      <c r="Q14" s="328"/>
    </row>
    <row r="15" spans="1:17" ht="15">
      <c r="A15" s="52" t="s">
        <v>85</v>
      </c>
      <c r="B15" s="53"/>
      <c r="C15" s="53"/>
      <c r="D15" s="53"/>
      <c r="E15" s="53"/>
      <c r="F15" s="53"/>
      <c r="G15" s="53"/>
      <c r="H15" s="53"/>
      <c r="I15" s="53"/>
      <c r="J15" s="53"/>
      <c r="K15" s="53"/>
      <c r="L15" s="53"/>
      <c r="M15" s="53"/>
      <c r="N15" s="53"/>
      <c r="O15" s="53"/>
      <c r="P15" s="53"/>
      <c r="Q15" s="376"/>
    </row>
    <row r="16" spans="1:17" ht="15">
      <c r="A16" s="53" t="s">
        <v>86</v>
      </c>
      <c r="B16" s="53"/>
      <c r="C16" s="53"/>
      <c r="D16" s="53"/>
      <c r="E16" s="53"/>
      <c r="F16" s="53"/>
      <c r="G16" s="53"/>
      <c r="H16" s="53"/>
      <c r="I16" s="53"/>
      <c r="J16" s="53"/>
      <c r="K16" s="53"/>
      <c r="L16" s="53"/>
      <c r="M16" s="53"/>
      <c r="N16" s="53"/>
      <c r="O16" s="53"/>
      <c r="P16" s="53"/>
      <c r="Q16" s="37"/>
    </row>
    <row r="17" spans="1:17" ht="15">
      <c r="A17" s="56"/>
      <c r="B17" s="56"/>
      <c r="C17" s="56"/>
      <c r="D17" s="56"/>
      <c r="E17" s="56"/>
      <c r="F17" s="56"/>
      <c r="G17" s="56"/>
      <c r="H17" s="56"/>
      <c r="I17" s="56"/>
      <c r="J17" s="56"/>
      <c r="K17" s="56"/>
      <c r="L17" s="56"/>
      <c r="M17" s="56"/>
      <c r="N17" s="56"/>
      <c r="O17" s="56"/>
      <c r="P17" s="56"/>
      <c r="Q17" s="37"/>
    </row>
    <row r="18" spans="1:16" ht="15">
      <c r="A18" s="112"/>
      <c r="B18" s="112"/>
      <c r="C18" s="112"/>
      <c r="D18" s="112"/>
      <c r="E18" s="112"/>
      <c r="F18" s="112"/>
      <c r="G18" s="112"/>
      <c r="H18" s="112"/>
      <c r="I18" s="112"/>
      <c r="J18" s="112"/>
      <c r="K18" s="112"/>
      <c r="L18" s="112"/>
      <c r="M18" s="112"/>
      <c r="N18" s="112"/>
      <c r="O18" s="112"/>
      <c r="P18" s="112"/>
    </row>
    <row r="19" spans="1:16" ht="15">
      <c r="A19" s="112"/>
      <c r="B19" s="112"/>
      <c r="C19" s="112"/>
      <c r="D19" s="112"/>
      <c r="E19" s="112"/>
      <c r="F19" s="112"/>
      <c r="G19" s="112"/>
      <c r="H19" s="112"/>
      <c r="I19" s="112"/>
      <c r="J19" s="112"/>
      <c r="K19" s="112"/>
      <c r="L19" s="112"/>
      <c r="M19" s="112"/>
      <c r="N19" s="112"/>
      <c r="O19" s="112"/>
      <c r="P19" s="112"/>
    </row>
  </sheetData>
  <sheetProtection/>
  <mergeCells count="13">
    <mergeCell ref="A1:P1"/>
    <mergeCell ref="A2:A5"/>
    <mergeCell ref="B2:P2"/>
    <mergeCell ref="B3:F3"/>
    <mergeCell ref="G3:K3"/>
    <mergeCell ref="L3:P3"/>
    <mergeCell ref="B4:E4"/>
    <mergeCell ref="F4:F5"/>
    <mergeCell ref="G4:J4"/>
    <mergeCell ref="K4:K5"/>
    <mergeCell ref="L4:O4"/>
    <mergeCell ref="P4:P5"/>
    <mergeCell ref="Q2:Q5"/>
  </mergeCells>
  <printOptions horizontalCentered="1"/>
  <pageMargins left="0.7" right="0.7" top="0.75" bottom="0.75" header="0.3" footer="0.3"/>
  <pageSetup fitToHeight="1" fitToWidth="1"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sheetPr>
    <tabColor rgb="FF92D050"/>
    <pageSetUpPr fitToPage="1"/>
  </sheetPr>
  <dimension ref="A1:R17"/>
  <sheetViews>
    <sheetView zoomScalePageLayoutView="0" workbookViewId="0" topLeftCell="A1">
      <selection activeCell="A1" sqref="A1:P1"/>
    </sheetView>
  </sheetViews>
  <sheetFormatPr defaultColWidth="9.140625" defaultRowHeight="15"/>
  <cols>
    <col min="1" max="1" width="20.7109375" style="165" customWidth="1"/>
    <col min="2" max="16" width="9.57421875" style="165" customWidth="1"/>
    <col min="17" max="17" width="12.140625" style="165" customWidth="1"/>
    <col min="18" max="16384" width="9.140625" style="165" customWidth="1"/>
  </cols>
  <sheetData>
    <row r="1" spans="1:17" ht="33.75" customHeight="1" thickBot="1" thickTop="1">
      <c r="A1" s="487" t="s">
        <v>294</v>
      </c>
      <c r="B1" s="487"/>
      <c r="C1" s="487"/>
      <c r="D1" s="487"/>
      <c r="E1" s="487"/>
      <c r="F1" s="487"/>
      <c r="G1" s="487"/>
      <c r="H1" s="487"/>
      <c r="I1" s="487"/>
      <c r="J1" s="487"/>
      <c r="K1" s="487"/>
      <c r="L1" s="487"/>
      <c r="M1" s="487"/>
      <c r="N1" s="487"/>
      <c r="O1" s="487"/>
      <c r="P1" s="487"/>
      <c r="Q1" s="324"/>
    </row>
    <row r="2" spans="1:17" ht="19.5" customHeight="1" thickBot="1" thickTop="1">
      <c r="A2" s="467" t="s">
        <v>136</v>
      </c>
      <c r="B2" s="489" t="s">
        <v>92</v>
      </c>
      <c r="C2" s="490"/>
      <c r="D2" s="490"/>
      <c r="E2" s="490"/>
      <c r="F2" s="490"/>
      <c r="G2" s="490"/>
      <c r="H2" s="490"/>
      <c r="I2" s="490"/>
      <c r="J2" s="490"/>
      <c r="K2" s="490"/>
      <c r="L2" s="490"/>
      <c r="M2" s="490"/>
      <c r="N2" s="490"/>
      <c r="O2" s="490"/>
      <c r="P2" s="523"/>
      <c r="Q2" s="467" t="s">
        <v>79</v>
      </c>
    </row>
    <row r="3" spans="1:17" ht="19.5" customHeight="1" thickBot="1">
      <c r="A3" s="467"/>
      <c r="B3" s="499" t="s">
        <v>93</v>
      </c>
      <c r="C3" s="497"/>
      <c r="D3" s="497"/>
      <c r="E3" s="497"/>
      <c r="F3" s="498"/>
      <c r="G3" s="499" t="s">
        <v>94</v>
      </c>
      <c r="H3" s="497"/>
      <c r="I3" s="497"/>
      <c r="J3" s="497"/>
      <c r="K3" s="498"/>
      <c r="L3" s="499" t="s">
        <v>95</v>
      </c>
      <c r="M3" s="497"/>
      <c r="N3" s="497"/>
      <c r="O3" s="497"/>
      <c r="P3" s="498"/>
      <c r="Q3" s="467"/>
    </row>
    <row r="4" spans="1:17" ht="19.5" customHeight="1" thickBot="1">
      <c r="A4" s="467"/>
      <c r="B4" s="508" t="s">
        <v>80</v>
      </c>
      <c r="C4" s="530"/>
      <c r="D4" s="530"/>
      <c r="E4" s="509"/>
      <c r="F4" s="507" t="s">
        <v>79</v>
      </c>
      <c r="G4" s="508" t="s">
        <v>80</v>
      </c>
      <c r="H4" s="530"/>
      <c r="I4" s="530"/>
      <c r="J4" s="509"/>
      <c r="K4" s="507" t="s">
        <v>79</v>
      </c>
      <c r="L4" s="508" t="s">
        <v>80</v>
      </c>
      <c r="M4" s="530"/>
      <c r="N4" s="530"/>
      <c r="O4" s="509"/>
      <c r="P4" s="507" t="s">
        <v>79</v>
      </c>
      <c r="Q4" s="467"/>
    </row>
    <row r="5" spans="1:17" ht="19.5" customHeight="1" thickBot="1">
      <c r="A5" s="467"/>
      <c r="B5" s="58" t="s">
        <v>81</v>
      </c>
      <c r="C5" s="59" t="s">
        <v>82</v>
      </c>
      <c r="D5" s="59" t="s">
        <v>83</v>
      </c>
      <c r="E5" s="60" t="s">
        <v>84</v>
      </c>
      <c r="F5" s="496"/>
      <c r="G5" s="58" t="s">
        <v>81</v>
      </c>
      <c r="H5" s="59" t="s">
        <v>82</v>
      </c>
      <c r="I5" s="59" t="s">
        <v>83</v>
      </c>
      <c r="J5" s="60" t="s">
        <v>84</v>
      </c>
      <c r="K5" s="496"/>
      <c r="L5" s="58" t="s">
        <v>81</v>
      </c>
      <c r="M5" s="59" t="s">
        <v>82</v>
      </c>
      <c r="N5" s="59" t="s">
        <v>83</v>
      </c>
      <c r="O5" s="60" t="s">
        <v>84</v>
      </c>
      <c r="P5" s="496"/>
      <c r="Q5" s="468"/>
    </row>
    <row r="6" spans="1:18" ht="15">
      <c r="A6" s="236" t="s">
        <v>137</v>
      </c>
      <c r="B6" s="333">
        <f>VLOOKUP(R6,'[1]Sheet1'!$A$438:$U$445,2,FALSE)</f>
        <v>16.843826655764513</v>
      </c>
      <c r="C6" s="334">
        <f>VLOOKUP(R6,'[1]Sheet1'!$A$438:$U$445,3,FALSE)</f>
        <v>22.451612903225808</v>
      </c>
      <c r="D6" s="334">
        <f>VLOOKUP(R6,'[1]Sheet1'!$A$438:$U$445,4,FALSE)</f>
        <v>15.217391304347828</v>
      </c>
      <c r="E6" s="335">
        <f>VLOOKUP(R6,'[1]Sheet1'!$A$438:$U$445,5,FALSE)</f>
        <v>40</v>
      </c>
      <c r="F6" s="336">
        <f>VLOOKUP(R6,'[1]Sheet1'!$A$438:$U$445,6,FALSE)</f>
        <v>19.61425302386401</v>
      </c>
      <c r="G6" s="333">
        <f>VLOOKUP(R6,'[1]Sheet1'!$A$438:$U$445,7,FALSE)</f>
        <v>21.638167616635002</v>
      </c>
      <c r="H6" s="334">
        <f>VLOOKUP(R6,'[1]Sheet1'!$A$438:$U$445,8,FALSE)</f>
        <v>23.870967741935484</v>
      </c>
      <c r="I6" s="334">
        <f>VLOOKUP(R6,'[1]Sheet1'!$A$438:$U$445,9,FALSE)</f>
        <v>21.45545796737767</v>
      </c>
      <c r="J6" s="335">
        <f>VLOOKUP(R6,'[1]Sheet1'!$A$438:$U$445,10,FALSE)</f>
        <v>16.666666666666664</v>
      </c>
      <c r="K6" s="336">
        <f>VLOOKUP(R6,'[1]Sheet1'!$A$438:$U$445,11,FALSE)</f>
        <v>22.708084428514535</v>
      </c>
      <c r="L6" s="333">
        <f>VLOOKUP(R6,'[1]Sheet1'!$A$438:$U$445,12,FALSE)</f>
        <v>21.74375332270069</v>
      </c>
      <c r="M6" s="334">
        <f>VLOOKUP(R6,'[1]Sheet1'!$A$438:$U$445,13,FALSE)</f>
        <v>24.203821656050955</v>
      </c>
      <c r="N6" s="334">
        <f>VLOOKUP(R6,'[1]Sheet1'!$A$438:$U$445,14,FALSE)</f>
        <v>20.335429769392032</v>
      </c>
      <c r="O6" s="335">
        <f>VLOOKUP(R6,'[1]Sheet1'!$A$438:$U$445,15,FALSE)</f>
        <v>15.384615384615385</v>
      </c>
      <c r="P6" s="337">
        <f>VLOOKUP(R6,'[1]Sheet1'!$A$438:$U$445,16,FALSE)</f>
        <v>22.53269916765755</v>
      </c>
      <c r="Q6" s="329">
        <f>VLOOKUP(R6,'[1]Sheet1'!$A$438:$U$445,17,FALSE)</f>
        <v>22.207163601161664</v>
      </c>
      <c r="R6" s="268" t="s">
        <v>211</v>
      </c>
    </row>
    <row r="7" spans="1:18" ht="15">
      <c r="A7" s="174" t="s">
        <v>138</v>
      </c>
      <c r="B7" s="338">
        <f>VLOOKUP(R7,'[1]Sheet1'!$A$438:$U$445,2,FALSE)</f>
        <v>21.259198691741616</v>
      </c>
      <c r="C7" s="339">
        <f>VLOOKUP(R7,'[1]Sheet1'!$A$438:$U$445,3,FALSE)</f>
        <v>20</v>
      </c>
      <c r="D7" s="339">
        <f>VLOOKUP(R7,'[1]Sheet1'!$A$438:$U$445,4,FALSE)</f>
        <v>16.666666666666664</v>
      </c>
      <c r="E7" s="340">
        <f>VLOOKUP(R7,'[1]Sheet1'!$A$438:$U$445,5,FALSE)</f>
        <v>10</v>
      </c>
      <c r="F7" s="341">
        <f>VLOOKUP(R7,'[1]Sheet1'!$A$438:$U$445,6,FALSE)</f>
        <v>20.169990192873488</v>
      </c>
      <c r="G7" s="338">
        <f>VLOOKUP(R7,'[1]Sheet1'!$A$438:$U$445,7,FALSE)</f>
        <v>22.735908803039898</v>
      </c>
      <c r="H7" s="339">
        <f>VLOOKUP(R7,'[1]Sheet1'!$A$438:$U$445,8,FALSE)</f>
        <v>21.112903225806452</v>
      </c>
      <c r="I7" s="339">
        <f>VLOOKUP(R7,'[1]Sheet1'!$A$438:$U$445,9,FALSE)</f>
        <v>19.82434127979925</v>
      </c>
      <c r="J7" s="340">
        <f>VLOOKUP(R7,'[1]Sheet1'!$A$438:$U$445,10,FALSE)</f>
        <v>20.833333333333336</v>
      </c>
      <c r="K7" s="341">
        <f>VLOOKUP(R7,'[1]Sheet1'!$A$438:$U$445,11,FALSE)</f>
        <v>21.561131023496614</v>
      </c>
      <c r="L7" s="338">
        <f>VLOOKUP(R7,'[1]Sheet1'!$A$438:$U$445,12,FALSE)</f>
        <v>22.009569377990427</v>
      </c>
      <c r="M7" s="339">
        <f>VLOOKUP(R7,'[1]Sheet1'!$A$438:$U$445,13,FALSE)</f>
        <v>21.428571428571427</v>
      </c>
      <c r="N7" s="339">
        <f>VLOOKUP(R7,'[1]Sheet1'!$A$438:$U$445,14,FALSE)</f>
        <v>23.37526205450734</v>
      </c>
      <c r="O7" s="340">
        <f>VLOOKUP(R7,'[1]Sheet1'!$A$438:$U$445,15,FALSE)</f>
        <v>15.384615384615385</v>
      </c>
      <c r="P7" s="342">
        <f>VLOOKUP(R7,'[1]Sheet1'!$A$438:$U$445,16,FALSE)</f>
        <v>21.99762187871581</v>
      </c>
      <c r="Q7" s="330">
        <f>VLOOKUP(R7,'[1]Sheet1'!$A$438:$U$445,17,FALSE)</f>
        <v>21.461761858664087</v>
      </c>
      <c r="R7" s="268" t="s">
        <v>212</v>
      </c>
    </row>
    <row r="8" spans="1:18" ht="15">
      <c r="A8" s="174" t="s">
        <v>139</v>
      </c>
      <c r="B8" s="338">
        <f>VLOOKUP(R8,'[1]Sheet1'!$A$438:$U$445,2,FALSE)</f>
        <v>18.887980376124286</v>
      </c>
      <c r="C8" s="339">
        <f>VLOOKUP(R8,'[1]Sheet1'!$A$438:$U$445,3,FALSE)</f>
        <v>20.129032258064516</v>
      </c>
      <c r="D8" s="339">
        <f>VLOOKUP(R8,'[1]Sheet1'!$A$438:$U$445,4,FALSE)</f>
        <v>21.3768115942029</v>
      </c>
      <c r="E8" s="340">
        <f>VLOOKUP(R8,'[1]Sheet1'!$A$438:$U$445,5,FALSE)</f>
        <v>20</v>
      </c>
      <c r="F8" s="341">
        <f>VLOOKUP(R8,'[1]Sheet1'!$A$438:$U$445,6,FALSE)</f>
        <v>19.745014710689766</v>
      </c>
      <c r="G8" s="338">
        <f>VLOOKUP(R8,'[1]Sheet1'!$A$438:$U$445,7,FALSE)</f>
        <v>16.846105129829006</v>
      </c>
      <c r="H8" s="339">
        <f>VLOOKUP(R8,'[1]Sheet1'!$A$438:$U$445,8,FALSE)</f>
        <v>19.258064516129032</v>
      </c>
      <c r="I8" s="339">
        <f>VLOOKUP(R8,'[1]Sheet1'!$A$438:$U$445,9,FALSE)</f>
        <v>18.946047678795484</v>
      </c>
      <c r="J8" s="340">
        <f>VLOOKUP(R8,'[1]Sheet1'!$A$438:$U$445,10,FALSE)</f>
        <v>16.666666666666664</v>
      </c>
      <c r="K8" s="341">
        <f>VLOOKUP(R8,'[1]Sheet1'!$A$438:$U$445,11,FALSE)</f>
        <v>18.30346475507766</v>
      </c>
      <c r="L8" s="338">
        <f>VLOOKUP(R8,'[1]Sheet1'!$A$438:$U$445,12,FALSE)</f>
        <v>17.01222753854333</v>
      </c>
      <c r="M8" s="339">
        <f>VLOOKUP(R8,'[1]Sheet1'!$A$438:$U$445,13,FALSE)</f>
        <v>19.745222929936308</v>
      </c>
      <c r="N8" s="339">
        <f>VLOOKUP(R8,'[1]Sheet1'!$A$438:$U$445,14,FALSE)</f>
        <v>16.771488469601678</v>
      </c>
      <c r="O8" s="340">
        <f>VLOOKUP(R8,'[1]Sheet1'!$A$438:$U$445,15,FALSE)</f>
        <v>15.384615384615385</v>
      </c>
      <c r="P8" s="342">
        <f>VLOOKUP(R8,'[1]Sheet1'!$A$438:$U$445,16,FALSE)</f>
        <v>18.1529924692826</v>
      </c>
      <c r="Q8" s="330">
        <f>VLOOKUP(R8,'[1]Sheet1'!$A$438:$U$445,17,FALSE)</f>
        <v>18.480154888673766</v>
      </c>
      <c r="R8" s="268" t="s">
        <v>213</v>
      </c>
    </row>
    <row r="9" spans="1:18" ht="15">
      <c r="A9" s="174" t="s">
        <v>140</v>
      </c>
      <c r="B9" s="338">
        <f>VLOOKUP(R9,'[1]Sheet1'!$A$438:$U$445,2,FALSE)</f>
        <v>16.026165167620604</v>
      </c>
      <c r="C9" s="339">
        <f>VLOOKUP(R9,'[1]Sheet1'!$A$438:$U$445,3,FALSE)</f>
        <v>18.774193548387096</v>
      </c>
      <c r="D9" s="339">
        <f>VLOOKUP(R9,'[1]Sheet1'!$A$438:$U$445,4,FALSE)</f>
        <v>18.115942028985508</v>
      </c>
      <c r="E9" s="340">
        <f>VLOOKUP(R9,'[1]Sheet1'!$A$438:$U$445,5,FALSE)</f>
        <v>0</v>
      </c>
      <c r="F9" s="341">
        <f>VLOOKUP(R9,'[1]Sheet1'!$A$438:$U$445,6,FALSE)</f>
        <v>17.554756456358287</v>
      </c>
      <c r="G9" s="338">
        <f>VLOOKUP(R9,'[1]Sheet1'!$A$438:$U$445,7,FALSE)</f>
        <v>17.204982056153682</v>
      </c>
      <c r="H9" s="339">
        <f>VLOOKUP(R9,'[1]Sheet1'!$A$438:$U$445,8,FALSE)</f>
        <v>16.82258064516129</v>
      </c>
      <c r="I9" s="339">
        <f>VLOOKUP(R9,'[1]Sheet1'!$A$438:$U$445,9,FALSE)</f>
        <v>17.126725219573398</v>
      </c>
      <c r="J9" s="340">
        <f>VLOOKUP(R9,'[1]Sheet1'!$A$438:$U$445,10,FALSE)</f>
        <v>25</v>
      </c>
      <c r="K9" s="341">
        <f>VLOOKUP(R9,'[1]Sheet1'!$A$438:$U$445,11,FALSE)</f>
        <v>17.02110712863401</v>
      </c>
      <c r="L9" s="338">
        <f>VLOOKUP(R9,'[1]Sheet1'!$A$438:$U$445,12,FALSE)</f>
        <v>17.650186071238704</v>
      </c>
      <c r="M9" s="339">
        <f>VLOOKUP(R9,'[1]Sheet1'!$A$438:$U$445,13,FALSE)</f>
        <v>16.06005459508644</v>
      </c>
      <c r="N9" s="339">
        <f>VLOOKUP(R9,'[1]Sheet1'!$A$438:$U$445,14,FALSE)</f>
        <v>16.561844863731658</v>
      </c>
      <c r="O9" s="340">
        <f>VLOOKUP(R9,'[1]Sheet1'!$A$438:$U$445,15,FALSE)</f>
        <v>7.6923076923076925</v>
      </c>
      <c r="P9" s="342">
        <f>VLOOKUP(R9,'[1]Sheet1'!$A$438:$U$445,16,FALSE)</f>
        <v>16.726119698771306</v>
      </c>
      <c r="Q9" s="330">
        <f>VLOOKUP(R9,'[1]Sheet1'!$A$438:$U$445,17,FALSE)</f>
        <v>17.02807357212004</v>
      </c>
      <c r="R9" s="268" t="s">
        <v>214</v>
      </c>
    </row>
    <row r="10" spans="1:18" ht="15">
      <c r="A10" s="174" t="s">
        <v>141</v>
      </c>
      <c r="B10" s="338">
        <f>VLOOKUP(R10,'[1]Sheet1'!$A$438:$U$445,2,FALSE)</f>
        <v>16.271463614063777</v>
      </c>
      <c r="C10" s="339">
        <f>VLOOKUP(R10,'[1]Sheet1'!$A$438:$U$445,3,FALSE)</f>
        <v>11.612903225806452</v>
      </c>
      <c r="D10" s="339">
        <f>VLOOKUP(R10,'[1]Sheet1'!$A$438:$U$445,4,FALSE)</f>
        <v>17.753623188405797</v>
      </c>
      <c r="E10" s="340">
        <f>VLOOKUP(R10,'[1]Sheet1'!$A$438:$U$445,5,FALSE)</f>
        <v>20</v>
      </c>
      <c r="F10" s="341">
        <f>VLOOKUP(R10,'[1]Sheet1'!$A$438:$U$445,6,FALSE)</f>
        <v>14.056881333769205</v>
      </c>
      <c r="G10" s="338">
        <f>VLOOKUP(R10,'[1]Sheet1'!$A$438:$U$445,7,FALSE)</f>
        <v>15.748363943424106</v>
      </c>
      <c r="H10" s="339">
        <f>VLOOKUP(R10,'[1]Sheet1'!$A$438:$U$445,8,FALSE)</f>
        <v>13.5</v>
      </c>
      <c r="I10" s="339">
        <f>VLOOKUP(R10,'[1]Sheet1'!$A$438:$U$445,9,FALSE)</f>
        <v>16.4366373902133</v>
      </c>
      <c r="J10" s="340">
        <f>VLOOKUP(R10,'[1]Sheet1'!$A$438:$U$445,10,FALSE)</f>
        <v>16.666666666666664</v>
      </c>
      <c r="K10" s="341">
        <f>VLOOKUP(R10,'[1]Sheet1'!$A$438:$U$445,11,FALSE)</f>
        <v>14.727200318598168</v>
      </c>
      <c r="L10" s="338">
        <f>VLOOKUP(R10,'[1]Sheet1'!$A$438:$U$445,12,FALSE)</f>
        <v>16.640085061137693</v>
      </c>
      <c r="M10" s="339">
        <f>VLOOKUP(R10,'[1]Sheet1'!$A$438:$U$445,13,FALSE)</f>
        <v>12.738853503184714</v>
      </c>
      <c r="N10" s="339">
        <f>VLOOKUP(R10,'[1]Sheet1'!$A$438:$U$445,14,FALSE)</f>
        <v>17.61006289308176</v>
      </c>
      <c r="O10" s="340">
        <f>VLOOKUP(R10,'[1]Sheet1'!$A$438:$U$445,15,FALSE)</f>
        <v>38.46153846153847</v>
      </c>
      <c r="P10" s="342">
        <f>VLOOKUP(R10,'[1]Sheet1'!$A$438:$U$445,16,FALSE)</f>
        <v>15.180340864050734</v>
      </c>
      <c r="Q10" s="330">
        <f>VLOOKUP(R10,'[1]Sheet1'!$A$438:$U$445,17,FALSE)</f>
        <v>14.738625363020327</v>
      </c>
      <c r="R10" s="268" t="s">
        <v>215</v>
      </c>
    </row>
    <row r="11" spans="1:18" ht="15">
      <c r="A11" s="174" t="s">
        <v>142</v>
      </c>
      <c r="B11" s="338">
        <f>VLOOKUP(R11,'[1]Sheet1'!$A$438:$U$445,2,FALSE)</f>
        <v>7.1954210956663935</v>
      </c>
      <c r="C11" s="339">
        <f>VLOOKUP(R11,'[1]Sheet1'!$A$438:$U$445,3,FALSE)</f>
        <v>4.838709677419355</v>
      </c>
      <c r="D11" s="339">
        <f>VLOOKUP(R11,'[1]Sheet1'!$A$438:$U$445,4,FALSE)</f>
        <v>8.333333333333332</v>
      </c>
      <c r="E11" s="340">
        <f>VLOOKUP(R11,'[1]Sheet1'!$A$438:$U$445,5,FALSE)</f>
        <v>10</v>
      </c>
      <c r="F11" s="341">
        <f>VLOOKUP(R11,'[1]Sheet1'!$A$438:$U$445,6,FALSE)</f>
        <v>6.113108859104283</v>
      </c>
      <c r="G11" s="338">
        <f>VLOOKUP(R11,'[1]Sheet1'!$A$438:$U$445,7,FALSE)</f>
        <v>3.778762930124551</v>
      </c>
      <c r="H11" s="339">
        <f>VLOOKUP(R11,'[1]Sheet1'!$A$438:$U$445,8,FALSE)</f>
        <v>3.274193548387097</v>
      </c>
      <c r="I11" s="339">
        <f>VLOOKUP(R11,'[1]Sheet1'!$A$438:$U$445,9,FALSE)</f>
        <v>3.3877038895859477</v>
      </c>
      <c r="J11" s="340">
        <f>VLOOKUP(R11,'[1]Sheet1'!$A$438:$U$445,10,FALSE)</f>
        <v>4.166666666666666</v>
      </c>
      <c r="K11" s="341">
        <f>VLOOKUP(R11,'[1]Sheet1'!$A$438:$U$445,11,FALSE)</f>
        <v>3.4806849860613305</v>
      </c>
      <c r="L11" s="338">
        <f>VLOOKUP(R11,'[1]Sheet1'!$A$438:$U$445,12,FALSE)</f>
        <v>3.03030303030303</v>
      </c>
      <c r="M11" s="339">
        <f>VLOOKUP(R11,'[1]Sheet1'!$A$438:$U$445,13,FALSE)</f>
        <v>3.5031847133757963</v>
      </c>
      <c r="N11" s="339">
        <f>VLOOKUP(R11,'[1]Sheet1'!$A$438:$U$445,14,FALSE)</f>
        <v>3.878406708595388</v>
      </c>
      <c r="O11" s="340">
        <f>VLOOKUP(R11,'[1]Sheet1'!$A$438:$U$445,15,FALSE)</f>
        <v>0</v>
      </c>
      <c r="P11" s="342">
        <f>VLOOKUP(R11,'[1]Sheet1'!$A$438:$U$445,16,FALSE)</f>
        <v>3.388822829964328</v>
      </c>
      <c r="Q11" s="330">
        <f>VLOOKUP(R11,'[1]Sheet1'!$A$438:$U$445,17,FALSE)</f>
        <v>3.848015488867377</v>
      </c>
      <c r="R11" s="268" t="s">
        <v>216</v>
      </c>
    </row>
    <row r="12" spans="1:18" ht="15.75" thickBot="1">
      <c r="A12" s="174" t="s">
        <v>143</v>
      </c>
      <c r="B12" s="343">
        <f>VLOOKUP(R12,'[1]Sheet1'!$A$438:$U$445,2,FALSE)</f>
        <v>3.515944399018806</v>
      </c>
      <c r="C12" s="344">
        <f>VLOOKUP(R12,'[1]Sheet1'!$A$438:$U$445,3,FALSE)</f>
        <v>2.193548387096774</v>
      </c>
      <c r="D12" s="344">
        <f>VLOOKUP(R12,'[1]Sheet1'!$A$438:$U$445,4,FALSE)</f>
        <v>2.536231884057971</v>
      </c>
      <c r="E12" s="345">
        <f>VLOOKUP(R12,'[1]Sheet1'!$A$438:$U$445,5,FALSE)</f>
        <v>0</v>
      </c>
      <c r="F12" s="346">
        <f>VLOOKUP(R12,'[1]Sheet1'!$A$438:$U$445,6,FALSE)</f>
        <v>2.745995423340961</v>
      </c>
      <c r="G12" s="343">
        <f>VLOOKUP(R12,'[1]Sheet1'!$A$438:$U$445,7,FALSE)</f>
        <v>2.047709520793751</v>
      </c>
      <c r="H12" s="344">
        <f>VLOOKUP(R12,'[1]Sheet1'!$A$438:$U$445,8,FALSE)</f>
        <v>2.1612903225806455</v>
      </c>
      <c r="I12" s="344">
        <f>VLOOKUP(R12,'[1]Sheet1'!$A$438:$U$445,9,FALSE)</f>
        <v>2.8230865746549565</v>
      </c>
      <c r="J12" s="345">
        <f>VLOOKUP(R12,'[1]Sheet1'!$A$438:$U$445,10,FALSE)</f>
        <v>0</v>
      </c>
      <c r="K12" s="346">
        <f>VLOOKUP(R12,'[1]Sheet1'!$A$438:$U$445,11,FALSE)</f>
        <v>2.198327359617682</v>
      </c>
      <c r="L12" s="343">
        <f>VLOOKUP(R12,'[1]Sheet1'!$A$438:$U$445,12,FALSE)</f>
        <v>1.9138755980861246</v>
      </c>
      <c r="M12" s="344">
        <f>VLOOKUP(R12,'[1]Sheet1'!$A$438:$U$445,13,FALSE)</f>
        <v>2.3202911737943586</v>
      </c>
      <c r="N12" s="344">
        <f>VLOOKUP(R12,'[1]Sheet1'!$A$438:$U$445,14,FALSE)</f>
        <v>1.467505241090147</v>
      </c>
      <c r="O12" s="345">
        <f>VLOOKUP(R12,'[1]Sheet1'!$A$438:$U$445,15,FALSE)</f>
        <v>7.6923076923076925</v>
      </c>
      <c r="P12" s="347">
        <f>VLOOKUP(R12,'[1]Sheet1'!$A$438:$U$445,16,FALSE)</f>
        <v>2.0214030915576697</v>
      </c>
      <c r="Q12" s="331">
        <f>VLOOKUP(R12,'[1]Sheet1'!$A$438:$U$445,17,FALSE)</f>
        <v>2.2362052274927398</v>
      </c>
      <c r="R12" s="268" t="s">
        <v>217</v>
      </c>
    </row>
    <row r="13" spans="1:18" ht="15.75" thickBot="1">
      <c r="A13" s="28" t="s">
        <v>79</v>
      </c>
      <c r="B13" s="348">
        <f>VLOOKUP(R13,'[1]Sheet1'!$A$438:$U$445,2,FALSE)</f>
        <v>100</v>
      </c>
      <c r="C13" s="349">
        <f>VLOOKUP(R13,'[1]Sheet1'!$A$438:$U$445,3,FALSE)</f>
        <v>100</v>
      </c>
      <c r="D13" s="349">
        <f>VLOOKUP(R13,'[1]Sheet1'!$A$438:$U$445,4,FALSE)</f>
        <v>100</v>
      </c>
      <c r="E13" s="350">
        <f>VLOOKUP(R13,'[1]Sheet1'!$A$438:$U$445,5,FALSE)</f>
        <v>100</v>
      </c>
      <c r="F13" s="351">
        <f>VLOOKUP(R13,'[1]Sheet1'!$A$438:$U$445,6,FALSE)</f>
        <v>100</v>
      </c>
      <c r="G13" s="348">
        <f>VLOOKUP(R13,'[1]Sheet1'!$A$438:$U$445,7,FALSE)</f>
        <v>100</v>
      </c>
      <c r="H13" s="349">
        <f>VLOOKUP(R13,'[1]Sheet1'!$A$438:$U$445,8,FALSE)</f>
        <v>100</v>
      </c>
      <c r="I13" s="349">
        <f>VLOOKUP(R13,'[1]Sheet1'!$A$438:$U$445,9,FALSE)</f>
        <v>100</v>
      </c>
      <c r="J13" s="350">
        <f>VLOOKUP(R13,'[1]Sheet1'!$A$438:$U$445,10,FALSE)</f>
        <v>100</v>
      </c>
      <c r="K13" s="351">
        <f>VLOOKUP(R13,'[1]Sheet1'!$A$438:$U$445,11,FALSE)</f>
        <v>100</v>
      </c>
      <c r="L13" s="348">
        <f>VLOOKUP(R13,'[1]Sheet1'!$A$438:$U$445,12,FALSE)</f>
        <v>100</v>
      </c>
      <c r="M13" s="349">
        <f>VLOOKUP(R13,'[1]Sheet1'!$A$438:$U$445,13,FALSE)</f>
        <v>100</v>
      </c>
      <c r="N13" s="349">
        <f>VLOOKUP(R13,'[1]Sheet1'!$A$438:$U$445,14,FALSE)</f>
        <v>100</v>
      </c>
      <c r="O13" s="350">
        <f>VLOOKUP(R13,'[1]Sheet1'!$A$438:$U$445,15,FALSE)</f>
        <v>100</v>
      </c>
      <c r="P13" s="352">
        <f>VLOOKUP(R13,'[1]Sheet1'!$A$438:$U$445,16,FALSE)</f>
        <v>100</v>
      </c>
      <c r="Q13" s="332">
        <f>VLOOKUP(R13,'[1]Sheet1'!$A$438:$U$445,17,FALSE)</f>
        <v>100</v>
      </c>
      <c r="R13" s="269" t="s">
        <v>99</v>
      </c>
    </row>
    <row r="14" spans="1:17" ht="15">
      <c r="A14" s="112"/>
      <c r="B14" s="247"/>
      <c r="C14" s="247"/>
      <c r="D14" s="247"/>
      <c r="E14" s="247"/>
      <c r="F14" s="247"/>
      <c r="G14" s="247"/>
      <c r="H14" s="247"/>
      <c r="I14" s="247"/>
      <c r="J14" s="247"/>
      <c r="K14" s="247"/>
      <c r="L14" s="247"/>
      <c r="M14" s="247"/>
      <c r="N14" s="247"/>
      <c r="O14" s="247"/>
      <c r="P14" s="247"/>
      <c r="Q14" s="247"/>
    </row>
    <row r="15" spans="1:17" ht="15">
      <c r="A15" s="52" t="s">
        <v>85</v>
      </c>
      <c r="B15" s="37"/>
      <c r="C15" s="37"/>
      <c r="D15" s="37"/>
      <c r="E15" s="37"/>
      <c r="F15" s="37"/>
      <c r="G15" s="37"/>
      <c r="H15" s="37"/>
      <c r="I15" s="37"/>
      <c r="J15" s="37"/>
      <c r="K15" s="37"/>
      <c r="L15" s="37"/>
      <c r="M15" s="37"/>
      <c r="N15" s="37"/>
      <c r="O15" s="37"/>
      <c r="P15" s="37"/>
      <c r="Q15" s="37"/>
    </row>
    <row r="16" spans="1:17" ht="15">
      <c r="A16" s="53" t="s">
        <v>86</v>
      </c>
      <c r="B16" s="37"/>
      <c r="C16" s="37"/>
      <c r="D16" s="37"/>
      <c r="E16" s="37"/>
      <c r="F16" s="37"/>
      <c r="G16" s="37"/>
      <c r="H16" s="37"/>
      <c r="I16" s="37"/>
      <c r="J16" s="37"/>
      <c r="K16" s="37"/>
      <c r="L16" s="37"/>
      <c r="M16" s="37"/>
      <c r="N16" s="37"/>
      <c r="O16" s="37"/>
      <c r="P16" s="37"/>
      <c r="Q16" s="37"/>
    </row>
    <row r="17" spans="1:17" ht="15">
      <c r="A17" s="56"/>
      <c r="B17" s="56"/>
      <c r="C17" s="56"/>
      <c r="D17" s="56"/>
      <c r="E17" s="56"/>
      <c r="F17" s="56"/>
      <c r="G17" s="56"/>
      <c r="H17" s="56"/>
      <c r="I17" s="56"/>
      <c r="J17" s="56"/>
      <c r="K17" s="56"/>
      <c r="L17" s="56"/>
      <c r="M17" s="56"/>
      <c r="N17" s="56"/>
      <c r="O17" s="56"/>
      <c r="P17" s="56"/>
      <c r="Q17" s="37"/>
    </row>
  </sheetData>
  <sheetProtection/>
  <mergeCells count="13">
    <mergeCell ref="A1:P1"/>
    <mergeCell ref="A2:A5"/>
    <mergeCell ref="B2:P2"/>
    <mergeCell ref="B3:F3"/>
    <mergeCell ref="G3:K3"/>
    <mergeCell ref="L3:P3"/>
    <mergeCell ref="B4:E4"/>
    <mergeCell ref="F4:F5"/>
    <mergeCell ref="G4:J4"/>
    <mergeCell ref="K4:K5"/>
    <mergeCell ref="L4:O4"/>
    <mergeCell ref="P4:P5"/>
    <mergeCell ref="Q2:Q5"/>
  </mergeCells>
  <printOptions horizontalCentered="1"/>
  <pageMargins left="0.7" right="0.7" top="0.75" bottom="0.75" header="0.3" footer="0.3"/>
  <pageSetup fitToHeight="1" fitToWidth="1" horizontalDpi="600" verticalDpi="600" orientation="landscape" paperSize="9" scale="82" r:id="rId1"/>
</worksheet>
</file>

<file path=xl/worksheets/sheet23.xml><?xml version="1.0" encoding="utf-8"?>
<worksheet xmlns="http://schemas.openxmlformats.org/spreadsheetml/2006/main" xmlns:r="http://schemas.openxmlformats.org/officeDocument/2006/relationships">
  <sheetPr>
    <tabColor rgb="FF92D050"/>
    <pageSetUpPr fitToPage="1"/>
  </sheetPr>
  <dimension ref="A1:X19"/>
  <sheetViews>
    <sheetView zoomScalePageLayoutView="0" workbookViewId="0" topLeftCell="A1">
      <selection activeCell="A1" sqref="A1:U1"/>
    </sheetView>
  </sheetViews>
  <sheetFormatPr defaultColWidth="9.140625" defaultRowHeight="15"/>
  <cols>
    <col min="1" max="1" width="20.7109375" style="165" customWidth="1"/>
    <col min="2" max="21" width="8.8515625" style="165" customWidth="1"/>
    <col min="22" max="22" width="11.140625" style="165" customWidth="1"/>
    <col min="23" max="24" width="9.421875" style="165" customWidth="1"/>
    <col min="25" max="16384" width="9.140625" style="165" customWidth="1"/>
  </cols>
  <sheetData>
    <row r="1" spans="1:24" ht="24.75" customHeight="1" thickBot="1" thickTop="1">
      <c r="A1" s="486" t="s">
        <v>295</v>
      </c>
      <c r="B1" s="487"/>
      <c r="C1" s="487"/>
      <c r="D1" s="487"/>
      <c r="E1" s="487"/>
      <c r="F1" s="487"/>
      <c r="G1" s="487"/>
      <c r="H1" s="487"/>
      <c r="I1" s="487"/>
      <c r="J1" s="487"/>
      <c r="K1" s="487"/>
      <c r="L1" s="487"/>
      <c r="M1" s="487"/>
      <c r="N1" s="513"/>
      <c r="O1" s="513"/>
      <c r="P1" s="513"/>
      <c r="Q1" s="513"/>
      <c r="R1" s="513"/>
      <c r="S1" s="513"/>
      <c r="T1" s="513"/>
      <c r="U1" s="513"/>
      <c r="V1" s="443"/>
      <c r="W1" s="353"/>
      <c r="X1" s="354"/>
    </row>
    <row r="2" spans="1:24" ht="19.5" customHeight="1" thickBot="1" thickTop="1">
      <c r="A2" s="460" t="s">
        <v>136</v>
      </c>
      <c r="B2" s="489" t="s">
        <v>97</v>
      </c>
      <c r="C2" s="490"/>
      <c r="D2" s="490"/>
      <c r="E2" s="490"/>
      <c r="F2" s="490"/>
      <c r="G2" s="490"/>
      <c r="H2" s="490"/>
      <c r="I2" s="523"/>
      <c r="J2" s="493" t="s">
        <v>79</v>
      </c>
      <c r="K2" s="494"/>
      <c r="L2" s="489" t="s">
        <v>98</v>
      </c>
      <c r="M2" s="490"/>
      <c r="N2" s="490" t="s">
        <v>98</v>
      </c>
      <c r="O2" s="490"/>
      <c r="P2" s="490"/>
      <c r="Q2" s="490"/>
      <c r="R2" s="490"/>
      <c r="S2" s="523"/>
      <c r="T2" s="493" t="s">
        <v>79</v>
      </c>
      <c r="U2" s="494"/>
      <c r="V2" s="466" t="s">
        <v>91</v>
      </c>
      <c r="W2" s="493" t="s">
        <v>79</v>
      </c>
      <c r="X2" s="494"/>
    </row>
    <row r="3" spans="1:24" ht="19.5" customHeight="1">
      <c r="A3" s="461"/>
      <c r="B3" s="522" t="s">
        <v>81</v>
      </c>
      <c r="C3" s="532"/>
      <c r="D3" s="522" t="s">
        <v>82</v>
      </c>
      <c r="E3" s="479"/>
      <c r="F3" s="471" t="s">
        <v>83</v>
      </c>
      <c r="G3" s="470"/>
      <c r="H3" s="531" t="s">
        <v>84</v>
      </c>
      <c r="I3" s="532"/>
      <c r="J3" s="495"/>
      <c r="K3" s="496"/>
      <c r="L3" s="471" t="s">
        <v>81</v>
      </c>
      <c r="M3" s="470"/>
      <c r="N3" s="471" t="s">
        <v>82</v>
      </c>
      <c r="O3" s="470"/>
      <c r="P3" s="471" t="s">
        <v>83</v>
      </c>
      <c r="Q3" s="470"/>
      <c r="R3" s="522" t="s">
        <v>84</v>
      </c>
      <c r="S3" s="479"/>
      <c r="T3" s="495"/>
      <c r="U3" s="496"/>
      <c r="V3" s="460"/>
      <c r="W3" s="495"/>
      <c r="X3" s="496"/>
    </row>
    <row r="4" spans="1:24" ht="19.5" customHeight="1" thickBot="1">
      <c r="A4" s="534"/>
      <c r="B4" s="82" t="s">
        <v>52</v>
      </c>
      <c r="C4" s="81" t="s">
        <v>53</v>
      </c>
      <c r="D4" s="82" t="s">
        <v>52</v>
      </c>
      <c r="E4" s="40" t="s">
        <v>53</v>
      </c>
      <c r="F4" s="82" t="s">
        <v>52</v>
      </c>
      <c r="G4" s="40" t="s">
        <v>53</v>
      </c>
      <c r="H4" s="12" t="s">
        <v>52</v>
      </c>
      <c r="I4" s="81" t="s">
        <v>53</v>
      </c>
      <c r="J4" s="83" t="s">
        <v>52</v>
      </c>
      <c r="K4" s="84" t="s">
        <v>53</v>
      </c>
      <c r="L4" s="82" t="s">
        <v>52</v>
      </c>
      <c r="M4" s="40" t="s">
        <v>53</v>
      </c>
      <c r="N4" s="82" t="s">
        <v>52</v>
      </c>
      <c r="O4" s="40" t="s">
        <v>53</v>
      </c>
      <c r="P4" s="82" t="s">
        <v>52</v>
      </c>
      <c r="Q4" s="40" t="s">
        <v>53</v>
      </c>
      <c r="R4" s="82" t="s">
        <v>52</v>
      </c>
      <c r="S4" s="40" t="s">
        <v>53</v>
      </c>
      <c r="T4" s="83" t="s">
        <v>52</v>
      </c>
      <c r="U4" s="84" t="s">
        <v>53</v>
      </c>
      <c r="V4" s="441" t="s">
        <v>52</v>
      </c>
      <c r="W4" s="10" t="s">
        <v>52</v>
      </c>
      <c r="X4" s="11" t="s">
        <v>53</v>
      </c>
    </row>
    <row r="5" spans="1:24" ht="15">
      <c r="A5" s="236" t="s">
        <v>137</v>
      </c>
      <c r="B5" s="18">
        <v>713</v>
      </c>
      <c r="C5" s="252">
        <v>0.21334530221424297</v>
      </c>
      <c r="D5" s="18">
        <v>1491</v>
      </c>
      <c r="E5" s="253">
        <v>0.24928941648553757</v>
      </c>
      <c r="F5" s="45">
        <v>356</v>
      </c>
      <c r="G5" s="252">
        <v>0.21562689279224714</v>
      </c>
      <c r="H5" s="18">
        <v>8</v>
      </c>
      <c r="I5" s="113">
        <v>0.2162162162162162</v>
      </c>
      <c r="J5" s="45">
        <v>2568</v>
      </c>
      <c r="K5" s="252">
        <v>0.23322132413041505</v>
      </c>
      <c r="L5" s="18">
        <v>884</v>
      </c>
      <c r="M5" s="253">
        <v>0.2079021636876764</v>
      </c>
      <c r="N5" s="45">
        <v>863</v>
      </c>
      <c r="O5" s="252">
        <v>0.21886888156226225</v>
      </c>
      <c r="P5" s="18">
        <v>221</v>
      </c>
      <c r="Q5" s="253">
        <v>0.191673894189072</v>
      </c>
      <c r="R5" s="45">
        <v>1</v>
      </c>
      <c r="S5" s="124">
        <v>0.1111111111111111</v>
      </c>
      <c r="T5" s="18">
        <v>1969</v>
      </c>
      <c r="U5" s="253">
        <v>0.21043069359837557</v>
      </c>
      <c r="V5" s="453">
        <v>51</v>
      </c>
      <c r="W5" s="316">
        <v>4588</v>
      </c>
      <c r="X5" s="317">
        <v>0.22207163601161664</v>
      </c>
    </row>
    <row r="6" spans="1:24" ht="15">
      <c r="A6" s="174" t="s">
        <v>138</v>
      </c>
      <c r="B6" s="22">
        <v>730</v>
      </c>
      <c r="C6" s="237">
        <v>0.2184320766008378</v>
      </c>
      <c r="D6" s="22">
        <v>1267</v>
      </c>
      <c r="E6" s="238">
        <v>0.21183748537033942</v>
      </c>
      <c r="F6" s="46">
        <v>324</v>
      </c>
      <c r="G6" s="237">
        <v>0.1962447001817081</v>
      </c>
      <c r="H6" s="22">
        <v>6</v>
      </c>
      <c r="I6" s="114">
        <v>0.16216216216216217</v>
      </c>
      <c r="J6" s="46">
        <v>2327</v>
      </c>
      <c r="K6" s="237">
        <v>0.21133412042502953</v>
      </c>
      <c r="L6" s="22">
        <v>962</v>
      </c>
      <c r="M6" s="238">
        <v>0.2262464722483537</v>
      </c>
      <c r="N6" s="46">
        <v>822</v>
      </c>
      <c r="O6" s="237">
        <v>0.20847070758305858</v>
      </c>
      <c r="P6" s="22">
        <v>257</v>
      </c>
      <c r="Q6" s="238">
        <v>0.22289679098005205</v>
      </c>
      <c r="R6" s="46">
        <v>2</v>
      </c>
      <c r="S6" s="125">
        <v>0.2222222222222222</v>
      </c>
      <c r="T6" s="22">
        <v>2043</v>
      </c>
      <c r="U6" s="238">
        <v>0.2183392112856685</v>
      </c>
      <c r="V6" s="167">
        <v>64</v>
      </c>
      <c r="W6" s="318">
        <v>4434</v>
      </c>
      <c r="X6" s="317">
        <v>0.21461761858664086</v>
      </c>
    </row>
    <row r="7" spans="1:24" ht="15">
      <c r="A7" s="174" t="s">
        <v>139</v>
      </c>
      <c r="B7" s="22">
        <v>598</v>
      </c>
      <c r="C7" s="237">
        <v>0.17893476959904248</v>
      </c>
      <c r="D7" s="22">
        <v>1205</v>
      </c>
      <c r="E7" s="238">
        <v>0.20147132586523991</v>
      </c>
      <c r="F7" s="46">
        <v>307</v>
      </c>
      <c r="G7" s="237">
        <v>0.18594791035735916</v>
      </c>
      <c r="H7" s="22">
        <v>8</v>
      </c>
      <c r="I7" s="114">
        <v>0.2162162162162162</v>
      </c>
      <c r="J7" s="46">
        <v>2118</v>
      </c>
      <c r="K7" s="237">
        <v>0.19235310144401052</v>
      </c>
      <c r="L7" s="22">
        <v>700</v>
      </c>
      <c r="M7" s="238">
        <v>0.16462841015992474</v>
      </c>
      <c r="N7" s="46">
        <v>733</v>
      </c>
      <c r="O7" s="237">
        <v>0.18589906162820188</v>
      </c>
      <c r="P7" s="22">
        <v>209</v>
      </c>
      <c r="Q7" s="238">
        <v>0.18126626192541198</v>
      </c>
      <c r="R7" s="46">
        <v>0</v>
      </c>
      <c r="S7" s="125">
        <v>0</v>
      </c>
      <c r="T7" s="22">
        <v>1642</v>
      </c>
      <c r="U7" s="238">
        <v>0.1754835951693919</v>
      </c>
      <c r="V7" s="167">
        <v>58</v>
      </c>
      <c r="W7" s="318">
        <v>3818</v>
      </c>
      <c r="X7" s="317">
        <v>0.18480154888673767</v>
      </c>
    </row>
    <row r="8" spans="1:24" ht="15">
      <c r="A8" s="174" t="s">
        <v>140</v>
      </c>
      <c r="B8" s="22">
        <v>540</v>
      </c>
      <c r="C8" s="237">
        <v>0.16157989228007183</v>
      </c>
      <c r="D8" s="22">
        <v>991</v>
      </c>
      <c r="E8" s="238">
        <v>0.16569135596054171</v>
      </c>
      <c r="F8" s="46">
        <v>288</v>
      </c>
      <c r="G8" s="237">
        <v>0.17443973349485162</v>
      </c>
      <c r="H8" s="22">
        <v>2</v>
      </c>
      <c r="I8" s="114">
        <v>0.05405405405405405</v>
      </c>
      <c r="J8" s="46">
        <v>1821</v>
      </c>
      <c r="K8" s="237">
        <v>0.16538007447098357</v>
      </c>
      <c r="L8" s="22">
        <v>756</v>
      </c>
      <c r="M8" s="238">
        <v>0.17779868297271872</v>
      </c>
      <c r="N8" s="46">
        <v>684</v>
      </c>
      <c r="O8" s="237">
        <v>0.17347197565305605</v>
      </c>
      <c r="P8" s="22">
        <v>186</v>
      </c>
      <c r="Q8" s="238">
        <v>0.1613183000867303</v>
      </c>
      <c r="R8" s="46">
        <v>5</v>
      </c>
      <c r="S8" s="125">
        <v>0.5555555555555556</v>
      </c>
      <c r="T8" s="22">
        <v>1631</v>
      </c>
      <c r="U8" s="238">
        <v>0.17430800470236188</v>
      </c>
      <c r="V8" s="167">
        <v>66</v>
      </c>
      <c r="W8" s="318">
        <v>3518</v>
      </c>
      <c r="X8" s="317">
        <v>0.1702807357212004</v>
      </c>
    </row>
    <row r="9" spans="1:24" ht="15">
      <c r="A9" s="174" t="s">
        <v>141</v>
      </c>
      <c r="B9" s="22">
        <v>556</v>
      </c>
      <c r="C9" s="237">
        <v>0.1663674446439258</v>
      </c>
      <c r="D9" s="22">
        <v>771</v>
      </c>
      <c r="E9" s="238">
        <v>0.12890820932954355</v>
      </c>
      <c r="F9" s="46">
        <v>287</v>
      </c>
      <c r="G9" s="237">
        <v>0.17383403997577226</v>
      </c>
      <c r="H9" s="22">
        <v>10</v>
      </c>
      <c r="I9" s="114">
        <v>0.2702702702702703</v>
      </c>
      <c r="J9" s="46">
        <v>1624</v>
      </c>
      <c r="K9" s="237">
        <v>0.14748887476160202</v>
      </c>
      <c r="L9" s="22">
        <v>669</v>
      </c>
      <c r="M9" s="238">
        <v>0.15733772342427094</v>
      </c>
      <c r="N9" s="46">
        <v>524</v>
      </c>
      <c r="O9" s="237">
        <v>0.13289373573421254</v>
      </c>
      <c r="P9" s="22">
        <v>189</v>
      </c>
      <c r="Q9" s="238">
        <v>0.16392020815264527</v>
      </c>
      <c r="R9" s="46">
        <v>1</v>
      </c>
      <c r="S9" s="125">
        <v>0.1111111111111111</v>
      </c>
      <c r="T9" s="22">
        <v>1383</v>
      </c>
      <c r="U9" s="238">
        <v>0.14780378326386662</v>
      </c>
      <c r="V9" s="167">
        <v>38</v>
      </c>
      <c r="W9" s="318">
        <v>3045</v>
      </c>
      <c r="X9" s="317">
        <v>0.14738625363020327</v>
      </c>
    </row>
    <row r="10" spans="1:24" ht="15">
      <c r="A10" s="174" t="s">
        <v>142</v>
      </c>
      <c r="B10" s="22">
        <v>122</v>
      </c>
      <c r="C10" s="237">
        <v>0.036505086774386596</v>
      </c>
      <c r="D10" s="22">
        <v>139</v>
      </c>
      <c r="E10" s="238">
        <v>0.023240260825948836</v>
      </c>
      <c r="F10" s="46">
        <v>55</v>
      </c>
      <c r="G10" s="237">
        <v>0.03331314354936402</v>
      </c>
      <c r="H10" s="22">
        <v>2</v>
      </c>
      <c r="I10" s="114">
        <v>0.05405405405405405</v>
      </c>
      <c r="J10" s="46">
        <v>318</v>
      </c>
      <c r="K10" s="237">
        <v>0.028880210698392517</v>
      </c>
      <c r="L10" s="22">
        <v>190</v>
      </c>
      <c r="M10" s="238">
        <v>0.044684854186265284</v>
      </c>
      <c r="N10" s="46">
        <v>215</v>
      </c>
      <c r="O10" s="237">
        <v>0.05452700989094597</v>
      </c>
      <c r="P10" s="22">
        <v>59</v>
      </c>
      <c r="Q10" s="238">
        <v>0.05117085862966175</v>
      </c>
      <c r="R10" s="46">
        <v>0</v>
      </c>
      <c r="S10" s="125">
        <v>0</v>
      </c>
      <c r="T10" s="22">
        <v>464</v>
      </c>
      <c r="U10" s="238">
        <v>0.04958854333653948</v>
      </c>
      <c r="V10" s="167">
        <v>13</v>
      </c>
      <c r="W10" s="318">
        <v>795</v>
      </c>
      <c r="X10" s="317">
        <v>0.03848015488867377</v>
      </c>
    </row>
    <row r="11" spans="1:24" ht="15.75" thickBot="1">
      <c r="A11" s="174" t="s">
        <v>143</v>
      </c>
      <c r="B11" s="47">
        <v>83</v>
      </c>
      <c r="C11" s="244">
        <v>0.02483542788749252</v>
      </c>
      <c r="D11" s="47">
        <v>117</v>
      </c>
      <c r="E11" s="245">
        <v>0.019561946162849023</v>
      </c>
      <c r="F11" s="48">
        <v>34</v>
      </c>
      <c r="G11" s="244">
        <v>0.02059357964869776</v>
      </c>
      <c r="H11" s="47">
        <v>1</v>
      </c>
      <c r="I11" s="115">
        <v>0.027027027027027025</v>
      </c>
      <c r="J11" s="48">
        <v>235</v>
      </c>
      <c r="K11" s="244">
        <v>0.021342294069566798</v>
      </c>
      <c r="L11" s="47">
        <v>91</v>
      </c>
      <c r="M11" s="245">
        <v>0.021401693320790217</v>
      </c>
      <c r="N11" s="48">
        <v>102</v>
      </c>
      <c r="O11" s="244">
        <v>0.025868627948262744</v>
      </c>
      <c r="P11" s="47">
        <v>32</v>
      </c>
      <c r="Q11" s="245">
        <v>0.027753686036426712</v>
      </c>
      <c r="R11" s="48">
        <v>0</v>
      </c>
      <c r="S11" s="126">
        <v>0</v>
      </c>
      <c r="T11" s="47">
        <v>225</v>
      </c>
      <c r="U11" s="245">
        <v>0.024046168643796093</v>
      </c>
      <c r="V11" s="454">
        <v>2</v>
      </c>
      <c r="W11" s="319">
        <v>462</v>
      </c>
      <c r="X11" s="320">
        <v>0.022362052274927397</v>
      </c>
    </row>
    <row r="12" spans="1:24" ht="15.75" thickBot="1">
      <c r="A12" s="28" t="s">
        <v>79</v>
      </c>
      <c r="B12" s="50">
        <v>3342</v>
      </c>
      <c r="C12" s="106">
        <v>1</v>
      </c>
      <c r="D12" s="50">
        <v>5981</v>
      </c>
      <c r="E12" s="107">
        <v>1</v>
      </c>
      <c r="F12" s="51">
        <v>1651</v>
      </c>
      <c r="G12" s="106">
        <v>1</v>
      </c>
      <c r="H12" s="50">
        <v>37</v>
      </c>
      <c r="I12" s="107">
        <v>1</v>
      </c>
      <c r="J12" s="51">
        <v>11011</v>
      </c>
      <c r="K12" s="106">
        <v>1</v>
      </c>
      <c r="L12" s="50">
        <v>4252</v>
      </c>
      <c r="M12" s="107">
        <v>1</v>
      </c>
      <c r="N12" s="51">
        <v>3943</v>
      </c>
      <c r="O12" s="106">
        <v>1</v>
      </c>
      <c r="P12" s="50">
        <v>1153</v>
      </c>
      <c r="Q12" s="107">
        <v>1</v>
      </c>
      <c r="R12" s="51">
        <v>9</v>
      </c>
      <c r="S12" s="106">
        <v>1</v>
      </c>
      <c r="T12" s="50">
        <v>9357</v>
      </c>
      <c r="U12" s="107">
        <v>1</v>
      </c>
      <c r="V12" s="168">
        <v>292</v>
      </c>
      <c r="W12" s="50">
        <v>20660</v>
      </c>
      <c r="X12" s="107">
        <v>1</v>
      </c>
    </row>
    <row r="13" spans="1:22" ht="15">
      <c r="A13" s="112"/>
      <c r="B13" s="246"/>
      <c r="C13" s="247"/>
      <c r="D13" s="246"/>
      <c r="E13" s="247"/>
      <c r="F13" s="246"/>
      <c r="G13" s="247"/>
      <c r="H13" s="246"/>
      <c r="I13" s="247"/>
      <c r="J13" s="246"/>
      <c r="K13" s="247"/>
      <c r="L13" s="246"/>
      <c r="M13" s="247"/>
      <c r="N13" s="246"/>
      <c r="O13" s="247"/>
      <c r="P13" s="246"/>
      <c r="Q13" s="247"/>
      <c r="R13" s="246"/>
      <c r="S13" s="247"/>
      <c r="T13" s="246"/>
      <c r="U13" s="247"/>
      <c r="V13" s="247"/>
    </row>
    <row r="14" spans="1:24" ht="15">
      <c r="A14" s="52" t="s">
        <v>85</v>
      </c>
      <c r="B14" s="53"/>
      <c r="C14" s="53"/>
      <c r="D14" s="53"/>
      <c r="E14" s="53"/>
      <c r="F14" s="53"/>
      <c r="G14" s="53"/>
      <c r="H14" s="53"/>
      <c r="I14" s="53"/>
      <c r="J14" s="53"/>
      <c r="K14" s="53"/>
      <c r="L14" s="53"/>
      <c r="M14" s="53"/>
      <c r="N14" s="53"/>
      <c r="O14" s="53"/>
      <c r="P14" s="53"/>
      <c r="Q14" s="53"/>
      <c r="R14" s="53"/>
      <c r="S14" s="53"/>
      <c r="T14" s="53"/>
      <c r="U14" s="53"/>
      <c r="V14" s="53"/>
      <c r="W14" s="321"/>
      <c r="X14" s="322"/>
    </row>
    <row r="15" spans="1:24" ht="15">
      <c r="A15" s="512" t="s">
        <v>100</v>
      </c>
      <c r="B15" s="512"/>
      <c r="C15" s="512"/>
      <c r="D15" s="512"/>
      <c r="E15" s="512"/>
      <c r="F15" s="512"/>
      <c r="G15" s="512"/>
      <c r="H15" s="512"/>
      <c r="I15" s="512"/>
      <c r="J15" s="512"/>
      <c r="K15" s="512"/>
      <c r="L15" s="512"/>
      <c r="M15" s="512"/>
      <c r="N15" s="512"/>
      <c r="O15" s="512"/>
      <c r="P15" s="512"/>
      <c r="Q15" s="512"/>
      <c r="R15" s="512"/>
      <c r="S15" s="512"/>
      <c r="T15" s="512"/>
      <c r="U15" s="512"/>
      <c r="V15" s="85"/>
      <c r="W15" s="37"/>
      <c r="X15" s="37"/>
    </row>
    <row r="16" spans="1:24" ht="15">
      <c r="A16" s="512"/>
      <c r="B16" s="512"/>
      <c r="C16" s="512"/>
      <c r="D16" s="512"/>
      <c r="E16" s="512"/>
      <c r="F16" s="512"/>
      <c r="G16" s="512"/>
      <c r="H16" s="512"/>
      <c r="I16" s="512"/>
      <c r="J16" s="512"/>
      <c r="K16" s="512"/>
      <c r="L16" s="512"/>
      <c r="M16" s="512"/>
      <c r="N16" s="512"/>
      <c r="O16" s="512"/>
      <c r="P16" s="512"/>
      <c r="Q16" s="512"/>
      <c r="R16" s="512"/>
      <c r="S16" s="512"/>
      <c r="T16" s="512"/>
      <c r="U16" s="512"/>
      <c r="V16" s="85"/>
      <c r="W16" s="37"/>
      <c r="X16" s="37"/>
    </row>
    <row r="17" spans="1:24" ht="15">
      <c r="A17" s="53" t="s">
        <v>86</v>
      </c>
      <c r="B17" s="53"/>
      <c r="C17" s="53"/>
      <c r="D17" s="53"/>
      <c r="E17" s="53"/>
      <c r="F17" s="53"/>
      <c r="G17" s="53"/>
      <c r="H17" s="53"/>
      <c r="I17" s="53"/>
      <c r="J17" s="53"/>
      <c r="K17" s="53"/>
      <c r="L17" s="53"/>
      <c r="M17" s="53"/>
      <c r="N17" s="53"/>
      <c r="O17" s="53"/>
      <c r="P17" s="53"/>
      <c r="Q17" s="53"/>
      <c r="R17" s="53"/>
      <c r="S17" s="53"/>
      <c r="T17" s="53"/>
      <c r="U17" s="53"/>
      <c r="V17" s="53"/>
      <c r="W17" s="37"/>
      <c r="X17" s="37"/>
    </row>
    <row r="18" spans="1:24" ht="15">
      <c r="A18" s="37"/>
      <c r="B18" s="37"/>
      <c r="C18" s="37"/>
      <c r="D18" s="37"/>
      <c r="E18" s="37"/>
      <c r="F18" s="37"/>
      <c r="G18" s="37"/>
      <c r="H18" s="37"/>
      <c r="I18" s="37"/>
      <c r="J18" s="37"/>
      <c r="K18" s="37"/>
      <c r="L18" s="37"/>
      <c r="M18" s="37"/>
      <c r="N18" s="37"/>
      <c r="O18" s="37"/>
      <c r="P18" s="37"/>
      <c r="Q18" s="37"/>
      <c r="R18" s="37"/>
      <c r="S18" s="37"/>
      <c r="T18" s="37"/>
      <c r="U18" s="37"/>
      <c r="V18" s="37"/>
      <c r="W18" s="37"/>
      <c r="X18" s="37"/>
    </row>
    <row r="19" spans="1:24" ht="15">
      <c r="A19" s="37"/>
      <c r="B19" s="80"/>
      <c r="C19" s="80"/>
      <c r="D19" s="80"/>
      <c r="E19" s="80"/>
      <c r="F19" s="80"/>
      <c r="G19" s="80"/>
      <c r="H19" s="80"/>
      <c r="I19" s="80"/>
      <c r="J19" s="80"/>
      <c r="K19" s="80"/>
      <c r="L19" s="80"/>
      <c r="M19" s="37"/>
      <c r="N19" s="37"/>
      <c r="O19" s="37"/>
      <c r="P19" s="37"/>
      <c r="Q19" s="37"/>
      <c r="R19" s="37"/>
      <c r="S19" s="37"/>
      <c r="T19" s="37"/>
      <c r="U19" s="37"/>
      <c r="V19" s="37"/>
      <c r="W19" s="37"/>
      <c r="X19" s="37"/>
    </row>
  </sheetData>
  <sheetProtection/>
  <mergeCells count="17">
    <mergeCell ref="V2:V3"/>
    <mergeCell ref="F3:G3"/>
    <mergeCell ref="H3:I3"/>
    <mergeCell ref="L3:M3"/>
    <mergeCell ref="N3:O3"/>
    <mergeCell ref="P3:Q3"/>
    <mergeCell ref="R3:S3"/>
    <mergeCell ref="W2:X3"/>
    <mergeCell ref="A15:U16"/>
    <mergeCell ref="A1:U1"/>
    <mergeCell ref="A2:A4"/>
    <mergeCell ref="B2:I2"/>
    <mergeCell ref="J2:K3"/>
    <mergeCell ref="L2:S2"/>
    <mergeCell ref="T2:U3"/>
    <mergeCell ref="B3:C3"/>
    <mergeCell ref="D3:E3"/>
  </mergeCells>
  <printOptions horizontalCentered="1"/>
  <pageMargins left="0.7" right="0.7" top="0.75" bottom="0.75" header="0.3" footer="0.3"/>
  <pageSetup fitToHeight="1" fitToWidth="1" horizontalDpi="600" verticalDpi="600" orientation="landscape" paperSize="9" scale="67" r:id="rId1"/>
</worksheet>
</file>

<file path=xl/worksheets/sheet24.xml><?xml version="1.0" encoding="utf-8"?>
<worksheet xmlns="http://schemas.openxmlformats.org/spreadsheetml/2006/main" xmlns:r="http://schemas.openxmlformats.org/officeDocument/2006/relationships">
  <sheetPr>
    <tabColor rgb="FF92D050"/>
    <pageSetUpPr fitToPage="1"/>
  </sheetPr>
  <dimension ref="A1:S15"/>
  <sheetViews>
    <sheetView zoomScalePageLayoutView="0" workbookViewId="0" topLeftCell="A1">
      <selection activeCell="A1" sqref="A1:S1"/>
    </sheetView>
  </sheetViews>
  <sheetFormatPr defaultColWidth="9.140625" defaultRowHeight="15"/>
  <cols>
    <col min="1" max="1" width="20.7109375" style="165" customWidth="1"/>
    <col min="2" max="19" width="9.00390625" style="165" customWidth="1"/>
    <col min="20" max="16384" width="9.140625" style="165" customWidth="1"/>
  </cols>
  <sheetData>
    <row r="1" spans="1:19" ht="24.75" customHeight="1" thickBot="1" thickTop="1">
      <c r="A1" s="486" t="s">
        <v>296</v>
      </c>
      <c r="B1" s="487"/>
      <c r="C1" s="487"/>
      <c r="D1" s="487"/>
      <c r="E1" s="487"/>
      <c r="F1" s="487"/>
      <c r="G1" s="487"/>
      <c r="H1" s="487"/>
      <c r="I1" s="487"/>
      <c r="J1" s="487"/>
      <c r="K1" s="487"/>
      <c r="L1" s="487"/>
      <c r="M1" s="487"/>
      <c r="N1" s="513"/>
      <c r="O1" s="513"/>
      <c r="P1" s="513"/>
      <c r="Q1" s="513"/>
      <c r="R1" s="513"/>
      <c r="S1" s="514"/>
    </row>
    <row r="2" spans="1:19" ht="19.5" customHeight="1" thickBot="1" thickTop="1">
      <c r="A2" s="467" t="s">
        <v>136</v>
      </c>
      <c r="B2" s="463" t="s">
        <v>145</v>
      </c>
      <c r="C2" s="464"/>
      <c r="D2" s="464"/>
      <c r="E2" s="464"/>
      <c r="F2" s="464"/>
      <c r="G2" s="464"/>
      <c r="H2" s="464"/>
      <c r="I2" s="464"/>
      <c r="J2" s="464"/>
      <c r="K2" s="464"/>
      <c r="L2" s="464"/>
      <c r="M2" s="464"/>
      <c r="N2" s="464"/>
      <c r="O2" s="464"/>
      <c r="P2" s="464"/>
      <c r="Q2" s="464"/>
      <c r="R2" s="464"/>
      <c r="S2" s="535"/>
    </row>
    <row r="3" spans="1:19" ht="19.5" customHeight="1">
      <c r="A3" s="493"/>
      <c r="B3" s="471" t="s">
        <v>102</v>
      </c>
      <c r="C3" s="470"/>
      <c r="D3" s="471" t="s">
        <v>103</v>
      </c>
      <c r="E3" s="470"/>
      <c r="F3" s="471" t="s">
        <v>104</v>
      </c>
      <c r="G3" s="470"/>
      <c r="H3" s="471" t="s">
        <v>105</v>
      </c>
      <c r="I3" s="470"/>
      <c r="J3" s="471" t="s">
        <v>106</v>
      </c>
      <c r="K3" s="470"/>
      <c r="L3" s="471" t="s">
        <v>107</v>
      </c>
      <c r="M3" s="470"/>
      <c r="N3" s="471" t="s">
        <v>108</v>
      </c>
      <c r="O3" s="470"/>
      <c r="P3" s="471" t="s">
        <v>109</v>
      </c>
      <c r="Q3" s="470"/>
      <c r="R3" s="471" t="s">
        <v>99</v>
      </c>
      <c r="S3" s="470"/>
    </row>
    <row r="4" spans="1:19" ht="19.5" customHeight="1" thickBot="1">
      <c r="A4" s="489"/>
      <c r="B4" s="43" t="s">
        <v>52</v>
      </c>
      <c r="C4" s="44"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row>
    <row r="5" spans="1:19" ht="15">
      <c r="A5" s="259" t="s">
        <v>137</v>
      </c>
      <c r="B5" s="91">
        <v>1742</v>
      </c>
      <c r="C5" s="172">
        <v>0.20934983775988464</v>
      </c>
      <c r="D5" s="91">
        <v>547</v>
      </c>
      <c r="E5" s="172">
        <v>0.19612764431695948</v>
      </c>
      <c r="F5" s="91">
        <v>799</v>
      </c>
      <c r="G5" s="172">
        <v>0.34514038876889847</v>
      </c>
      <c r="H5" s="91">
        <v>458</v>
      </c>
      <c r="I5" s="172">
        <v>0.21716453295400664</v>
      </c>
      <c r="J5" s="91">
        <v>309</v>
      </c>
      <c r="K5" s="172">
        <v>0.19336670838548184</v>
      </c>
      <c r="L5" s="91">
        <v>514</v>
      </c>
      <c r="M5" s="172">
        <v>0.21248449772633318</v>
      </c>
      <c r="N5" s="91">
        <v>150</v>
      </c>
      <c r="O5" s="172">
        <v>0.1965923984272608</v>
      </c>
      <c r="P5" s="91">
        <v>69</v>
      </c>
      <c r="Q5" s="172">
        <v>0.1994219653179191</v>
      </c>
      <c r="R5" s="91">
        <v>4588</v>
      </c>
      <c r="S5" s="172">
        <v>0.22207163601161664</v>
      </c>
    </row>
    <row r="6" spans="1:19" ht="15">
      <c r="A6" s="239" t="s">
        <v>138</v>
      </c>
      <c r="B6" s="21">
        <v>1851</v>
      </c>
      <c r="C6" s="102">
        <v>0.22244922485278212</v>
      </c>
      <c r="D6" s="21">
        <v>686</v>
      </c>
      <c r="E6" s="102">
        <v>0.24596629616349946</v>
      </c>
      <c r="F6" s="21">
        <v>432</v>
      </c>
      <c r="G6" s="102">
        <v>0.18660907127429804</v>
      </c>
      <c r="H6" s="21">
        <v>433</v>
      </c>
      <c r="I6" s="102">
        <v>0.20531057373162637</v>
      </c>
      <c r="J6" s="21">
        <v>293</v>
      </c>
      <c r="K6" s="102">
        <v>0.18335419274092615</v>
      </c>
      <c r="L6" s="21">
        <v>514</v>
      </c>
      <c r="M6" s="102">
        <v>0.21248449772633318</v>
      </c>
      <c r="N6" s="21">
        <v>162</v>
      </c>
      <c r="O6" s="102">
        <v>0.21231979030144166</v>
      </c>
      <c r="P6" s="21">
        <v>63</v>
      </c>
      <c r="Q6" s="102">
        <v>0.1820809248554913</v>
      </c>
      <c r="R6" s="21">
        <v>4434</v>
      </c>
      <c r="S6" s="102">
        <v>0.21461761858664086</v>
      </c>
    </row>
    <row r="7" spans="1:19" ht="15">
      <c r="A7" s="239" t="s">
        <v>139</v>
      </c>
      <c r="B7" s="21">
        <v>1432</v>
      </c>
      <c r="C7" s="102">
        <v>0.1720947001562312</v>
      </c>
      <c r="D7" s="21">
        <v>594</v>
      </c>
      <c r="E7" s="102">
        <v>0.2129795625672284</v>
      </c>
      <c r="F7" s="21">
        <v>396</v>
      </c>
      <c r="G7" s="102">
        <v>0.17105831533477323</v>
      </c>
      <c r="H7" s="21">
        <v>375</v>
      </c>
      <c r="I7" s="102">
        <v>0.1778093883357041</v>
      </c>
      <c r="J7" s="21">
        <v>359</v>
      </c>
      <c r="K7" s="102">
        <v>0.22465581977471843</v>
      </c>
      <c r="L7" s="21">
        <v>455</v>
      </c>
      <c r="M7" s="102">
        <v>0.18809425382389416</v>
      </c>
      <c r="N7" s="21">
        <v>140</v>
      </c>
      <c r="O7" s="102">
        <v>0.1834862385321101</v>
      </c>
      <c r="P7" s="21">
        <v>67</v>
      </c>
      <c r="Q7" s="102">
        <v>0.1936416184971098</v>
      </c>
      <c r="R7" s="21">
        <v>3818</v>
      </c>
      <c r="S7" s="102">
        <v>0.18480154888673767</v>
      </c>
    </row>
    <row r="8" spans="1:19" ht="15">
      <c r="A8" s="239" t="s">
        <v>140</v>
      </c>
      <c r="B8" s="21">
        <v>1427</v>
      </c>
      <c r="C8" s="102">
        <v>0.17149381084004325</v>
      </c>
      <c r="D8" s="21">
        <v>569</v>
      </c>
      <c r="E8" s="102">
        <v>0.20401577626389386</v>
      </c>
      <c r="F8" s="21">
        <v>244</v>
      </c>
      <c r="G8" s="102">
        <v>0.10539956803455723</v>
      </c>
      <c r="H8" s="21">
        <v>407</v>
      </c>
      <c r="I8" s="102">
        <v>0.19298245614035087</v>
      </c>
      <c r="J8" s="21">
        <v>279</v>
      </c>
      <c r="K8" s="102">
        <v>0.17459324155193992</v>
      </c>
      <c r="L8" s="21">
        <v>402</v>
      </c>
      <c r="M8" s="102">
        <v>0.16618437370814387</v>
      </c>
      <c r="N8" s="21">
        <v>130</v>
      </c>
      <c r="O8" s="102">
        <v>0.1703800786369594</v>
      </c>
      <c r="P8" s="21">
        <v>60</v>
      </c>
      <c r="Q8" s="102">
        <v>0.17341040462427745</v>
      </c>
      <c r="R8" s="21">
        <v>3518</v>
      </c>
      <c r="S8" s="102">
        <v>0.1702807357212004</v>
      </c>
    </row>
    <row r="9" spans="1:19" ht="15">
      <c r="A9" s="239" t="s">
        <v>141</v>
      </c>
      <c r="B9" s="21">
        <v>1341</v>
      </c>
      <c r="C9" s="102">
        <v>0.1611585146016104</v>
      </c>
      <c r="D9" s="21">
        <v>265</v>
      </c>
      <c r="E9" s="102">
        <v>0.095016134815346</v>
      </c>
      <c r="F9" s="21">
        <v>308</v>
      </c>
      <c r="G9" s="102">
        <v>0.1330453563714903</v>
      </c>
      <c r="H9" s="21">
        <v>295</v>
      </c>
      <c r="I9" s="102">
        <v>0.13987671882408725</v>
      </c>
      <c r="J9" s="21">
        <v>259</v>
      </c>
      <c r="K9" s="102">
        <v>0.16207759699624527</v>
      </c>
      <c r="L9" s="21">
        <v>379</v>
      </c>
      <c r="M9" s="102">
        <v>0.15667631252583714</v>
      </c>
      <c r="N9" s="21">
        <v>135</v>
      </c>
      <c r="O9" s="102">
        <v>0.17693315858453473</v>
      </c>
      <c r="P9" s="21">
        <v>63</v>
      </c>
      <c r="Q9" s="102">
        <v>0.1820809248554913</v>
      </c>
      <c r="R9" s="21">
        <v>3045</v>
      </c>
      <c r="S9" s="102">
        <v>0.14738625363020327</v>
      </c>
    </row>
    <row r="10" spans="1:19" ht="15">
      <c r="A10" s="239" t="s">
        <v>142</v>
      </c>
      <c r="B10" s="21">
        <v>344</v>
      </c>
      <c r="C10" s="102">
        <v>0.04134118495373152</v>
      </c>
      <c r="D10" s="21">
        <v>80</v>
      </c>
      <c r="E10" s="102">
        <v>0.02868411617067049</v>
      </c>
      <c r="F10" s="21">
        <v>83</v>
      </c>
      <c r="G10" s="102">
        <v>0.035853131749460046</v>
      </c>
      <c r="H10" s="21">
        <v>95</v>
      </c>
      <c r="I10" s="102">
        <v>0.04504504504504505</v>
      </c>
      <c r="J10" s="21">
        <v>60</v>
      </c>
      <c r="K10" s="102">
        <v>0.03754693366708386</v>
      </c>
      <c r="L10" s="21">
        <v>85</v>
      </c>
      <c r="M10" s="102">
        <v>0.03513848697809012</v>
      </c>
      <c r="N10" s="21">
        <v>32</v>
      </c>
      <c r="O10" s="102">
        <v>0.04193971166448231</v>
      </c>
      <c r="P10" s="21">
        <v>16</v>
      </c>
      <c r="Q10" s="102">
        <v>0.046242774566473986</v>
      </c>
      <c r="R10" s="21">
        <v>795</v>
      </c>
      <c r="S10" s="102">
        <v>0.03848015488867377</v>
      </c>
    </row>
    <row r="11" spans="1:19" ht="15.75" thickBot="1">
      <c r="A11" s="254" t="s">
        <v>143</v>
      </c>
      <c r="B11" s="25">
        <v>184</v>
      </c>
      <c r="C11" s="103">
        <v>0.02211272683571686</v>
      </c>
      <c r="D11" s="25">
        <v>48</v>
      </c>
      <c r="E11" s="103">
        <v>0.017210469702402295</v>
      </c>
      <c r="F11" s="25">
        <v>53</v>
      </c>
      <c r="G11" s="103">
        <v>0.02289416846652268</v>
      </c>
      <c r="H11" s="25">
        <v>46</v>
      </c>
      <c r="I11" s="103">
        <v>0.021811284969179705</v>
      </c>
      <c r="J11" s="25">
        <v>39</v>
      </c>
      <c r="K11" s="103">
        <v>0.024405506883604502</v>
      </c>
      <c r="L11" s="25">
        <v>70</v>
      </c>
      <c r="M11" s="103">
        <v>0.028937577511368336</v>
      </c>
      <c r="N11" s="25">
        <v>14</v>
      </c>
      <c r="O11" s="103">
        <v>0.01834862385321101</v>
      </c>
      <c r="P11" s="25">
        <v>8</v>
      </c>
      <c r="Q11" s="103">
        <v>0.023121387283236993</v>
      </c>
      <c r="R11" s="25">
        <v>462</v>
      </c>
      <c r="S11" s="103">
        <v>0.022362052274927397</v>
      </c>
    </row>
    <row r="12" spans="1:19" ht="15.75" thickBot="1">
      <c r="A12" s="49" t="s">
        <v>79</v>
      </c>
      <c r="B12" s="31">
        <v>8321</v>
      </c>
      <c r="C12" s="33">
        <v>1</v>
      </c>
      <c r="D12" s="31">
        <v>2789</v>
      </c>
      <c r="E12" s="33">
        <v>1</v>
      </c>
      <c r="F12" s="31">
        <v>2315</v>
      </c>
      <c r="G12" s="33">
        <v>1</v>
      </c>
      <c r="H12" s="31">
        <v>2109</v>
      </c>
      <c r="I12" s="33">
        <v>1</v>
      </c>
      <c r="J12" s="31">
        <v>1598</v>
      </c>
      <c r="K12" s="33">
        <v>1</v>
      </c>
      <c r="L12" s="31">
        <v>2419</v>
      </c>
      <c r="M12" s="33">
        <v>1</v>
      </c>
      <c r="N12" s="31">
        <v>763</v>
      </c>
      <c r="O12" s="33">
        <v>1</v>
      </c>
      <c r="P12" s="31">
        <v>346</v>
      </c>
      <c r="Q12" s="33">
        <v>1</v>
      </c>
      <c r="R12" s="31">
        <v>20660</v>
      </c>
      <c r="S12" s="33">
        <v>1</v>
      </c>
    </row>
    <row r="14" ht="15">
      <c r="R14" s="445"/>
    </row>
    <row r="15" ht="15">
      <c r="R15" s="445"/>
    </row>
  </sheetData>
  <sheetProtection/>
  <mergeCells count="12">
    <mergeCell ref="P3:Q3"/>
    <mergeCell ref="R3:S3"/>
    <mergeCell ref="A1:S1"/>
    <mergeCell ref="A2:A4"/>
    <mergeCell ref="B2:S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74" r:id="rId1"/>
</worksheet>
</file>

<file path=xl/worksheets/sheet25.xml><?xml version="1.0" encoding="utf-8"?>
<worksheet xmlns="http://schemas.openxmlformats.org/spreadsheetml/2006/main" xmlns:r="http://schemas.openxmlformats.org/officeDocument/2006/relationships">
  <sheetPr>
    <tabColor rgb="FF92D050"/>
    <pageSetUpPr fitToPage="1"/>
  </sheetPr>
  <dimension ref="A1:U12"/>
  <sheetViews>
    <sheetView zoomScalePageLayoutView="0" workbookViewId="0" topLeftCell="A1">
      <selection activeCell="A1" sqref="A1:U1"/>
    </sheetView>
  </sheetViews>
  <sheetFormatPr defaultColWidth="9.140625" defaultRowHeight="15"/>
  <cols>
    <col min="1" max="1" width="20.7109375" style="165" customWidth="1"/>
    <col min="2" max="21" width="9.7109375" style="165" customWidth="1"/>
    <col min="22" max="16384" width="9.140625" style="165" customWidth="1"/>
  </cols>
  <sheetData>
    <row r="1" spans="1:21" ht="24.75" customHeight="1" thickBot="1" thickTop="1">
      <c r="A1" s="486" t="s">
        <v>297</v>
      </c>
      <c r="B1" s="487"/>
      <c r="C1" s="487"/>
      <c r="D1" s="487"/>
      <c r="E1" s="487"/>
      <c r="F1" s="487"/>
      <c r="G1" s="487"/>
      <c r="H1" s="487"/>
      <c r="I1" s="487"/>
      <c r="J1" s="487"/>
      <c r="K1" s="513"/>
      <c r="L1" s="513"/>
      <c r="M1" s="513"/>
      <c r="N1" s="513"/>
      <c r="O1" s="513"/>
      <c r="P1" s="513"/>
      <c r="Q1" s="513"/>
      <c r="R1" s="513"/>
      <c r="S1" s="513"/>
      <c r="T1" s="513"/>
      <c r="U1" s="514"/>
    </row>
    <row r="2" spans="1:21" ht="19.5" customHeight="1" thickBot="1" thickTop="1">
      <c r="A2" s="467" t="s">
        <v>136</v>
      </c>
      <c r="B2" s="463" t="s">
        <v>110</v>
      </c>
      <c r="C2" s="464"/>
      <c r="D2" s="464"/>
      <c r="E2" s="464"/>
      <c r="F2" s="464"/>
      <c r="G2" s="464"/>
      <c r="H2" s="464"/>
      <c r="I2" s="464"/>
      <c r="J2" s="464"/>
      <c r="K2" s="464"/>
      <c r="L2" s="464"/>
      <c r="M2" s="464"/>
      <c r="N2" s="464"/>
      <c r="O2" s="464"/>
      <c r="P2" s="464"/>
      <c r="Q2" s="464"/>
      <c r="R2" s="464"/>
      <c r="S2" s="464"/>
      <c r="T2" s="464"/>
      <c r="U2" s="515"/>
    </row>
    <row r="3" spans="1:21" ht="19.5" customHeight="1">
      <c r="A3" s="493"/>
      <c r="B3" s="516">
        <v>0</v>
      </c>
      <c r="C3" s="470"/>
      <c r="D3" s="471" t="s">
        <v>111</v>
      </c>
      <c r="E3" s="470"/>
      <c r="F3" s="471" t="s">
        <v>112</v>
      </c>
      <c r="G3" s="470"/>
      <c r="H3" s="471" t="s">
        <v>113</v>
      </c>
      <c r="I3" s="470"/>
      <c r="J3" s="471" t="s">
        <v>114</v>
      </c>
      <c r="K3" s="470"/>
      <c r="L3" s="471" t="s">
        <v>115</v>
      </c>
      <c r="M3" s="470"/>
      <c r="N3" s="471" t="s">
        <v>116</v>
      </c>
      <c r="O3" s="470"/>
      <c r="P3" s="471" t="s">
        <v>117</v>
      </c>
      <c r="Q3" s="470"/>
      <c r="R3" s="471" t="s">
        <v>84</v>
      </c>
      <c r="S3" s="470"/>
      <c r="T3" s="471" t="s">
        <v>99</v>
      </c>
      <c r="U3" s="470"/>
    </row>
    <row r="4" spans="1:21" ht="19.5" customHeight="1" thickBot="1">
      <c r="A4" s="493"/>
      <c r="B4" s="43" t="s">
        <v>52</v>
      </c>
      <c r="C4" s="44"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c r="T4" s="43" t="s">
        <v>52</v>
      </c>
      <c r="U4" s="44" t="s">
        <v>53</v>
      </c>
    </row>
    <row r="5" spans="1:21" ht="15">
      <c r="A5" s="259" t="s">
        <v>146</v>
      </c>
      <c r="B5" s="91">
        <v>4000</v>
      </c>
      <c r="C5" s="172">
        <v>0.22485805835066613</v>
      </c>
      <c r="D5" s="91">
        <v>243</v>
      </c>
      <c r="E5" s="172">
        <v>0.2016597510373444</v>
      </c>
      <c r="F5" s="91">
        <v>228</v>
      </c>
      <c r="G5" s="172">
        <v>0.20212765957446804</v>
      </c>
      <c r="H5" s="91">
        <v>88</v>
      </c>
      <c r="I5" s="172">
        <v>0.22564102564102562</v>
      </c>
      <c r="J5" s="91">
        <v>3</v>
      </c>
      <c r="K5" s="172">
        <v>0.125</v>
      </c>
      <c r="L5" s="91">
        <v>11</v>
      </c>
      <c r="M5" s="172">
        <v>0.2</v>
      </c>
      <c r="N5" s="91">
        <v>3</v>
      </c>
      <c r="O5" s="172">
        <v>0.2727272727272727</v>
      </c>
      <c r="P5" s="91">
        <v>2</v>
      </c>
      <c r="Q5" s="172">
        <v>0.18181818181818182</v>
      </c>
      <c r="R5" s="91">
        <v>10</v>
      </c>
      <c r="S5" s="172">
        <v>0.21276595744680848</v>
      </c>
      <c r="T5" s="91">
        <v>4588</v>
      </c>
      <c r="U5" s="172">
        <v>0.22207163601161664</v>
      </c>
    </row>
    <row r="6" spans="1:21" ht="15">
      <c r="A6" s="239" t="s">
        <v>138</v>
      </c>
      <c r="B6" s="21">
        <v>3841</v>
      </c>
      <c r="C6" s="102">
        <v>0.21591995053122714</v>
      </c>
      <c r="D6" s="21">
        <v>262</v>
      </c>
      <c r="E6" s="102">
        <v>0.21742738589211616</v>
      </c>
      <c r="F6" s="21">
        <v>220</v>
      </c>
      <c r="G6" s="102">
        <v>0.1950354609929078</v>
      </c>
      <c r="H6" s="21">
        <v>88</v>
      </c>
      <c r="I6" s="102">
        <v>0.22564102564102562</v>
      </c>
      <c r="J6" s="21">
        <v>1</v>
      </c>
      <c r="K6" s="102">
        <v>0.04166666666666666</v>
      </c>
      <c r="L6" s="21">
        <v>12</v>
      </c>
      <c r="M6" s="102">
        <v>0.21818181818181817</v>
      </c>
      <c r="N6" s="21">
        <v>1</v>
      </c>
      <c r="O6" s="102">
        <v>0.09090909090909091</v>
      </c>
      <c r="P6" s="21">
        <v>1</v>
      </c>
      <c r="Q6" s="102">
        <v>0.09090909090909091</v>
      </c>
      <c r="R6" s="21">
        <v>8</v>
      </c>
      <c r="S6" s="102">
        <v>0.1702127659574468</v>
      </c>
      <c r="T6" s="21">
        <v>4434</v>
      </c>
      <c r="U6" s="102">
        <v>0.21461761858664086</v>
      </c>
    </row>
    <row r="7" spans="1:21" ht="15">
      <c r="A7" s="239" t="s">
        <v>139</v>
      </c>
      <c r="B7" s="21">
        <v>3289</v>
      </c>
      <c r="C7" s="102">
        <v>0.18488953847883527</v>
      </c>
      <c r="D7" s="21">
        <v>215</v>
      </c>
      <c r="E7" s="102">
        <v>0.17842323651452283</v>
      </c>
      <c r="F7" s="21">
        <v>211</v>
      </c>
      <c r="G7" s="102">
        <v>0.1870567375886525</v>
      </c>
      <c r="H7" s="21">
        <v>67</v>
      </c>
      <c r="I7" s="102">
        <v>0.1717948717948718</v>
      </c>
      <c r="J7" s="21">
        <v>11</v>
      </c>
      <c r="K7" s="102">
        <v>0.45833333333333326</v>
      </c>
      <c r="L7" s="21">
        <v>10</v>
      </c>
      <c r="M7" s="102">
        <v>0.18181818181818182</v>
      </c>
      <c r="N7" s="21">
        <v>2</v>
      </c>
      <c r="O7" s="102">
        <v>0.18181818181818182</v>
      </c>
      <c r="P7" s="21">
        <v>5</v>
      </c>
      <c r="Q7" s="102">
        <v>0.45454545454545453</v>
      </c>
      <c r="R7" s="21">
        <v>8</v>
      </c>
      <c r="S7" s="102">
        <v>0.1702127659574468</v>
      </c>
      <c r="T7" s="21">
        <v>3818</v>
      </c>
      <c r="U7" s="102">
        <v>0.18480154888673767</v>
      </c>
    </row>
    <row r="8" spans="1:21" ht="15">
      <c r="A8" s="239" t="s">
        <v>140</v>
      </c>
      <c r="B8" s="21">
        <v>3030</v>
      </c>
      <c r="C8" s="102">
        <v>0.17032997920062956</v>
      </c>
      <c r="D8" s="21">
        <v>201</v>
      </c>
      <c r="E8" s="102">
        <v>0.166804979253112</v>
      </c>
      <c r="F8" s="21">
        <v>201</v>
      </c>
      <c r="G8" s="102">
        <v>0.17819148936170212</v>
      </c>
      <c r="H8" s="21">
        <v>67</v>
      </c>
      <c r="I8" s="102">
        <v>0.1717948717948718</v>
      </c>
      <c r="J8" s="21">
        <v>2</v>
      </c>
      <c r="K8" s="102">
        <v>0.08333333333333331</v>
      </c>
      <c r="L8" s="21">
        <v>9</v>
      </c>
      <c r="M8" s="102">
        <v>0.16363636363636364</v>
      </c>
      <c r="N8" s="21">
        <v>0</v>
      </c>
      <c r="O8" s="102">
        <v>0</v>
      </c>
      <c r="P8" s="21">
        <v>1</v>
      </c>
      <c r="Q8" s="102">
        <v>0.09090909090909091</v>
      </c>
      <c r="R8" s="21">
        <v>7</v>
      </c>
      <c r="S8" s="102">
        <v>0.14893617021276595</v>
      </c>
      <c r="T8" s="21">
        <v>3518</v>
      </c>
      <c r="U8" s="102">
        <v>0.1702807357212004</v>
      </c>
    </row>
    <row r="9" spans="1:21" ht="15">
      <c r="A9" s="239" t="s">
        <v>141</v>
      </c>
      <c r="B9" s="21">
        <v>2555</v>
      </c>
      <c r="C9" s="102">
        <v>0.14362808477148797</v>
      </c>
      <c r="D9" s="21">
        <v>201</v>
      </c>
      <c r="E9" s="102">
        <v>0.166804979253112</v>
      </c>
      <c r="F9" s="21">
        <v>195</v>
      </c>
      <c r="G9" s="102">
        <v>0.17287234042553196</v>
      </c>
      <c r="H9" s="21">
        <v>64</v>
      </c>
      <c r="I9" s="102">
        <v>0.16410256410256407</v>
      </c>
      <c r="J9" s="21">
        <v>5</v>
      </c>
      <c r="K9" s="102">
        <v>0.20833333333333337</v>
      </c>
      <c r="L9" s="21">
        <v>10</v>
      </c>
      <c r="M9" s="102">
        <v>0.18181818181818182</v>
      </c>
      <c r="N9" s="21">
        <v>3</v>
      </c>
      <c r="O9" s="102">
        <v>0.2727272727272727</v>
      </c>
      <c r="P9" s="21">
        <v>1</v>
      </c>
      <c r="Q9" s="102">
        <v>0.09090909090909091</v>
      </c>
      <c r="R9" s="21">
        <v>11</v>
      </c>
      <c r="S9" s="102">
        <v>0.23404255319148937</v>
      </c>
      <c r="T9" s="21">
        <v>3045</v>
      </c>
      <c r="U9" s="102">
        <v>0.14738625363020327</v>
      </c>
    </row>
    <row r="10" spans="1:21" ht="15">
      <c r="A10" s="239" t="s">
        <v>142</v>
      </c>
      <c r="B10" s="21">
        <v>679</v>
      </c>
      <c r="C10" s="102">
        <v>0.038169655405025586</v>
      </c>
      <c r="D10" s="21">
        <v>54</v>
      </c>
      <c r="E10" s="102">
        <v>0.044813278008298756</v>
      </c>
      <c r="F10" s="21">
        <v>44</v>
      </c>
      <c r="G10" s="102">
        <v>0.03900709219858156</v>
      </c>
      <c r="H10" s="21">
        <v>10</v>
      </c>
      <c r="I10" s="102">
        <v>0.02564102564102564</v>
      </c>
      <c r="J10" s="21">
        <v>2</v>
      </c>
      <c r="K10" s="102">
        <v>0.08333333333333331</v>
      </c>
      <c r="L10" s="21">
        <v>1</v>
      </c>
      <c r="M10" s="102">
        <v>0.01818181818181818</v>
      </c>
      <c r="N10" s="21">
        <v>2</v>
      </c>
      <c r="O10" s="102">
        <v>0.18181818181818182</v>
      </c>
      <c r="P10" s="21">
        <v>1</v>
      </c>
      <c r="Q10" s="102">
        <v>0.09090909090909091</v>
      </c>
      <c r="R10" s="21">
        <v>2</v>
      </c>
      <c r="S10" s="102">
        <v>0.0425531914893617</v>
      </c>
      <c r="T10" s="21">
        <v>795</v>
      </c>
      <c r="U10" s="102">
        <v>0.03848015488867377</v>
      </c>
    </row>
    <row r="11" spans="1:21" ht="15.75" thickBot="1">
      <c r="A11" s="254" t="s">
        <v>143</v>
      </c>
      <c r="B11" s="25">
        <v>395</v>
      </c>
      <c r="C11" s="103">
        <v>0.02220473326212828</v>
      </c>
      <c r="D11" s="25">
        <v>29</v>
      </c>
      <c r="E11" s="103">
        <v>0.02406639004149378</v>
      </c>
      <c r="F11" s="25">
        <v>29</v>
      </c>
      <c r="G11" s="103">
        <v>0.02570921985815603</v>
      </c>
      <c r="H11" s="25">
        <v>6</v>
      </c>
      <c r="I11" s="103">
        <v>0.015384615384615387</v>
      </c>
      <c r="J11" s="25">
        <v>0</v>
      </c>
      <c r="K11" s="103">
        <v>0</v>
      </c>
      <c r="L11" s="25">
        <v>2</v>
      </c>
      <c r="M11" s="103">
        <v>0.03636363636363636</v>
      </c>
      <c r="N11" s="25">
        <v>0</v>
      </c>
      <c r="O11" s="103">
        <v>0</v>
      </c>
      <c r="P11" s="25">
        <v>0</v>
      </c>
      <c r="Q11" s="103">
        <v>0</v>
      </c>
      <c r="R11" s="25">
        <v>1</v>
      </c>
      <c r="S11" s="103">
        <v>0.02127659574468085</v>
      </c>
      <c r="T11" s="25">
        <v>462</v>
      </c>
      <c r="U11" s="103">
        <v>0.022362052274927397</v>
      </c>
    </row>
    <row r="12" spans="1:21" ht="15.75" thickBot="1">
      <c r="A12" s="49" t="s">
        <v>99</v>
      </c>
      <c r="B12" s="31">
        <v>17789</v>
      </c>
      <c r="C12" s="33">
        <v>1</v>
      </c>
      <c r="D12" s="31">
        <v>1205</v>
      </c>
      <c r="E12" s="33">
        <v>1</v>
      </c>
      <c r="F12" s="31">
        <v>1128</v>
      </c>
      <c r="G12" s="33">
        <v>1</v>
      </c>
      <c r="H12" s="31">
        <v>390</v>
      </c>
      <c r="I12" s="33">
        <v>1</v>
      </c>
      <c r="J12" s="31">
        <v>24</v>
      </c>
      <c r="K12" s="33">
        <v>1</v>
      </c>
      <c r="L12" s="31">
        <v>55</v>
      </c>
      <c r="M12" s="33">
        <v>1</v>
      </c>
      <c r="N12" s="31">
        <v>11</v>
      </c>
      <c r="O12" s="33">
        <v>1</v>
      </c>
      <c r="P12" s="31">
        <v>11</v>
      </c>
      <c r="Q12" s="33">
        <v>1</v>
      </c>
      <c r="R12" s="31">
        <v>47</v>
      </c>
      <c r="S12" s="33">
        <v>1</v>
      </c>
      <c r="T12" s="31">
        <v>20660</v>
      </c>
      <c r="U12" s="33">
        <v>1</v>
      </c>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1" r:id="rId1"/>
</worksheet>
</file>

<file path=xl/worksheets/sheet26.xml><?xml version="1.0" encoding="utf-8"?>
<worksheet xmlns="http://schemas.openxmlformats.org/spreadsheetml/2006/main" xmlns:r="http://schemas.openxmlformats.org/officeDocument/2006/relationships">
  <sheetPr>
    <tabColor rgb="FF92D050"/>
    <pageSetUpPr fitToPage="1"/>
  </sheetPr>
  <dimension ref="A1:W19"/>
  <sheetViews>
    <sheetView zoomScalePageLayoutView="0" workbookViewId="0" topLeftCell="A1">
      <selection activeCell="A1" sqref="A1:V1"/>
    </sheetView>
  </sheetViews>
  <sheetFormatPr defaultColWidth="9.140625" defaultRowHeight="15"/>
  <cols>
    <col min="1" max="1" width="20.7109375" style="165" customWidth="1"/>
    <col min="2" max="22" width="13.28125" style="165" customWidth="1"/>
    <col min="23" max="16384" width="9.140625" style="165" customWidth="1"/>
  </cols>
  <sheetData>
    <row r="1" spans="1:22" ht="24.75" customHeight="1" thickBot="1" thickTop="1">
      <c r="A1" s="456" t="s">
        <v>185</v>
      </c>
      <c r="B1" s="457"/>
      <c r="C1" s="457"/>
      <c r="D1" s="458"/>
      <c r="E1" s="458"/>
      <c r="F1" s="458"/>
      <c r="G1" s="458"/>
      <c r="H1" s="458"/>
      <c r="I1" s="458"/>
      <c r="J1" s="458"/>
      <c r="K1" s="458"/>
      <c r="L1" s="458"/>
      <c r="M1" s="458"/>
      <c r="N1" s="458"/>
      <c r="O1" s="458"/>
      <c r="P1" s="458"/>
      <c r="Q1" s="458"/>
      <c r="R1" s="458"/>
      <c r="S1" s="458"/>
      <c r="T1" s="458"/>
      <c r="U1" s="458"/>
      <c r="V1" s="459"/>
    </row>
    <row r="2" spans="1:22" ht="24.75" customHeight="1" thickBot="1" thickTop="1">
      <c r="A2" s="456" t="s">
        <v>298</v>
      </c>
      <c r="B2" s="457"/>
      <c r="C2" s="457"/>
      <c r="D2" s="458"/>
      <c r="E2" s="458"/>
      <c r="F2" s="458"/>
      <c r="G2" s="458"/>
      <c r="H2" s="458"/>
      <c r="I2" s="458"/>
      <c r="J2" s="458"/>
      <c r="K2" s="458"/>
      <c r="L2" s="458"/>
      <c r="M2" s="458"/>
      <c r="N2" s="458"/>
      <c r="O2" s="458"/>
      <c r="P2" s="458"/>
      <c r="Q2" s="458"/>
      <c r="R2" s="458"/>
      <c r="S2" s="458"/>
      <c r="T2" s="458"/>
      <c r="U2" s="458"/>
      <c r="V2" s="459"/>
    </row>
    <row r="3" spans="1:22" ht="19.5" customHeight="1" thickBot="1" thickTop="1">
      <c r="A3" s="495" t="s">
        <v>147</v>
      </c>
      <c r="B3" s="463" t="s">
        <v>51</v>
      </c>
      <c r="C3" s="464"/>
      <c r="D3" s="464"/>
      <c r="E3" s="464"/>
      <c r="F3" s="464"/>
      <c r="G3" s="464"/>
      <c r="H3" s="464"/>
      <c r="I3" s="464"/>
      <c r="J3" s="464"/>
      <c r="K3" s="464"/>
      <c r="L3" s="464"/>
      <c r="M3" s="464"/>
      <c r="N3" s="464"/>
      <c r="O3" s="464"/>
      <c r="P3" s="464"/>
      <c r="Q3" s="464"/>
      <c r="R3" s="464"/>
      <c r="S3" s="464"/>
      <c r="T3" s="464"/>
      <c r="U3" s="465"/>
      <c r="V3" s="466" t="s">
        <v>273</v>
      </c>
    </row>
    <row r="4" spans="1:22" ht="19.5" customHeight="1">
      <c r="A4" s="461"/>
      <c r="B4" s="471">
        <v>2012</v>
      </c>
      <c r="C4" s="470"/>
      <c r="D4" s="471">
        <v>2013</v>
      </c>
      <c r="E4" s="470"/>
      <c r="F4" s="471">
        <v>2014</v>
      </c>
      <c r="G4" s="470"/>
      <c r="H4" s="471">
        <v>2015</v>
      </c>
      <c r="I4" s="470"/>
      <c r="J4" s="471">
        <v>2016</v>
      </c>
      <c r="K4" s="470"/>
      <c r="L4" s="471">
        <v>2017</v>
      </c>
      <c r="M4" s="470"/>
      <c r="N4" s="471">
        <v>2018</v>
      </c>
      <c r="O4" s="470"/>
      <c r="P4" s="471">
        <v>2019</v>
      </c>
      <c r="Q4" s="470"/>
      <c r="R4" s="471">
        <v>2020</v>
      </c>
      <c r="S4" s="470"/>
      <c r="T4" s="471">
        <v>2021</v>
      </c>
      <c r="U4" s="470"/>
      <c r="V4" s="467"/>
    </row>
    <row r="5" spans="1:22" ht="19.5" customHeight="1" thickBot="1">
      <c r="A5" s="534"/>
      <c r="B5" s="10" t="s">
        <v>52</v>
      </c>
      <c r="C5" s="11" t="s">
        <v>53</v>
      </c>
      <c r="D5" s="10" t="s">
        <v>52</v>
      </c>
      <c r="E5" s="11" t="s">
        <v>53</v>
      </c>
      <c r="F5" s="10" t="s">
        <v>52</v>
      </c>
      <c r="G5" s="11" t="s">
        <v>53</v>
      </c>
      <c r="H5" s="82" t="s">
        <v>52</v>
      </c>
      <c r="I5" s="40" t="s">
        <v>53</v>
      </c>
      <c r="J5" s="12" t="s">
        <v>52</v>
      </c>
      <c r="K5" s="81" t="s">
        <v>53</v>
      </c>
      <c r="L5" s="10" t="s">
        <v>52</v>
      </c>
      <c r="M5" s="81" t="s">
        <v>53</v>
      </c>
      <c r="N5" s="10" t="s">
        <v>52</v>
      </c>
      <c r="O5" s="81" t="s">
        <v>53</v>
      </c>
      <c r="P5" s="10" t="s">
        <v>52</v>
      </c>
      <c r="Q5" s="81" t="s">
        <v>53</v>
      </c>
      <c r="R5" s="10" t="s">
        <v>52</v>
      </c>
      <c r="S5" s="81" t="s">
        <v>53</v>
      </c>
      <c r="T5" s="10" t="s">
        <v>52</v>
      </c>
      <c r="U5" s="81" t="s">
        <v>53</v>
      </c>
      <c r="V5" s="468"/>
    </row>
    <row r="6" spans="1:23" ht="15">
      <c r="A6" s="236" t="s">
        <v>148</v>
      </c>
      <c r="B6" s="91">
        <v>2433</v>
      </c>
      <c r="C6" s="172">
        <v>0.11052559850997139</v>
      </c>
      <c r="D6" s="91">
        <v>3764</v>
      </c>
      <c r="E6" s="172">
        <v>0.15819778926575043</v>
      </c>
      <c r="F6" s="91">
        <v>2259</v>
      </c>
      <c r="G6" s="172">
        <v>0.10928882438316401</v>
      </c>
      <c r="H6" s="91">
        <v>2290</v>
      </c>
      <c r="I6" s="172">
        <v>0.11024455998459465</v>
      </c>
      <c r="J6" s="91">
        <v>2172</v>
      </c>
      <c r="K6" s="172">
        <v>0.09719425426231709</v>
      </c>
      <c r="L6" s="91">
        <v>3820</v>
      </c>
      <c r="M6" s="172">
        <v>0.15511430543712185</v>
      </c>
      <c r="N6" s="91">
        <v>2204</v>
      </c>
      <c r="O6" s="172">
        <v>0.09036860879904875</v>
      </c>
      <c r="P6" s="91">
        <v>4229</v>
      </c>
      <c r="Q6" s="172">
        <v>0.16001362140073405</v>
      </c>
      <c r="R6" s="91">
        <v>2498</v>
      </c>
      <c r="S6" s="172">
        <v>0.13939732142857142</v>
      </c>
      <c r="T6" s="91">
        <v>1938</v>
      </c>
      <c r="U6" s="172">
        <v>0.09380445304937077</v>
      </c>
      <c r="V6" s="173">
        <v>-0.22417934347477983</v>
      </c>
      <c r="W6" s="165" t="s">
        <v>218</v>
      </c>
    </row>
    <row r="7" spans="1:23" ht="15">
      <c r="A7" s="174" t="s">
        <v>149</v>
      </c>
      <c r="B7" s="21">
        <v>2575</v>
      </c>
      <c r="C7" s="102">
        <v>0.11697633216735566</v>
      </c>
      <c r="D7" s="21">
        <v>2135</v>
      </c>
      <c r="E7" s="102">
        <v>0.08973227419829362</v>
      </c>
      <c r="F7" s="21">
        <v>1595</v>
      </c>
      <c r="G7" s="102">
        <v>0.07716497339138849</v>
      </c>
      <c r="H7" s="21">
        <v>1932</v>
      </c>
      <c r="I7" s="102">
        <v>0.09300982091276719</v>
      </c>
      <c r="J7" s="21">
        <v>2044</v>
      </c>
      <c r="K7" s="102">
        <v>0.09146641607374592</v>
      </c>
      <c r="L7" s="21">
        <v>1737</v>
      </c>
      <c r="M7" s="102">
        <v>0.07053234255085881</v>
      </c>
      <c r="N7" s="21">
        <v>2138</v>
      </c>
      <c r="O7" s="102">
        <v>0.08766247078601008</v>
      </c>
      <c r="P7" s="21">
        <v>2011</v>
      </c>
      <c r="Q7" s="102">
        <v>0.07609065798932992</v>
      </c>
      <c r="R7" s="21">
        <v>2373</v>
      </c>
      <c r="S7" s="102">
        <v>0.132421875</v>
      </c>
      <c r="T7" s="21">
        <v>2491</v>
      </c>
      <c r="U7" s="102">
        <v>0.12057115198451113</v>
      </c>
      <c r="V7" s="175">
        <v>0.049726085124315214</v>
      </c>
      <c r="W7" s="165" t="s">
        <v>219</v>
      </c>
    </row>
    <row r="8" spans="1:23" ht="15">
      <c r="A8" s="174" t="s">
        <v>150</v>
      </c>
      <c r="B8" s="21">
        <v>1703</v>
      </c>
      <c r="C8" s="102">
        <v>0.07736337618679871</v>
      </c>
      <c r="D8" s="21">
        <v>2721</v>
      </c>
      <c r="E8" s="102">
        <v>0.11436136678855126</v>
      </c>
      <c r="F8" s="21">
        <v>1640</v>
      </c>
      <c r="G8" s="102">
        <v>0.07934204160619254</v>
      </c>
      <c r="H8" s="21">
        <v>1720</v>
      </c>
      <c r="I8" s="102">
        <v>0.08280377431157328</v>
      </c>
      <c r="J8" s="21">
        <v>1708</v>
      </c>
      <c r="K8" s="102">
        <v>0.07643084082874659</v>
      </c>
      <c r="L8" s="21">
        <v>1936</v>
      </c>
      <c r="M8" s="102">
        <v>0.07861290453567223</v>
      </c>
      <c r="N8" s="21">
        <v>2646</v>
      </c>
      <c r="O8" s="102">
        <v>0.10849153306818646</v>
      </c>
      <c r="P8" s="21">
        <v>1801</v>
      </c>
      <c r="Q8" s="102">
        <v>0.06814484089447198</v>
      </c>
      <c r="R8" s="21">
        <v>1255</v>
      </c>
      <c r="S8" s="102">
        <v>0.07003348214285714</v>
      </c>
      <c r="T8" s="21">
        <v>1354</v>
      </c>
      <c r="U8" s="102">
        <v>0.06553727008712489</v>
      </c>
      <c r="V8" s="175">
        <v>0.07888446215139443</v>
      </c>
      <c r="W8" s="165" t="s">
        <v>220</v>
      </c>
    </row>
    <row r="9" spans="1:23" ht="15">
      <c r="A9" s="174" t="s">
        <v>151</v>
      </c>
      <c r="B9" s="21">
        <v>1469</v>
      </c>
      <c r="C9" s="102">
        <v>0.06673329396265842</v>
      </c>
      <c r="D9" s="21">
        <v>1427</v>
      </c>
      <c r="E9" s="102">
        <v>0.0599756230824192</v>
      </c>
      <c r="F9" s="21">
        <v>1490</v>
      </c>
      <c r="G9" s="102">
        <v>0.07208514755684567</v>
      </c>
      <c r="H9" s="21">
        <v>1477</v>
      </c>
      <c r="I9" s="102">
        <v>0.071105334103601</v>
      </c>
      <c r="J9" s="21">
        <v>1690</v>
      </c>
      <c r="K9" s="102">
        <v>0.07562536358347875</v>
      </c>
      <c r="L9" s="21">
        <v>1447</v>
      </c>
      <c r="M9" s="102">
        <v>0.05875664920615584</v>
      </c>
      <c r="N9" s="21">
        <v>1683</v>
      </c>
      <c r="O9" s="102">
        <v>0.06900651933248596</v>
      </c>
      <c r="P9" s="21">
        <v>1675</v>
      </c>
      <c r="Q9" s="102">
        <v>0.06337735063755723</v>
      </c>
      <c r="R9" s="21">
        <v>590</v>
      </c>
      <c r="S9" s="102">
        <v>0.032924107142857144</v>
      </c>
      <c r="T9" s="21">
        <v>1275</v>
      </c>
      <c r="U9" s="102">
        <v>0.061713455953533405</v>
      </c>
      <c r="V9" s="175">
        <v>1.1610169491525424</v>
      </c>
      <c r="W9" s="165" t="s">
        <v>221</v>
      </c>
    </row>
    <row r="10" spans="1:23" ht="15">
      <c r="A10" s="174" t="s">
        <v>152</v>
      </c>
      <c r="B10" s="21">
        <v>1621</v>
      </c>
      <c r="C10" s="102">
        <v>0.07363830463816835</v>
      </c>
      <c r="D10" s="21">
        <v>1521</v>
      </c>
      <c r="E10" s="102">
        <v>0.06392636489723869</v>
      </c>
      <c r="F10" s="21">
        <v>1548</v>
      </c>
      <c r="G10" s="102">
        <v>0.0748911465892598</v>
      </c>
      <c r="H10" s="21">
        <v>1438</v>
      </c>
      <c r="I10" s="102">
        <v>0.06922780666281533</v>
      </c>
      <c r="J10" s="21">
        <v>1691</v>
      </c>
      <c r="K10" s="102">
        <v>0.075670112319327</v>
      </c>
      <c r="L10" s="21">
        <v>1785</v>
      </c>
      <c r="M10" s="102">
        <v>0.07248142282860276</v>
      </c>
      <c r="N10" s="21">
        <v>1917</v>
      </c>
      <c r="O10" s="102">
        <v>0.07860100865144122</v>
      </c>
      <c r="P10" s="21">
        <v>1797</v>
      </c>
      <c r="Q10" s="102">
        <v>0.06799349199742707</v>
      </c>
      <c r="R10" s="21">
        <v>982</v>
      </c>
      <c r="S10" s="102">
        <v>0.05479910714285714</v>
      </c>
      <c r="T10" s="21">
        <v>1222</v>
      </c>
      <c r="U10" s="102">
        <v>0.05914811229428848</v>
      </c>
      <c r="V10" s="175">
        <v>0.24439918533604887</v>
      </c>
      <c r="W10" s="165" t="s">
        <v>222</v>
      </c>
    </row>
    <row r="11" spans="1:23" ht="15">
      <c r="A11" s="174" t="s">
        <v>153</v>
      </c>
      <c r="B11" s="21">
        <v>1725</v>
      </c>
      <c r="C11" s="102">
        <v>0.07836278562667515</v>
      </c>
      <c r="D11" s="21">
        <v>1574</v>
      </c>
      <c r="E11" s="102">
        <v>0.06615391081410499</v>
      </c>
      <c r="F11" s="21">
        <v>1741</v>
      </c>
      <c r="G11" s="102">
        <v>0.08422835026608612</v>
      </c>
      <c r="H11" s="21">
        <v>1861</v>
      </c>
      <c r="I11" s="102">
        <v>0.08959175813595224</v>
      </c>
      <c r="J11" s="21">
        <v>1938</v>
      </c>
      <c r="K11" s="102">
        <v>0.08672305007383542</v>
      </c>
      <c r="L11" s="21">
        <v>1807</v>
      </c>
      <c r="M11" s="102">
        <v>0.0733747512892354</v>
      </c>
      <c r="N11" s="21">
        <v>1916</v>
      </c>
      <c r="O11" s="102">
        <v>0.07856000656033457</v>
      </c>
      <c r="P11" s="21">
        <v>1897</v>
      </c>
      <c r="Q11" s="102">
        <v>0.07177721442354988</v>
      </c>
      <c r="R11" s="21">
        <v>1528</v>
      </c>
      <c r="S11" s="102">
        <v>0.08526785714285716</v>
      </c>
      <c r="T11" s="21">
        <v>1811</v>
      </c>
      <c r="U11" s="102">
        <v>0.0876573088092933</v>
      </c>
      <c r="V11" s="175">
        <v>0.18520942408376964</v>
      </c>
      <c r="W11" s="165" t="s">
        <v>223</v>
      </c>
    </row>
    <row r="12" spans="1:23" ht="15">
      <c r="A12" s="174" t="s">
        <v>154</v>
      </c>
      <c r="B12" s="21">
        <v>1320</v>
      </c>
      <c r="C12" s="102">
        <v>0.0599645663925862</v>
      </c>
      <c r="D12" s="21">
        <v>1380</v>
      </c>
      <c r="E12" s="102">
        <v>0.058000252175009454</v>
      </c>
      <c r="F12" s="21">
        <v>1453</v>
      </c>
      <c r="G12" s="102">
        <v>0.0702951136913401</v>
      </c>
      <c r="H12" s="21">
        <v>1381</v>
      </c>
      <c r="I12" s="102">
        <v>0.06648372809551319</v>
      </c>
      <c r="J12" s="21">
        <v>1271</v>
      </c>
      <c r="K12" s="102">
        <v>0.05687564326307782</v>
      </c>
      <c r="L12" s="21">
        <v>1397</v>
      </c>
      <c r="M12" s="102">
        <v>0.056726357250172575</v>
      </c>
      <c r="N12" s="21">
        <v>1637</v>
      </c>
      <c r="O12" s="102">
        <v>0.06712042314158022</v>
      </c>
      <c r="P12" s="21">
        <v>1715</v>
      </c>
      <c r="Q12" s="102">
        <v>0.06489083960800636</v>
      </c>
      <c r="R12" s="21">
        <v>1302</v>
      </c>
      <c r="S12" s="102">
        <v>0.07265625</v>
      </c>
      <c r="T12" s="21">
        <v>1192</v>
      </c>
      <c r="U12" s="102">
        <v>0.05769603097773476</v>
      </c>
      <c r="V12" s="175">
        <v>-0.08448540706605223</v>
      </c>
      <c r="W12" s="165" t="s">
        <v>224</v>
      </c>
    </row>
    <row r="13" spans="1:23" ht="15">
      <c r="A13" s="174" t="s">
        <v>155</v>
      </c>
      <c r="B13" s="21">
        <v>1431</v>
      </c>
      <c r="C13" s="102">
        <v>0.06500704129378095</v>
      </c>
      <c r="D13" s="21">
        <v>1326</v>
      </c>
      <c r="E13" s="102">
        <v>0.05573067708990039</v>
      </c>
      <c r="F13" s="21">
        <v>1337</v>
      </c>
      <c r="G13" s="102">
        <v>0.06468311562651186</v>
      </c>
      <c r="H13" s="21">
        <v>1341</v>
      </c>
      <c r="I13" s="102">
        <v>0.0645580589254766</v>
      </c>
      <c r="J13" s="21">
        <v>1719</v>
      </c>
      <c r="K13" s="102">
        <v>0.07692307692307693</v>
      </c>
      <c r="L13" s="21">
        <v>1680</v>
      </c>
      <c r="M13" s="102">
        <v>0.0682178097210379</v>
      </c>
      <c r="N13" s="21">
        <v>1670</v>
      </c>
      <c r="O13" s="102">
        <v>0.06847349214809956</v>
      </c>
      <c r="P13" s="21">
        <v>1619</v>
      </c>
      <c r="Q13" s="102">
        <v>0.061258466078928445</v>
      </c>
      <c r="R13" s="21">
        <v>1326</v>
      </c>
      <c r="S13" s="102">
        <v>0.07399553571428572</v>
      </c>
      <c r="T13" s="21">
        <v>1487</v>
      </c>
      <c r="U13" s="102">
        <v>0.07197483059051307</v>
      </c>
      <c r="V13" s="175">
        <v>0.12141779788838612</v>
      </c>
      <c r="W13" s="165" t="s">
        <v>225</v>
      </c>
    </row>
    <row r="14" spans="1:23" ht="15">
      <c r="A14" s="174" t="s">
        <v>156</v>
      </c>
      <c r="B14" s="21">
        <v>1743</v>
      </c>
      <c r="C14" s="102">
        <v>0.07918048425930133</v>
      </c>
      <c r="D14" s="21">
        <v>1900</v>
      </c>
      <c r="E14" s="102">
        <v>0.0798554196612449</v>
      </c>
      <c r="F14" s="21">
        <v>1764</v>
      </c>
      <c r="G14" s="102">
        <v>0.0853410740203193</v>
      </c>
      <c r="H14" s="21">
        <v>1890</v>
      </c>
      <c r="I14" s="102">
        <v>0.09098786828422877</v>
      </c>
      <c r="J14" s="21">
        <v>1896</v>
      </c>
      <c r="K14" s="102">
        <v>0.0848436031682105</v>
      </c>
      <c r="L14" s="21">
        <v>1974</v>
      </c>
      <c r="M14" s="102">
        <v>0.08015592642221953</v>
      </c>
      <c r="N14" s="21">
        <v>2015</v>
      </c>
      <c r="O14" s="102">
        <v>0.08261921357989258</v>
      </c>
      <c r="P14" s="21">
        <v>2311</v>
      </c>
      <c r="Q14" s="102">
        <v>0.08744182526769836</v>
      </c>
      <c r="R14" s="21">
        <v>1796</v>
      </c>
      <c r="S14" s="102">
        <v>0.10022321428571429</v>
      </c>
      <c r="T14" s="21">
        <v>1857</v>
      </c>
      <c r="U14" s="102">
        <v>0.0898838334946757</v>
      </c>
      <c r="V14" s="175">
        <v>0.03396436525612472</v>
      </c>
      <c r="W14" s="165" t="s">
        <v>226</v>
      </c>
    </row>
    <row r="15" spans="1:23" ht="15">
      <c r="A15" s="174" t="s">
        <v>157</v>
      </c>
      <c r="B15" s="21">
        <v>2145</v>
      </c>
      <c r="C15" s="102">
        <v>0.09744242038795257</v>
      </c>
      <c r="D15" s="21">
        <v>2049</v>
      </c>
      <c r="E15" s="102">
        <v>0.08611776572941622</v>
      </c>
      <c r="F15" s="21">
        <v>1917</v>
      </c>
      <c r="G15" s="102">
        <v>0.09274310595065312</v>
      </c>
      <c r="H15" s="21">
        <v>1920</v>
      </c>
      <c r="I15" s="102">
        <v>0.09243212016175621</v>
      </c>
      <c r="J15" s="21">
        <v>2008</v>
      </c>
      <c r="K15" s="102">
        <v>0.08985546158321027</v>
      </c>
      <c r="L15" s="21">
        <v>2311</v>
      </c>
      <c r="M15" s="102">
        <v>0.09384009420554676</v>
      </c>
      <c r="N15" s="21">
        <v>2346</v>
      </c>
      <c r="O15" s="102">
        <v>0.09619090573619254</v>
      </c>
      <c r="P15" s="21">
        <v>2508</v>
      </c>
      <c r="Q15" s="102">
        <v>0.09489575844716032</v>
      </c>
      <c r="R15" s="21">
        <v>1659</v>
      </c>
      <c r="S15" s="102">
        <v>0.092578125</v>
      </c>
      <c r="T15" s="21">
        <v>2147</v>
      </c>
      <c r="U15" s="102">
        <v>0.10392061955469506</v>
      </c>
      <c r="V15" s="175">
        <v>0.29415310427968655</v>
      </c>
      <c r="W15" s="165" t="s">
        <v>227</v>
      </c>
    </row>
    <row r="16" spans="1:23" ht="15">
      <c r="A16" s="174" t="s">
        <v>158</v>
      </c>
      <c r="B16" s="21">
        <v>1810</v>
      </c>
      <c r="C16" s="102">
        <v>0.0822241402807432</v>
      </c>
      <c r="D16" s="21">
        <v>1890</v>
      </c>
      <c r="E16" s="102">
        <v>0.0794351279788173</v>
      </c>
      <c r="F16" s="21">
        <v>1656</v>
      </c>
      <c r="G16" s="102">
        <v>0.08011611030478955</v>
      </c>
      <c r="H16" s="21">
        <v>1959</v>
      </c>
      <c r="I16" s="102">
        <v>0.09430964760254189</v>
      </c>
      <c r="J16" s="21">
        <v>2053</v>
      </c>
      <c r="K16" s="102">
        <v>0.09186915469637982</v>
      </c>
      <c r="L16" s="21">
        <v>2276</v>
      </c>
      <c r="M16" s="102">
        <v>0.09241888983635847</v>
      </c>
      <c r="N16" s="21">
        <v>2303</v>
      </c>
      <c r="O16" s="102">
        <v>0.09442781581860675</v>
      </c>
      <c r="P16" s="21">
        <v>2388</v>
      </c>
      <c r="Q16" s="102">
        <v>0.09035529153581293</v>
      </c>
      <c r="R16" s="21">
        <v>1227</v>
      </c>
      <c r="S16" s="102">
        <v>0.06847098214285714</v>
      </c>
      <c r="T16" s="21">
        <v>2179</v>
      </c>
      <c r="U16" s="102">
        <v>0.10546950629235237</v>
      </c>
      <c r="V16" s="175">
        <v>0.7758761206193969</v>
      </c>
      <c r="W16" s="165" t="s">
        <v>228</v>
      </c>
    </row>
    <row r="17" spans="1:23" ht="15.75" thickBot="1">
      <c r="A17" s="174" t="s">
        <v>159</v>
      </c>
      <c r="B17" s="21">
        <v>2038</v>
      </c>
      <c r="C17" s="102">
        <v>0.09258165629400808</v>
      </c>
      <c r="D17" s="21">
        <v>2106</v>
      </c>
      <c r="E17" s="102">
        <v>0.08851342831925356</v>
      </c>
      <c r="F17" s="21">
        <v>2270</v>
      </c>
      <c r="G17" s="102">
        <v>0.10982099661344945</v>
      </c>
      <c r="H17" s="21">
        <v>1563</v>
      </c>
      <c r="I17" s="102">
        <v>0.07524552281917966</v>
      </c>
      <c r="J17" s="21">
        <v>2157</v>
      </c>
      <c r="K17" s="102">
        <v>0.0965230232245939</v>
      </c>
      <c r="L17" s="21">
        <v>2457</v>
      </c>
      <c r="M17" s="102">
        <v>0.0997685467170179</v>
      </c>
      <c r="N17" s="21">
        <v>1914</v>
      </c>
      <c r="O17" s="102">
        <v>0.07847800237812129</v>
      </c>
      <c r="P17" s="21">
        <v>2478</v>
      </c>
      <c r="Q17" s="102">
        <v>0.09376064171932347</v>
      </c>
      <c r="R17" s="21">
        <v>1384</v>
      </c>
      <c r="S17" s="102">
        <v>0.07723214285714286</v>
      </c>
      <c r="T17" s="21">
        <v>1707</v>
      </c>
      <c r="U17" s="102">
        <v>0.08262342691190706</v>
      </c>
      <c r="V17" s="180">
        <v>0.2333815028901734</v>
      </c>
      <c r="W17" s="165" t="s">
        <v>229</v>
      </c>
    </row>
    <row r="18" spans="1:23" ht="15.75" thickBot="1">
      <c r="A18" s="28" t="s">
        <v>79</v>
      </c>
      <c r="B18" s="31">
        <v>22013</v>
      </c>
      <c r="C18" s="33">
        <v>1</v>
      </c>
      <c r="D18" s="31">
        <v>23793</v>
      </c>
      <c r="E18" s="33">
        <v>1</v>
      </c>
      <c r="F18" s="31">
        <v>20670</v>
      </c>
      <c r="G18" s="33">
        <v>1</v>
      </c>
      <c r="H18" s="31">
        <v>20772</v>
      </c>
      <c r="I18" s="33">
        <v>1</v>
      </c>
      <c r="J18" s="31">
        <v>22347</v>
      </c>
      <c r="K18" s="33">
        <v>1</v>
      </c>
      <c r="L18" s="31">
        <v>24627</v>
      </c>
      <c r="M18" s="33">
        <v>1</v>
      </c>
      <c r="N18" s="31">
        <v>24389</v>
      </c>
      <c r="O18" s="33">
        <v>1</v>
      </c>
      <c r="P18" s="31">
        <v>26429</v>
      </c>
      <c r="Q18" s="33">
        <v>1</v>
      </c>
      <c r="R18" s="31">
        <v>17920</v>
      </c>
      <c r="S18" s="33">
        <v>1</v>
      </c>
      <c r="T18" s="31">
        <v>20660</v>
      </c>
      <c r="U18" s="33">
        <v>1</v>
      </c>
      <c r="V18" s="35">
        <v>0.15290178571428573</v>
      </c>
      <c r="W18" s="165" t="s">
        <v>99</v>
      </c>
    </row>
    <row r="19" spans="1:22" ht="15">
      <c r="A19" s="37"/>
      <c r="B19" s="37"/>
      <c r="C19" s="37"/>
      <c r="D19" s="37"/>
      <c r="E19" s="37"/>
      <c r="F19" s="37"/>
      <c r="G19" s="37"/>
      <c r="H19" s="37"/>
      <c r="I19" s="37"/>
      <c r="J19" s="37"/>
      <c r="K19" s="37"/>
      <c r="L19" s="37"/>
      <c r="M19" s="37"/>
      <c r="N19" s="37"/>
      <c r="O19" s="37"/>
      <c r="P19" s="37"/>
      <c r="Q19" s="37"/>
      <c r="R19" s="37"/>
      <c r="S19" s="37"/>
      <c r="T19" s="37"/>
      <c r="U19" s="37"/>
      <c r="V19" s="181"/>
    </row>
  </sheetData>
  <sheetProtection/>
  <mergeCells count="15">
    <mergeCell ref="R4:S4"/>
    <mergeCell ref="D4:E4"/>
    <mergeCell ref="F4:G4"/>
    <mergeCell ref="J4:K4"/>
    <mergeCell ref="N4:O4"/>
    <mergeCell ref="A1:V1"/>
    <mergeCell ref="A2:V2"/>
    <mergeCell ref="A3:A5"/>
    <mergeCell ref="B3:U3"/>
    <mergeCell ref="V3:V5"/>
    <mergeCell ref="H4:I4"/>
    <mergeCell ref="T4:U4"/>
    <mergeCell ref="P4:Q4"/>
    <mergeCell ref="B4:C4"/>
    <mergeCell ref="L4:M4"/>
  </mergeCells>
  <printOptions horizontalCentered="1"/>
  <pageMargins left="0.7" right="0.7" top="0.75" bottom="0.75" header="0.3" footer="0.3"/>
  <pageSetup fitToHeight="1" fitToWidth="1" horizontalDpi="600" verticalDpi="600" orientation="landscape" paperSize="9" scale="81" r:id="rId1"/>
</worksheet>
</file>

<file path=xl/worksheets/sheet27.xml><?xml version="1.0" encoding="utf-8"?>
<worksheet xmlns="http://schemas.openxmlformats.org/spreadsheetml/2006/main" xmlns:r="http://schemas.openxmlformats.org/officeDocument/2006/relationships">
  <sheetPr>
    <tabColor rgb="FF92D050"/>
    <pageSetUpPr fitToPage="1"/>
  </sheetPr>
  <dimension ref="A1:K22"/>
  <sheetViews>
    <sheetView zoomScalePageLayoutView="0" workbookViewId="0" topLeftCell="A1">
      <selection activeCell="A1" sqref="A1:K1"/>
    </sheetView>
  </sheetViews>
  <sheetFormatPr defaultColWidth="9.140625" defaultRowHeight="15"/>
  <cols>
    <col min="1" max="1" width="20.7109375" style="165" customWidth="1"/>
    <col min="2" max="11" width="12.8515625" style="165" customWidth="1"/>
    <col min="12" max="16384" width="9.140625" style="165" customWidth="1"/>
  </cols>
  <sheetData>
    <row r="1" spans="1:11" ht="24.75" customHeight="1" thickBot="1" thickTop="1">
      <c r="A1" s="456" t="s">
        <v>299</v>
      </c>
      <c r="B1" s="457"/>
      <c r="C1" s="457"/>
      <c r="D1" s="457"/>
      <c r="E1" s="457"/>
      <c r="F1" s="457"/>
      <c r="G1" s="457"/>
      <c r="H1" s="457"/>
      <c r="I1" s="457"/>
      <c r="J1" s="457"/>
      <c r="K1" s="459"/>
    </row>
    <row r="2" spans="1:11" ht="19.5" customHeight="1" thickBot="1" thickTop="1">
      <c r="A2" s="460" t="s">
        <v>147</v>
      </c>
      <c r="B2" s="536" t="s">
        <v>80</v>
      </c>
      <c r="C2" s="476"/>
      <c r="D2" s="476"/>
      <c r="E2" s="476"/>
      <c r="F2" s="476"/>
      <c r="G2" s="476"/>
      <c r="H2" s="476"/>
      <c r="I2" s="477"/>
      <c r="J2" s="522" t="s">
        <v>79</v>
      </c>
      <c r="K2" s="479"/>
    </row>
    <row r="3" spans="1:11" ht="19.5" customHeight="1">
      <c r="A3" s="461"/>
      <c r="B3" s="531" t="s">
        <v>81</v>
      </c>
      <c r="C3" s="532"/>
      <c r="D3" s="471" t="s">
        <v>82</v>
      </c>
      <c r="E3" s="470"/>
      <c r="F3" s="531" t="s">
        <v>83</v>
      </c>
      <c r="G3" s="532"/>
      <c r="H3" s="471" t="s">
        <v>84</v>
      </c>
      <c r="I3" s="470"/>
      <c r="J3" s="503"/>
      <c r="K3" s="504"/>
    </row>
    <row r="4" spans="1:11" ht="19.5" customHeight="1" thickBot="1">
      <c r="A4" s="462"/>
      <c r="B4" s="10" t="s">
        <v>52</v>
      </c>
      <c r="C4" s="9" t="s">
        <v>53</v>
      </c>
      <c r="D4" s="10" t="s">
        <v>52</v>
      </c>
      <c r="E4" s="11" t="s">
        <v>53</v>
      </c>
      <c r="F4" s="8" t="s">
        <v>52</v>
      </c>
      <c r="G4" s="9" t="s">
        <v>53</v>
      </c>
      <c r="H4" s="10" t="s">
        <v>52</v>
      </c>
      <c r="I4" s="11" t="s">
        <v>53</v>
      </c>
      <c r="J4" s="8" t="s">
        <v>52</v>
      </c>
      <c r="K4" s="11" t="s">
        <v>53</v>
      </c>
    </row>
    <row r="5" spans="1:11" ht="15">
      <c r="A5" s="174" t="s">
        <v>148</v>
      </c>
      <c r="B5" s="127">
        <v>455</v>
      </c>
      <c r="C5" s="101">
        <v>0.05802831271521489</v>
      </c>
      <c r="D5" s="127">
        <v>1267</v>
      </c>
      <c r="E5" s="100">
        <v>0.12736228387615603</v>
      </c>
      <c r="F5" s="128">
        <v>213</v>
      </c>
      <c r="G5" s="101">
        <v>0.07542492917847025</v>
      </c>
      <c r="H5" s="127">
        <v>3</v>
      </c>
      <c r="I5" s="455">
        <v>0.06382978723404255</v>
      </c>
      <c r="J5" s="128">
        <v>1938</v>
      </c>
      <c r="K5" s="100">
        <v>0.09380445304937077</v>
      </c>
    </row>
    <row r="6" spans="1:11" ht="15">
      <c r="A6" s="174" t="s">
        <v>149</v>
      </c>
      <c r="B6" s="22">
        <v>508</v>
      </c>
      <c r="C6" s="79">
        <v>0.06478765463588827</v>
      </c>
      <c r="D6" s="22">
        <v>1676</v>
      </c>
      <c r="E6" s="102">
        <v>0.16847607559308403</v>
      </c>
      <c r="F6" s="46">
        <v>303</v>
      </c>
      <c r="G6" s="79">
        <v>0.1072946175637394</v>
      </c>
      <c r="H6" s="22">
        <v>4</v>
      </c>
      <c r="I6" s="256">
        <v>0.0851063829787234</v>
      </c>
      <c r="J6" s="46">
        <v>2491</v>
      </c>
      <c r="K6" s="102">
        <v>0.12057115198451113</v>
      </c>
    </row>
    <row r="7" spans="1:11" ht="15">
      <c r="A7" s="174" t="s">
        <v>150</v>
      </c>
      <c r="B7" s="22">
        <v>343</v>
      </c>
      <c r="C7" s="79">
        <v>0.04374442035454661</v>
      </c>
      <c r="D7" s="22">
        <v>813</v>
      </c>
      <c r="E7" s="102">
        <v>0.08172496984318457</v>
      </c>
      <c r="F7" s="46">
        <v>194</v>
      </c>
      <c r="G7" s="79">
        <v>0.06869688385269122</v>
      </c>
      <c r="H7" s="22">
        <v>4</v>
      </c>
      <c r="I7" s="256">
        <v>0.0851063829787234</v>
      </c>
      <c r="J7" s="46">
        <v>1354</v>
      </c>
      <c r="K7" s="102">
        <v>0.06553727008712489</v>
      </c>
    </row>
    <row r="8" spans="1:11" ht="15">
      <c r="A8" s="174" t="s">
        <v>151</v>
      </c>
      <c r="B8" s="22">
        <v>301</v>
      </c>
      <c r="C8" s="79">
        <v>0.03838796071929601</v>
      </c>
      <c r="D8" s="22">
        <v>782</v>
      </c>
      <c r="E8" s="102">
        <v>0.07860876558102131</v>
      </c>
      <c r="F8" s="46">
        <v>186</v>
      </c>
      <c r="G8" s="79">
        <v>0.06586402266288952</v>
      </c>
      <c r="H8" s="22">
        <v>6</v>
      </c>
      <c r="I8" s="256">
        <v>0.1276595744680851</v>
      </c>
      <c r="J8" s="46">
        <v>1275</v>
      </c>
      <c r="K8" s="102">
        <v>0.061713455953533405</v>
      </c>
    </row>
    <row r="9" spans="1:11" ht="15">
      <c r="A9" s="174" t="s">
        <v>152</v>
      </c>
      <c r="B9" s="22">
        <v>316</v>
      </c>
      <c r="C9" s="79">
        <v>0.0403009820175998</v>
      </c>
      <c r="D9" s="22">
        <v>696</v>
      </c>
      <c r="E9" s="102">
        <v>0.06996381182147166</v>
      </c>
      <c r="F9" s="46">
        <v>205</v>
      </c>
      <c r="G9" s="79">
        <v>0.07259206798866855</v>
      </c>
      <c r="H9" s="22">
        <v>5</v>
      </c>
      <c r="I9" s="256">
        <v>0.10638297872340424</v>
      </c>
      <c r="J9" s="46">
        <v>1222</v>
      </c>
      <c r="K9" s="102">
        <v>0.05914811229428848</v>
      </c>
    </row>
    <row r="10" spans="1:11" ht="15">
      <c r="A10" s="174" t="s">
        <v>153</v>
      </c>
      <c r="B10" s="22">
        <v>474</v>
      </c>
      <c r="C10" s="79">
        <v>0.0604514730263997</v>
      </c>
      <c r="D10" s="22">
        <v>1005</v>
      </c>
      <c r="E10" s="102">
        <v>0.10102533172496984</v>
      </c>
      <c r="F10" s="46">
        <v>324</v>
      </c>
      <c r="G10" s="79">
        <v>0.11473087818696884</v>
      </c>
      <c r="H10" s="22">
        <v>8</v>
      </c>
      <c r="I10" s="256">
        <v>0.1702127659574468</v>
      </c>
      <c r="J10" s="46">
        <v>1811</v>
      </c>
      <c r="K10" s="102">
        <v>0.0876573088092933</v>
      </c>
    </row>
    <row r="11" spans="1:11" ht="15">
      <c r="A11" s="174" t="s">
        <v>154</v>
      </c>
      <c r="B11" s="22">
        <v>354</v>
      </c>
      <c r="C11" s="79">
        <v>0.04514730263996939</v>
      </c>
      <c r="D11" s="22">
        <v>638</v>
      </c>
      <c r="E11" s="102">
        <v>0.06413349416968235</v>
      </c>
      <c r="F11" s="46">
        <v>197</v>
      </c>
      <c r="G11" s="79">
        <v>0.06975920679886685</v>
      </c>
      <c r="H11" s="22">
        <v>3</v>
      </c>
      <c r="I11" s="256">
        <v>0.06382978723404255</v>
      </c>
      <c r="J11" s="46">
        <v>1192</v>
      </c>
      <c r="K11" s="102">
        <v>0.05769603097773476</v>
      </c>
    </row>
    <row r="12" spans="1:11" ht="15">
      <c r="A12" s="174" t="s">
        <v>155</v>
      </c>
      <c r="B12" s="22">
        <v>470</v>
      </c>
      <c r="C12" s="79">
        <v>0.059941334013518685</v>
      </c>
      <c r="D12" s="22">
        <v>740</v>
      </c>
      <c r="E12" s="102">
        <v>0.07438681141938079</v>
      </c>
      <c r="F12" s="46">
        <v>277</v>
      </c>
      <c r="G12" s="79">
        <v>0.09808781869688385</v>
      </c>
      <c r="H12" s="22">
        <v>0</v>
      </c>
      <c r="I12" s="256">
        <v>0</v>
      </c>
      <c r="J12" s="46">
        <v>1487</v>
      </c>
      <c r="K12" s="102">
        <v>0.07197483059051307</v>
      </c>
    </row>
    <row r="13" spans="1:11" ht="15">
      <c r="A13" s="174" t="s">
        <v>156</v>
      </c>
      <c r="B13" s="22">
        <v>695</v>
      </c>
      <c r="C13" s="79">
        <v>0.0886366534880755</v>
      </c>
      <c r="D13" s="22">
        <v>832</v>
      </c>
      <c r="E13" s="102">
        <v>0.08363490148773621</v>
      </c>
      <c r="F13" s="46">
        <v>325</v>
      </c>
      <c r="G13" s="79">
        <v>0.11508498583569406</v>
      </c>
      <c r="H13" s="22">
        <v>5</v>
      </c>
      <c r="I13" s="256">
        <v>0.10638297872340424</v>
      </c>
      <c r="J13" s="46">
        <v>1857</v>
      </c>
      <c r="K13" s="102">
        <v>0.0898838334946757</v>
      </c>
    </row>
    <row r="14" spans="1:11" ht="15">
      <c r="A14" s="174" t="s">
        <v>157</v>
      </c>
      <c r="B14" s="22">
        <v>1016</v>
      </c>
      <c r="C14" s="79">
        <v>0.12957530927177655</v>
      </c>
      <c r="D14" s="22">
        <v>829</v>
      </c>
      <c r="E14" s="102">
        <v>0.08333333333333331</v>
      </c>
      <c r="F14" s="46">
        <v>299</v>
      </c>
      <c r="G14" s="79">
        <v>0.10587818696883852</v>
      </c>
      <c r="H14" s="22">
        <v>3</v>
      </c>
      <c r="I14" s="256">
        <v>0.06382978723404255</v>
      </c>
      <c r="J14" s="46">
        <v>2147</v>
      </c>
      <c r="K14" s="102">
        <v>0.10392061955469506</v>
      </c>
    </row>
    <row r="15" spans="1:11" ht="15">
      <c r="A15" s="174" t="s">
        <v>158</v>
      </c>
      <c r="B15" s="22">
        <v>1424</v>
      </c>
      <c r="C15" s="79">
        <v>0.18160948858563958</v>
      </c>
      <c r="D15" s="22">
        <v>526</v>
      </c>
      <c r="E15" s="102">
        <v>0.05287494973864093</v>
      </c>
      <c r="F15" s="46">
        <v>225</v>
      </c>
      <c r="G15" s="79">
        <v>0.07967422096317281</v>
      </c>
      <c r="H15" s="22">
        <v>4</v>
      </c>
      <c r="I15" s="256">
        <v>0.0851063829787234</v>
      </c>
      <c r="J15" s="46">
        <v>2179</v>
      </c>
      <c r="K15" s="102">
        <v>0.10546950629235237</v>
      </c>
    </row>
    <row r="16" spans="1:11" ht="15.75" thickBot="1">
      <c r="A16" s="176" t="s">
        <v>159</v>
      </c>
      <c r="B16" s="47">
        <v>1485</v>
      </c>
      <c r="C16" s="104">
        <v>0.189389108532075</v>
      </c>
      <c r="D16" s="47">
        <v>144</v>
      </c>
      <c r="E16" s="103">
        <v>0.014475271411338964</v>
      </c>
      <c r="F16" s="48">
        <v>76</v>
      </c>
      <c r="G16" s="104">
        <v>0.02691218130311614</v>
      </c>
      <c r="H16" s="47">
        <v>2</v>
      </c>
      <c r="I16" s="257">
        <v>0.0425531914893617</v>
      </c>
      <c r="J16" s="48">
        <v>1707</v>
      </c>
      <c r="K16" s="103">
        <v>0.08262342691190706</v>
      </c>
    </row>
    <row r="17" spans="1:11" ht="15.75" thickBot="1">
      <c r="A17" s="28" t="s">
        <v>79</v>
      </c>
      <c r="B17" s="50">
        <v>7841</v>
      </c>
      <c r="C17" s="32">
        <v>1</v>
      </c>
      <c r="D17" s="50">
        <v>9948</v>
      </c>
      <c r="E17" s="33">
        <v>1</v>
      </c>
      <c r="F17" s="51">
        <v>2824</v>
      </c>
      <c r="G17" s="32">
        <v>1</v>
      </c>
      <c r="H17" s="50">
        <v>47</v>
      </c>
      <c r="I17" s="33">
        <v>1</v>
      </c>
      <c r="J17" s="51">
        <v>20660</v>
      </c>
      <c r="K17" s="33">
        <v>1</v>
      </c>
    </row>
    <row r="18" spans="1:11" ht="15">
      <c r="A18" s="112"/>
      <c r="B18" s="246"/>
      <c r="C18" s="258"/>
      <c r="D18" s="246"/>
      <c r="E18" s="258"/>
      <c r="F18" s="246"/>
      <c r="G18" s="258"/>
      <c r="H18" s="246"/>
      <c r="I18" s="258"/>
      <c r="J18" s="246"/>
      <c r="K18" s="258"/>
    </row>
    <row r="19" spans="1:11" ht="15">
      <c r="A19" s="52" t="s">
        <v>85</v>
      </c>
      <c r="B19" s="53"/>
      <c r="C19" s="53"/>
      <c r="D19" s="116"/>
      <c r="E19" s="53"/>
      <c r="F19" s="53"/>
      <c r="G19" s="53"/>
      <c r="H19" s="53"/>
      <c r="I19" s="53"/>
      <c r="J19" s="116"/>
      <c r="K19" s="53"/>
    </row>
    <row r="20" spans="1:11" ht="15">
      <c r="A20" s="53" t="s">
        <v>160</v>
      </c>
      <c r="B20" s="53"/>
      <c r="C20" s="53"/>
      <c r="D20" s="53"/>
      <c r="E20" s="53"/>
      <c r="F20" s="53"/>
      <c r="G20" s="53"/>
      <c r="H20" s="53"/>
      <c r="I20" s="53"/>
      <c r="J20" s="53"/>
      <c r="K20" s="53"/>
    </row>
    <row r="21" spans="1:11" ht="47.25" customHeight="1">
      <c r="A21" s="512" t="s">
        <v>161</v>
      </c>
      <c r="B21" s="512"/>
      <c r="C21" s="512"/>
      <c r="D21" s="512"/>
      <c r="E21" s="512"/>
      <c r="F21" s="512"/>
      <c r="G21" s="512"/>
      <c r="H21" s="512"/>
      <c r="I21" s="512"/>
      <c r="J21" s="512"/>
      <c r="K21" s="512"/>
    </row>
    <row r="22" spans="1:11" ht="15">
      <c r="A22" s="37"/>
      <c r="B22" s="80"/>
      <c r="C22" s="80"/>
      <c r="D22" s="80"/>
      <c r="E22" s="80"/>
      <c r="F22" s="80"/>
      <c r="G22" s="37"/>
      <c r="H22" s="37"/>
      <c r="I22" s="37"/>
      <c r="J22" s="37"/>
      <c r="K22" s="37"/>
    </row>
  </sheetData>
  <sheetProtection/>
  <mergeCells count="9">
    <mergeCell ref="A21:K21"/>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sheetPr>
    <tabColor rgb="FF92D050"/>
    <pageSetUpPr fitToPage="1"/>
  </sheetPr>
  <dimension ref="A1:W25"/>
  <sheetViews>
    <sheetView zoomScalePageLayoutView="0" workbookViewId="0" topLeftCell="A1">
      <selection activeCell="A1" sqref="A1:U1"/>
    </sheetView>
  </sheetViews>
  <sheetFormatPr defaultColWidth="9.140625" defaultRowHeight="15"/>
  <cols>
    <col min="1" max="1" width="20.7109375" style="165" customWidth="1"/>
    <col min="2" max="21" width="8.7109375" style="165" customWidth="1"/>
    <col min="22" max="23" width="10.7109375" style="165" customWidth="1"/>
    <col min="24" max="16384" width="9.140625" style="165" customWidth="1"/>
  </cols>
  <sheetData>
    <row r="1" spans="1:23" ht="24.75" customHeight="1" thickBot="1" thickTop="1">
      <c r="A1" s="486" t="s">
        <v>300</v>
      </c>
      <c r="B1" s="487"/>
      <c r="C1" s="487"/>
      <c r="D1" s="487"/>
      <c r="E1" s="487"/>
      <c r="F1" s="487"/>
      <c r="G1" s="487"/>
      <c r="H1" s="487"/>
      <c r="I1" s="487"/>
      <c r="J1" s="487"/>
      <c r="K1" s="487"/>
      <c r="L1" s="487"/>
      <c r="M1" s="487"/>
      <c r="N1" s="487"/>
      <c r="O1" s="487"/>
      <c r="P1" s="487"/>
      <c r="Q1" s="487"/>
      <c r="R1" s="487"/>
      <c r="S1" s="487"/>
      <c r="T1" s="487"/>
      <c r="U1" s="487"/>
      <c r="V1" s="356"/>
      <c r="W1" s="357"/>
    </row>
    <row r="2" spans="1:23" ht="19.5" customHeight="1" thickBot="1" thickTop="1">
      <c r="A2" s="467" t="s">
        <v>147</v>
      </c>
      <c r="B2" s="489" t="s">
        <v>87</v>
      </c>
      <c r="C2" s="490"/>
      <c r="D2" s="490"/>
      <c r="E2" s="490"/>
      <c r="F2" s="490"/>
      <c r="G2" s="490"/>
      <c r="H2" s="490"/>
      <c r="I2" s="490"/>
      <c r="J2" s="490"/>
      <c r="K2" s="490"/>
      <c r="L2" s="490"/>
      <c r="M2" s="490"/>
      <c r="N2" s="490"/>
      <c r="O2" s="490"/>
      <c r="P2" s="490"/>
      <c r="Q2" s="490"/>
      <c r="R2" s="490"/>
      <c r="S2" s="490"/>
      <c r="T2" s="490"/>
      <c r="U2" s="523"/>
      <c r="V2" s="508" t="s">
        <v>79</v>
      </c>
      <c r="W2" s="509"/>
    </row>
    <row r="3" spans="1:23" ht="19.5" customHeight="1" thickBot="1">
      <c r="A3" s="537"/>
      <c r="B3" s="497" t="s">
        <v>89</v>
      </c>
      <c r="C3" s="497"/>
      <c r="D3" s="497"/>
      <c r="E3" s="497"/>
      <c r="F3" s="497"/>
      <c r="G3" s="497"/>
      <c r="H3" s="497"/>
      <c r="I3" s="497"/>
      <c r="J3" s="497"/>
      <c r="K3" s="498"/>
      <c r="L3" s="499" t="s">
        <v>90</v>
      </c>
      <c r="M3" s="497"/>
      <c r="N3" s="497"/>
      <c r="O3" s="497"/>
      <c r="P3" s="497"/>
      <c r="Q3" s="497"/>
      <c r="R3" s="497"/>
      <c r="S3" s="497"/>
      <c r="T3" s="497"/>
      <c r="U3" s="498"/>
      <c r="V3" s="493"/>
      <c r="W3" s="494"/>
    </row>
    <row r="4" spans="1:23" ht="19.5" customHeight="1" thickBot="1">
      <c r="A4" s="537"/>
      <c r="B4" s="500" t="s">
        <v>80</v>
      </c>
      <c r="C4" s="501"/>
      <c r="D4" s="501"/>
      <c r="E4" s="501"/>
      <c r="F4" s="501"/>
      <c r="G4" s="501"/>
      <c r="H4" s="501"/>
      <c r="I4" s="502"/>
      <c r="J4" s="471" t="s">
        <v>79</v>
      </c>
      <c r="K4" s="470"/>
      <c r="L4" s="475" t="s">
        <v>80</v>
      </c>
      <c r="M4" s="476"/>
      <c r="N4" s="476"/>
      <c r="O4" s="476"/>
      <c r="P4" s="476"/>
      <c r="Q4" s="476"/>
      <c r="R4" s="476"/>
      <c r="S4" s="477"/>
      <c r="T4" s="471" t="s">
        <v>79</v>
      </c>
      <c r="U4" s="470"/>
      <c r="V4" s="493"/>
      <c r="W4" s="494"/>
    </row>
    <row r="5" spans="1:23" ht="19.5" customHeight="1">
      <c r="A5" s="537"/>
      <c r="B5" s="482" t="s">
        <v>81</v>
      </c>
      <c r="C5" s="483"/>
      <c r="D5" s="471" t="s">
        <v>82</v>
      </c>
      <c r="E5" s="470"/>
      <c r="F5" s="482" t="s">
        <v>83</v>
      </c>
      <c r="G5" s="483"/>
      <c r="H5" s="471" t="s">
        <v>84</v>
      </c>
      <c r="I5" s="470"/>
      <c r="J5" s="503"/>
      <c r="K5" s="504"/>
      <c r="L5" s="482" t="s">
        <v>81</v>
      </c>
      <c r="M5" s="483"/>
      <c r="N5" s="471" t="s">
        <v>82</v>
      </c>
      <c r="O5" s="470"/>
      <c r="P5" s="482" t="s">
        <v>83</v>
      </c>
      <c r="Q5" s="483"/>
      <c r="R5" s="471" t="s">
        <v>84</v>
      </c>
      <c r="S5" s="470"/>
      <c r="T5" s="503"/>
      <c r="U5" s="504"/>
      <c r="V5" s="493"/>
      <c r="W5" s="494"/>
    </row>
    <row r="6" spans="1:23" ht="24.75" customHeight="1" thickBot="1">
      <c r="A6" s="538"/>
      <c r="B6" s="12" t="s">
        <v>52</v>
      </c>
      <c r="C6" s="81" t="s">
        <v>53</v>
      </c>
      <c r="D6" s="82" t="s">
        <v>52</v>
      </c>
      <c r="E6" s="40" t="s">
        <v>53</v>
      </c>
      <c r="F6" s="12" t="s">
        <v>52</v>
      </c>
      <c r="G6" s="81" t="s">
        <v>53</v>
      </c>
      <c r="H6" s="82" t="s">
        <v>52</v>
      </c>
      <c r="I6" s="40" t="s">
        <v>53</v>
      </c>
      <c r="J6" s="82" t="s">
        <v>52</v>
      </c>
      <c r="K6" s="40" t="s">
        <v>53</v>
      </c>
      <c r="L6" s="12" t="s">
        <v>52</v>
      </c>
      <c r="M6" s="81" t="s">
        <v>53</v>
      </c>
      <c r="N6" s="82" t="s">
        <v>52</v>
      </c>
      <c r="O6" s="40" t="s">
        <v>53</v>
      </c>
      <c r="P6" s="12" t="s">
        <v>52</v>
      </c>
      <c r="Q6" s="81" t="s">
        <v>53</v>
      </c>
      <c r="R6" s="82" t="s">
        <v>52</v>
      </c>
      <c r="S6" s="40" t="s">
        <v>53</v>
      </c>
      <c r="T6" s="82" t="s">
        <v>52</v>
      </c>
      <c r="U6" s="40" t="s">
        <v>53</v>
      </c>
      <c r="V6" s="489"/>
      <c r="W6" s="523"/>
    </row>
    <row r="7" spans="1:23" ht="15">
      <c r="A7" s="170" t="s">
        <v>148</v>
      </c>
      <c r="B7" s="18">
        <v>240</v>
      </c>
      <c r="C7" s="252">
        <v>0.05555555555555555</v>
      </c>
      <c r="D7" s="18">
        <v>676</v>
      </c>
      <c r="E7" s="253">
        <v>0.13231552162849872</v>
      </c>
      <c r="F7" s="45">
        <v>105</v>
      </c>
      <c r="G7" s="252">
        <v>0.07777777777777777</v>
      </c>
      <c r="H7" s="18">
        <v>1</v>
      </c>
      <c r="I7" s="113">
        <v>0.0625</v>
      </c>
      <c r="J7" s="45">
        <v>1022</v>
      </c>
      <c r="K7" s="252">
        <v>0.09467345993515516</v>
      </c>
      <c r="L7" s="18">
        <v>215</v>
      </c>
      <c r="M7" s="253">
        <v>0.06106219823913661</v>
      </c>
      <c r="N7" s="45">
        <v>591</v>
      </c>
      <c r="O7" s="252">
        <v>0.12213267203967762</v>
      </c>
      <c r="P7" s="18">
        <v>108</v>
      </c>
      <c r="Q7" s="253">
        <v>0.07327001356852103</v>
      </c>
      <c r="R7" s="45">
        <v>2</v>
      </c>
      <c r="S7" s="124">
        <v>0.06451612903225806</v>
      </c>
      <c r="T7" s="18">
        <v>916</v>
      </c>
      <c r="U7" s="253">
        <v>0.09285352255448555</v>
      </c>
      <c r="V7" s="316">
        <v>1938</v>
      </c>
      <c r="W7" s="317">
        <v>0.09380445304937077</v>
      </c>
    </row>
    <row r="8" spans="1:23" ht="15">
      <c r="A8" s="239" t="s">
        <v>149</v>
      </c>
      <c r="B8" s="22">
        <v>297</v>
      </c>
      <c r="C8" s="237">
        <v>0.06875</v>
      </c>
      <c r="D8" s="22">
        <v>965</v>
      </c>
      <c r="E8" s="238">
        <v>0.18888236445488352</v>
      </c>
      <c r="F8" s="46">
        <v>155</v>
      </c>
      <c r="G8" s="237">
        <v>0.11481481481481481</v>
      </c>
      <c r="H8" s="22">
        <v>1</v>
      </c>
      <c r="I8" s="114">
        <v>0.0625</v>
      </c>
      <c r="J8" s="46">
        <v>1418</v>
      </c>
      <c r="K8" s="237">
        <v>0.13135710977304307</v>
      </c>
      <c r="L8" s="22">
        <v>211</v>
      </c>
      <c r="M8" s="238">
        <v>0.05992615734166431</v>
      </c>
      <c r="N8" s="46">
        <v>711</v>
      </c>
      <c r="O8" s="237">
        <v>0.14693118412895226</v>
      </c>
      <c r="P8" s="22">
        <v>148</v>
      </c>
      <c r="Q8" s="238">
        <v>0.10040705563093623</v>
      </c>
      <c r="R8" s="46">
        <v>3</v>
      </c>
      <c r="S8" s="125">
        <v>0.0967741935483871</v>
      </c>
      <c r="T8" s="22">
        <v>1073</v>
      </c>
      <c r="U8" s="238">
        <v>0.10876837303598581</v>
      </c>
      <c r="V8" s="318">
        <v>2491</v>
      </c>
      <c r="W8" s="317">
        <v>0.12057115198451113</v>
      </c>
    </row>
    <row r="9" spans="1:23" ht="15">
      <c r="A9" s="239" t="s">
        <v>150</v>
      </c>
      <c r="B9" s="22">
        <v>194</v>
      </c>
      <c r="C9" s="237">
        <v>0.04490740740740742</v>
      </c>
      <c r="D9" s="22">
        <v>403</v>
      </c>
      <c r="E9" s="238">
        <v>0.07888040712468193</v>
      </c>
      <c r="F9" s="46">
        <v>99</v>
      </c>
      <c r="G9" s="237">
        <v>0.07333333333333332</v>
      </c>
      <c r="H9" s="22">
        <v>2</v>
      </c>
      <c r="I9" s="114">
        <v>0.125</v>
      </c>
      <c r="J9" s="46">
        <v>698</v>
      </c>
      <c r="K9" s="237">
        <v>0.06465956461324687</v>
      </c>
      <c r="L9" s="22">
        <v>149</v>
      </c>
      <c r="M9" s="238">
        <v>0.042317523430843516</v>
      </c>
      <c r="N9" s="46">
        <v>410</v>
      </c>
      <c r="O9" s="237">
        <v>0.08472824963835503</v>
      </c>
      <c r="P9" s="22">
        <v>95</v>
      </c>
      <c r="Q9" s="238">
        <v>0.06445047489823609</v>
      </c>
      <c r="R9" s="46">
        <v>2</v>
      </c>
      <c r="S9" s="125">
        <v>0.06451612903225806</v>
      </c>
      <c r="T9" s="22">
        <v>656</v>
      </c>
      <c r="U9" s="238">
        <v>0.0664977192093259</v>
      </c>
      <c r="V9" s="318">
        <v>1354</v>
      </c>
      <c r="W9" s="317">
        <v>0.06553727008712489</v>
      </c>
    </row>
    <row r="10" spans="1:23" ht="15">
      <c r="A10" s="239" t="s">
        <v>151</v>
      </c>
      <c r="B10" s="22">
        <v>155</v>
      </c>
      <c r="C10" s="237">
        <v>0.03587962962962963</v>
      </c>
      <c r="D10" s="22">
        <v>370</v>
      </c>
      <c r="E10" s="238">
        <v>0.0724212174593854</v>
      </c>
      <c r="F10" s="46">
        <v>90</v>
      </c>
      <c r="G10" s="237">
        <v>0.06666666666666668</v>
      </c>
      <c r="H10" s="22">
        <v>3</v>
      </c>
      <c r="I10" s="114">
        <v>0.1875</v>
      </c>
      <c r="J10" s="46">
        <v>618</v>
      </c>
      <c r="K10" s="237">
        <v>0.057248726262158406</v>
      </c>
      <c r="L10" s="22">
        <v>146</v>
      </c>
      <c r="M10" s="238">
        <v>0.04146549275773928</v>
      </c>
      <c r="N10" s="46">
        <v>412</v>
      </c>
      <c r="O10" s="237">
        <v>0.08514155817317627</v>
      </c>
      <c r="P10" s="22">
        <v>96</v>
      </c>
      <c r="Q10" s="238">
        <v>0.06512890094979647</v>
      </c>
      <c r="R10" s="46">
        <v>3</v>
      </c>
      <c r="S10" s="125">
        <v>0.0967741935483871</v>
      </c>
      <c r="T10" s="22">
        <v>657</v>
      </c>
      <c r="U10" s="238">
        <v>0.06659908768373038</v>
      </c>
      <c r="V10" s="318">
        <v>1275</v>
      </c>
      <c r="W10" s="317">
        <v>0.061713455953533405</v>
      </c>
    </row>
    <row r="11" spans="1:23" ht="15">
      <c r="A11" s="239" t="s">
        <v>152</v>
      </c>
      <c r="B11" s="22">
        <v>177</v>
      </c>
      <c r="C11" s="237">
        <v>0.04097222222222222</v>
      </c>
      <c r="D11" s="22">
        <v>373</v>
      </c>
      <c r="E11" s="238">
        <v>0.0730084165198669</v>
      </c>
      <c r="F11" s="46">
        <v>94</v>
      </c>
      <c r="G11" s="237">
        <v>0.06962962962962962</v>
      </c>
      <c r="H11" s="22">
        <v>1</v>
      </c>
      <c r="I11" s="114">
        <v>0.0625</v>
      </c>
      <c r="J11" s="46">
        <v>645</v>
      </c>
      <c r="K11" s="237">
        <v>0.05974988420565077</v>
      </c>
      <c r="L11" s="22">
        <v>139</v>
      </c>
      <c r="M11" s="238">
        <v>0.039477421187162735</v>
      </c>
      <c r="N11" s="46">
        <v>323</v>
      </c>
      <c r="O11" s="237">
        <v>0.06674932837363091</v>
      </c>
      <c r="P11" s="22">
        <v>111</v>
      </c>
      <c r="Q11" s="238">
        <v>0.07530529172320218</v>
      </c>
      <c r="R11" s="46">
        <v>4</v>
      </c>
      <c r="S11" s="125">
        <v>0.12903225806451613</v>
      </c>
      <c r="T11" s="22">
        <v>577</v>
      </c>
      <c r="U11" s="238">
        <v>0.05848960973137354</v>
      </c>
      <c r="V11" s="318">
        <v>1222</v>
      </c>
      <c r="W11" s="317">
        <v>0.05914811229428848</v>
      </c>
    </row>
    <row r="12" spans="1:23" ht="15">
      <c r="A12" s="239" t="s">
        <v>153</v>
      </c>
      <c r="B12" s="22">
        <v>285</v>
      </c>
      <c r="C12" s="237">
        <v>0.06597222222222224</v>
      </c>
      <c r="D12" s="22">
        <v>483</v>
      </c>
      <c r="E12" s="238">
        <v>0.094539048737522</v>
      </c>
      <c r="F12" s="46">
        <v>143</v>
      </c>
      <c r="G12" s="237">
        <v>0.10592592592592592</v>
      </c>
      <c r="H12" s="22">
        <v>1</v>
      </c>
      <c r="I12" s="114">
        <v>0.0625</v>
      </c>
      <c r="J12" s="46">
        <v>912</v>
      </c>
      <c r="K12" s="237">
        <v>0.08448355720240851</v>
      </c>
      <c r="L12" s="22">
        <v>189</v>
      </c>
      <c r="M12" s="238">
        <v>0.0536779324055666</v>
      </c>
      <c r="N12" s="46">
        <v>522</v>
      </c>
      <c r="O12" s="237">
        <v>0.10787352758834469</v>
      </c>
      <c r="P12" s="22">
        <v>181</v>
      </c>
      <c r="Q12" s="238">
        <v>0.12279511533242875</v>
      </c>
      <c r="R12" s="46">
        <v>7</v>
      </c>
      <c r="S12" s="125">
        <v>0.2258064516129032</v>
      </c>
      <c r="T12" s="22">
        <v>899</v>
      </c>
      <c r="U12" s="238">
        <v>0.09113025848960973</v>
      </c>
      <c r="V12" s="318">
        <v>1811</v>
      </c>
      <c r="W12" s="317">
        <v>0.0876573088092933</v>
      </c>
    </row>
    <row r="13" spans="1:23" ht="15">
      <c r="A13" s="239" t="s">
        <v>154</v>
      </c>
      <c r="B13" s="22">
        <v>196</v>
      </c>
      <c r="C13" s="237">
        <v>0.04537037037037037</v>
      </c>
      <c r="D13" s="22">
        <v>324</v>
      </c>
      <c r="E13" s="238">
        <v>0.06341749853200236</v>
      </c>
      <c r="F13" s="46">
        <v>92</v>
      </c>
      <c r="G13" s="237">
        <v>0.06814814814814815</v>
      </c>
      <c r="H13" s="22">
        <v>2</v>
      </c>
      <c r="I13" s="114">
        <v>0.125</v>
      </c>
      <c r="J13" s="46">
        <v>614</v>
      </c>
      <c r="K13" s="237">
        <v>0.05687818434460398</v>
      </c>
      <c r="L13" s="22">
        <v>158</v>
      </c>
      <c r="M13" s="238">
        <v>0.0448736154501562</v>
      </c>
      <c r="N13" s="46">
        <v>314</v>
      </c>
      <c r="O13" s="237">
        <v>0.06488943996693532</v>
      </c>
      <c r="P13" s="22">
        <v>105</v>
      </c>
      <c r="Q13" s="238">
        <v>0.0712347354138399</v>
      </c>
      <c r="R13" s="46">
        <v>1</v>
      </c>
      <c r="S13" s="125">
        <v>0.03225806451612903</v>
      </c>
      <c r="T13" s="22">
        <v>578</v>
      </c>
      <c r="U13" s="238">
        <v>0.05859097820577799</v>
      </c>
      <c r="V13" s="318">
        <v>1192</v>
      </c>
      <c r="W13" s="317">
        <v>0.05769603097773476</v>
      </c>
    </row>
    <row r="14" spans="1:23" ht="15">
      <c r="A14" s="239" t="s">
        <v>155</v>
      </c>
      <c r="B14" s="22">
        <v>253</v>
      </c>
      <c r="C14" s="237">
        <v>0.0585648148148148</v>
      </c>
      <c r="D14" s="22">
        <v>342</v>
      </c>
      <c r="E14" s="238">
        <v>0.06694069289489137</v>
      </c>
      <c r="F14" s="46">
        <v>132</v>
      </c>
      <c r="G14" s="237">
        <v>0.09777777777777778</v>
      </c>
      <c r="H14" s="22">
        <v>0</v>
      </c>
      <c r="I14" s="114">
        <v>0</v>
      </c>
      <c r="J14" s="46">
        <v>727</v>
      </c>
      <c r="K14" s="237">
        <v>0.06734599351551644</v>
      </c>
      <c r="L14" s="22">
        <v>217</v>
      </c>
      <c r="M14" s="238">
        <v>0.061630218687872766</v>
      </c>
      <c r="N14" s="46">
        <v>398</v>
      </c>
      <c r="O14" s="237">
        <v>0.08224839842942756</v>
      </c>
      <c r="P14" s="22">
        <v>145</v>
      </c>
      <c r="Q14" s="238">
        <v>0.09837177747625508</v>
      </c>
      <c r="R14" s="46">
        <v>0</v>
      </c>
      <c r="S14" s="125">
        <v>0</v>
      </c>
      <c r="T14" s="22">
        <v>760</v>
      </c>
      <c r="U14" s="238">
        <v>0.07704004054738976</v>
      </c>
      <c r="V14" s="318">
        <v>1487</v>
      </c>
      <c r="W14" s="317">
        <v>0.07197483059051307</v>
      </c>
    </row>
    <row r="15" spans="1:23" ht="15">
      <c r="A15" s="239" t="s">
        <v>156</v>
      </c>
      <c r="B15" s="22">
        <v>367</v>
      </c>
      <c r="C15" s="237">
        <v>0.0849537037037037</v>
      </c>
      <c r="D15" s="22">
        <v>429</v>
      </c>
      <c r="E15" s="238">
        <v>0.08396946564885496</v>
      </c>
      <c r="F15" s="46">
        <v>170</v>
      </c>
      <c r="G15" s="237">
        <v>0.1259259259259259</v>
      </c>
      <c r="H15" s="22">
        <v>2</v>
      </c>
      <c r="I15" s="114">
        <v>0.125</v>
      </c>
      <c r="J15" s="46">
        <v>968</v>
      </c>
      <c r="K15" s="237">
        <v>0.08967114404817045</v>
      </c>
      <c r="L15" s="22">
        <v>328</v>
      </c>
      <c r="M15" s="238">
        <v>0.09315535359272933</v>
      </c>
      <c r="N15" s="46">
        <v>403</v>
      </c>
      <c r="O15" s="237">
        <v>0.08328166976648067</v>
      </c>
      <c r="P15" s="22">
        <v>155</v>
      </c>
      <c r="Q15" s="238">
        <v>0.10515603799185888</v>
      </c>
      <c r="R15" s="46">
        <v>3</v>
      </c>
      <c r="S15" s="125">
        <v>0.0967741935483871</v>
      </c>
      <c r="T15" s="22">
        <v>889</v>
      </c>
      <c r="U15" s="238">
        <v>0.09011657374556513</v>
      </c>
      <c r="V15" s="318">
        <v>1857</v>
      </c>
      <c r="W15" s="317">
        <v>0.0898838334946757</v>
      </c>
    </row>
    <row r="16" spans="1:23" ht="15">
      <c r="A16" s="239" t="s">
        <v>157</v>
      </c>
      <c r="B16" s="22">
        <v>535</v>
      </c>
      <c r="C16" s="237">
        <v>0.1238425925925926</v>
      </c>
      <c r="D16" s="22">
        <v>412</v>
      </c>
      <c r="E16" s="238">
        <v>0.08064200430612643</v>
      </c>
      <c r="F16" s="46">
        <v>139</v>
      </c>
      <c r="G16" s="237">
        <v>0.10296296296296296</v>
      </c>
      <c r="H16" s="22">
        <v>1</v>
      </c>
      <c r="I16" s="114">
        <v>0.0625</v>
      </c>
      <c r="J16" s="46">
        <v>1087</v>
      </c>
      <c r="K16" s="237">
        <v>0.10069476609541454</v>
      </c>
      <c r="L16" s="22">
        <v>481</v>
      </c>
      <c r="M16" s="238">
        <v>0.13660891792104515</v>
      </c>
      <c r="N16" s="46">
        <v>417</v>
      </c>
      <c r="O16" s="237">
        <v>0.08617482951022938</v>
      </c>
      <c r="P16" s="22">
        <v>160</v>
      </c>
      <c r="Q16" s="238">
        <v>0.10854816824966079</v>
      </c>
      <c r="R16" s="46">
        <v>2</v>
      </c>
      <c r="S16" s="125">
        <v>0.06451612903225806</v>
      </c>
      <c r="T16" s="22">
        <v>1060</v>
      </c>
      <c r="U16" s="238">
        <v>0.10745058286872783</v>
      </c>
      <c r="V16" s="318">
        <v>2147</v>
      </c>
      <c r="W16" s="317">
        <v>0.10392061955469506</v>
      </c>
    </row>
    <row r="17" spans="1:23" ht="15">
      <c r="A17" s="239" t="s">
        <v>158</v>
      </c>
      <c r="B17" s="22">
        <v>796</v>
      </c>
      <c r="C17" s="237">
        <v>0.18425925925925926</v>
      </c>
      <c r="D17" s="22">
        <v>262</v>
      </c>
      <c r="E17" s="238">
        <v>0.05128205128205128</v>
      </c>
      <c r="F17" s="46">
        <v>93</v>
      </c>
      <c r="G17" s="237">
        <v>0.06888888888888889</v>
      </c>
      <c r="H17" s="22">
        <v>2</v>
      </c>
      <c r="I17" s="114">
        <v>0.125</v>
      </c>
      <c r="J17" s="46">
        <v>1153</v>
      </c>
      <c r="K17" s="237">
        <v>0.10680870773506253</v>
      </c>
      <c r="L17" s="22">
        <v>628</v>
      </c>
      <c r="M17" s="238">
        <v>0.1783584209031525</v>
      </c>
      <c r="N17" s="46">
        <v>264</v>
      </c>
      <c r="O17" s="237">
        <v>0.054556726596404224</v>
      </c>
      <c r="P17" s="22">
        <v>132</v>
      </c>
      <c r="Q17" s="238">
        <v>0.08955223880597014</v>
      </c>
      <c r="R17" s="46">
        <v>2</v>
      </c>
      <c r="S17" s="125">
        <v>0.06451612903225806</v>
      </c>
      <c r="T17" s="22">
        <v>1026</v>
      </c>
      <c r="U17" s="238">
        <v>0.10400405473897618</v>
      </c>
      <c r="V17" s="318">
        <v>2179</v>
      </c>
      <c r="W17" s="317">
        <v>0.10546950629235237</v>
      </c>
    </row>
    <row r="18" spans="1:23" ht="15.75" thickBot="1">
      <c r="A18" s="254" t="s">
        <v>159</v>
      </c>
      <c r="B18" s="47">
        <v>825</v>
      </c>
      <c r="C18" s="244">
        <v>0.1909722222222222</v>
      </c>
      <c r="D18" s="47">
        <v>70</v>
      </c>
      <c r="E18" s="245">
        <v>0.013701311411235075</v>
      </c>
      <c r="F18" s="48">
        <v>38</v>
      </c>
      <c r="G18" s="244">
        <v>0.028148148148148148</v>
      </c>
      <c r="H18" s="47">
        <v>0</v>
      </c>
      <c r="I18" s="115">
        <v>0</v>
      </c>
      <c r="J18" s="48">
        <v>933</v>
      </c>
      <c r="K18" s="244">
        <v>0.08642890226956924</v>
      </c>
      <c r="L18" s="47">
        <v>660</v>
      </c>
      <c r="M18" s="245">
        <v>0.187446748082931</v>
      </c>
      <c r="N18" s="48">
        <v>74</v>
      </c>
      <c r="O18" s="244">
        <v>0.015292415788386032</v>
      </c>
      <c r="P18" s="47">
        <v>38</v>
      </c>
      <c r="Q18" s="245">
        <v>0.02578018995929444</v>
      </c>
      <c r="R18" s="48">
        <v>2</v>
      </c>
      <c r="S18" s="126">
        <v>0.06451612903225806</v>
      </c>
      <c r="T18" s="47">
        <v>774</v>
      </c>
      <c r="U18" s="245">
        <v>0.07845919918905221</v>
      </c>
      <c r="V18" s="319">
        <v>1707</v>
      </c>
      <c r="W18" s="320">
        <v>0.08262342691190706</v>
      </c>
    </row>
    <row r="19" spans="1:23" ht="15.75" thickBot="1">
      <c r="A19" s="49" t="s">
        <v>79</v>
      </c>
      <c r="B19" s="50">
        <v>4320</v>
      </c>
      <c r="C19" s="106">
        <v>1</v>
      </c>
      <c r="D19" s="50">
        <v>5109</v>
      </c>
      <c r="E19" s="107">
        <v>1</v>
      </c>
      <c r="F19" s="51">
        <v>1350</v>
      </c>
      <c r="G19" s="106">
        <v>1</v>
      </c>
      <c r="H19" s="50">
        <v>16</v>
      </c>
      <c r="I19" s="107">
        <v>1</v>
      </c>
      <c r="J19" s="51">
        <v>10795</v>
      </c>
      <c r="K19" s="106">
        <v>1</v>
      </c>
      <c r="L19" s="50">
        <v>3521</v>
      </c>
      <c r="M19" s="107">
        <v>1</v>
      </c>
      <c r="N19" s="51">
        <v>4839</v>
      </c>
      <c r="O19" s="106">
        <v>1</v>
      </c>
      <c r="P19" s="50">
        <v>1474</v>
      </c>
      <c r="Q19" s="107">
        <v>1</v>
      </c>
      <c r="R19" s="51">
        <v>31</v>
      </c>
      <c r="S19" s="106">
        <v>1</v>
      </c>
      <c r="T19" s="50">
        <v>9865</v>
      </c>
      <c r="U19" s="107">
        <v>1</v>
      </c>
      <c r="V19" s="50">
        <v>20660</v>
      </c>
      <c r="W19" s="107">
        <v>1</v>
      </c>
    </row>
    <row r="20" spans="1:23" ht="15">
      <c r="A20" s="112"/>
      <c r="B20" s="246"/>
      <c r="C20" s="247"/>
      <c r="D20" s="246"/>
      <c r="E20" s="247"/>
      <c r="F20" s="246"/>
      <c r="G20" s="247"/>
      <c r="H20" s="246"/>
      <c r="I20" s="247"/>
      <c r="J20" s="246"/>
      <c r="K20" s="247"/>
      <c r="L20" s="246"/>
      <c r="M20" s="247"/>
      <c r="N20" s="246"/>
      <c r="O20" s="247"/>
      <c r="P20" s="246"/>
      <c r="Q20" s="247"/>
      <c r="R20" s="246"/>
      <c r="S20" s="247"/>
      <c r="T20" s="246"/>
      <c r="U20" s="247"/>
      <c r="V20" s="37"/>
      <c r="W20" s="37"/>
    </row>
    <row r="21" spans="1:23" ht="15">
      <c r="A21" s="52" t="s">
        <v>85</v>
      </c>
      <c r="B21" s="53"/>
      <c r="C21" s="53"/>
      <c r="D21" s="53"/>
      <c r="E21" s="53"/>
      <c r="F21" s="53"/>
      <c r="G21" s="53"/>
      <c r="H21" s="53"/>
      <c r="I21" s="53"/>
      <c r="J21" s="53"/>
      <c r="K21" s="53"/>
      <c r="L21" s="53"/>
      <c r="M21" s="53"/>
      <c r="N21" s="53"/>
      <c r="O21" s="53"/>
      <c r="P21" s="53"/>
      <c r="Q21" s="53"/>
      <c r="R21" s="53"/>
      <c r="S21" s="53"/>
      <c r="T21" s="53"/>
      <c r="U21" s="37"/>
      <c r="V21" s="376"/>
      <c r="W21" s="37"/>
    </row>
    <row r="22" spans="1:23" ht="15">
      <c r="A22" s="53" t="s">
        <v>86</v>
      </c>
      <c r="B22" s="53"/>
      <c r="C22" s="53"/>
      <c r="D22" s="53"/>
      <c r="E22" s="53"/>
      <c r="F22" s="53"/>
      <c r="G22" s="53"/>
      <c r="H22" s="53"/>
      <c r="I22" s="53"/>
      <c r="J22" s="53"/>
      <c r="K22" s="53"/>
      <c r="L22" s="53"/>
      <c r="M22" s="53"/>
      <c r="N22" s="53"/>
      <c r="O22" s="53"/>
      <c r="P22" s="53"/>
      <c r="Q22" s="53"/>
      <c r="R22" s="53"/>
      <c r="S22" s="53"/>
      <c r="T22" s="53"/>
      <c r="U22" s="37"/>
      <c r="V22" s="355"/>
      <c r="W22" s="355"/>
    </row>
    <row r="23" spans="1:23" ht="33" customHeight="1">
      <c r="A23" s="512" t="s">
        <v>161</v>
      </c>
      <c r="B23" s="512"/>
      <c r="C23" s="512"/>
      <c r="D23" s="512"/>
      <c r="E23" s="512"/>
      <c r="F23" s="512"/>
      <c r="G23" s="512"/>
      <c r="H23" s="512"/>
      <c r="I23" s="512"/>
      <c r="J23" s="512"/>
      <c r="K23" s="512"/>
      <c r="L23" s="512"/>
      <c r="M23" s="512"/>
      <c r="N23" s="512"/>
      <c r="O23" s="512"/>
      <c r="P23" s="512"/>
      <c r="Q23" s="512"/>
      <c r="R23" s="512"/>
      <c r="S23" s="512"/>
      <c r="T23" s="512"/>
      <c r="U23" s="37"/>
      <c r="V23" s="37"/>
      <c r="W23" s="37"/>
    </row>
    <row r="24" spans="1:21" ht="15">
      <c r="A24" s="37"/>
      <c r="B24" s="37"/>
      <c r="C24" s="37"/>
      <c r="D24" s="37"/>
      <c r="E24" s="37"/>
      <c r="F24" s="37"/>
      <c r="G24" s="37"/>
      <c r="H24" s="37"/>
      <c r="I24" s="37"/>
      <c r="J24" s="37"/>
      <c r="K24" s="37"/>
      <c r="L24" s="37"/>
      <c r="M24" s="37"/>
      <c r="N24" s="37"/>
      <c r="O24" s="37"/>
      <c r="P24" s="37"/>
      <c r="Q24" s="37"/>
      <c r="R24" s="37"/>
      <c r="S24" s="37"/>
      <c r="T24" s="37"/>
      <c r="U24" s="37"/>
    </row>
    <row r="25" spans="1:21" ht="15">
      <c r="A25" s="37"/>
      <c r="B25" s="80"/>
      <c r="C25" s="80"/>
      <c r="D25" s="80"/>
      <c r="E25" s="80"/>
      <c r="F25" s="80"/>
      <c r="G25" s="80"/>
      <c r="H25" s="80"/>
      <c r="I25" s="80"/>
      <c r="J25" s="80"/>
      <c r="K25" s="80"/>
      <c r="L25" s="80"/>
      <c r="M25" s="37"/>
      <c r="N25" s="37"/>
      <c r="O25" s="37"/>
      <c r="P25" s="37"/>
      <c r="Q25" s="37"/>
      <c r="R25" s="37"/>
      <c r="S25" s="37"/>
      <c r="T25" s="37"/>
      <c r="U25" s="37"/>
    </row>
  </sheetData>
  <sheetProtection/>
  <mergeCells count="19">
    <mergeCell ref="B5:C5"/>
    <mergeCell ref="R5:S5"/>
    <mergeCell ref="A23:T23"/>
    <mergeCell ref="D5:E5"/>
    <mergeCell ref="F5:G5"/>
    <mergeCell ref="H5:I5"/>
    <mergeCell ref="L5:M5"/>
    <mergeCell ref="N5:O5"/>
    <mergeCell ref="P5:Q5"/>
    <mergeCell ref="V2:W6"/>
    <mergeCell ref="A1:U1"/>
    <mergeCell ref="A2:A6"/>
    <mergeCell ref="B2:U2"/>
    <mergeCell ref="B3:K3"/>
    <mergeCell ref="L3:U3"/>
    <mergeCell ref="B4:I4"/>
    <mergeCell ref="J4:K5"/>
    <mergeCell ref="L4:S4"/>
    <mergeCell ref="T4:U5"/>
  </mergeCells>
  <printOptions horizontalCentered="1"/>
  <pageMargins left="0.7" right="0.7" top="0.75" bottom="0.75" header="0.3" footer="0.3"/>
  <pageSetup fitToHeight="1" fitToWidth="1" horizontalDpi="600" verticalDpi="600" orientation="landscape" paperSize="9" scale="69" r:id="rId1"/>
</worksheet>
</file>

<file path=xl/worksheets/sheet29.xml><?xml version="1.0" encoding="utf-8"?>
<worksheet xmlns="http://schemas.openxmlformats.org/spreadsheetml/2006/main" xmlns:r="http://schemas.openxmlformats.org/officeDocument/2006/relationships">
  <sheetPr>
    <tabColor rgb="FF92D050"/>
    <pageSetUpPr fitToPage="1"/>
  </sheetPr>
  <dimension ref="A1:Q24"/>
  <sheetViews>
    <sheetView zoomScalePageLayoutView="0" workbookViewId="0" topLeftCell="A1">
      <selection activeCell="A1" sqref="A1:Q1"/>
    </sheetView>
  </sheetViews>
  <sheetFormatPr defaultColWidth="9.140625" defaultRowHeight="15"/>
  <cols>
    <col min="1" max="1" width="20.7109375" style="165" customWidth="1"/>
    <col min="2" max="16" width="9.8515625" style="165" customWidth="1"/>
    <col min="17" max="17" width="11.8515625" style="165" customWidth="1"/>
    <col min="18" max="16384" width="9.140625" style="165" customWidth="1"/>
  </cols>
  <sheetData>
    <row r="1" spans="1:17" ht="24.75" customHeight="1" thickBot="1" thickTop="1">
      <c r="A1" s="486" t="s">
        <v>301</v>
      </c>
      <c r="B1" s="487"/>
      <c r="C1" s="487"/>
      <c r="D1" s="487"/>
      <c r="E1" s="487"/>
      <c r="F1" s="487"/>
      <c r="G1" s="487"/>
      <c r="H1" s="487"/>
      <c r="I1" s="487"/>
      <c r="J1" s="487"/>
      <c r="K1" s="487"/>
      <c r="L1" s="487"/>
      <c r="M1" s="487"/>
      <c r="N1" s="487"/>
      <c r="O1" s="487"/>
      <c r="P1" s="487"/>
      <c r="Q1" s="488"/>
    </row>
    <row r="2" spans="1:17" ht="19.5" customHeight="1" thickBot="1" thickTop="1">
      <c r="A2" s="467" t="s">
        <v>147</v>
      </c>
      <c r="B2" s="489" t="s">
        <v>92</v>
      </c>
      <c r="C2" s="539"/>
      <c r="D2" s="539"/>
      <c r="E2" s="539"/>
      <c r="F2" s="539"/>
      <c r="G2" s="539"/>
      <c r="H2" s="539"/>
      <c r="I2" s="539"/>
      <c r="J2" s="539"/>
      <c r="K2" s="539"/>
      <c r="L2" s="539"/>
      <c r="M2" s="539"/>
      <c r="N2" s="539"/>
      <c r="O2" s="539"/>
      <c r="P2" s="540"/>
      <c r="Q2" s="451"/>
    </row>
    <row r="3" spans="1:17" ht="19.5" customHeight="1" thickBot="1">
      <c r="A3" s="467"/>
      <c r="B3" s="500" t="s">
        <v>162</v>
      </c>
      <c r="C3" s="501"/>
      <c r="D3" s="501"/>
      <c r="E3" s="501"/>
      <c r="F3" s="541"/>
      <c r="G3" s="506" t="s">
        <v>163</v>
      </c>
      <c r="H3" s="501"/>
      <c r="I3" s="501"/>
      <c r="J3" s="501"/>
      <c r="K3" s="541"/>
      <c r="L3" s="506" t="s">
        <v>95</v>
      </c>
      <c r="M3" s="501"/>
      <c r="N3" s="501"/>
      <c r="O3" s="501"/>
      <c r="P3" s="502"/>
      <c r="Q3" s="467" t="s">
        <v>99</v>
      </c>
    </row>
    <row r="4" spans="1:17" ht="19.5" customHeight="1" thickBot="1">
      <c r="A4" s="467"/>
      <c r="B4" s="508" t="s">
        <v>80</v>
      </c>
      <c r="C4" s="530"/>
      <c r="D4" s="530"/>
      <c r="E4" s="509"/>
      <c r="F4" s="507" t="s">
        <v>79</v>
      </c>
      <c r="G4" s="530" t="s">
        <v>80</v>
      </c>
      <c r="H4" s="530"/>
      <c r="I4" s="530"/>
      <c r="J4" s="509"/>
      <c r="K4" s="507" t="s">
        <v>79</v>
      </c>
      <c r="L4" s="530" t="s">
        <v>80</v>
      </c>
      <c r="M4" s="530"/>
      <c r="N4" s="530"/>
      <c r="O4" s="509"/>
      <c r="P4" s="507" t="s">
        <v>79</v>
      </c>
      <c r="Q4" s="467"/>
    </row>
    <row r="5" spans="1:17" ht="19.5" customHeight="1" thickBot="1">
      <c r="A5" s="468"/>
      <c r="B5" s="58" t="s">
        <v>81</v>
      </c>
      <c r="C5" s="59" t="s">
        <v>82</v>
      </c>
      <c r="D5" s="59" t="s">
        <v>83</v>
      </c>
      <c r="E5" s="60" t="s">
        <v>84</v>
      </c>
      <c r="F5" s="460"/>
      <c r="G5" s="58" t="s">
        <v>81</v>
      </c>
      <c r="H5" s="59" t="s">
        <v>82</v>
      </c>
      <c r="I5" s="59" t="s">
        <v>83</v>
      </c>
      <c r="J5" s="60" t="s">
        <v>84</v>
      </c>
      <c r="K5" s="460"/>
      <c r="L5" s="58" t="s">
        <v>81</v>
      </c>
      <c r="M5" s="59" t="s">
        <v>82</v>
      </c>
      <c r="N5" s="59" t="s">
        <v>83</v>
      </c>
      <c r="O5" s="60" t="s">
        <v>84</v>
      </c>
      <c r="P5" s="460"/>
      <c r="Q5" s="468"/>
    </row>
    <row r="6" spans="1:17" ht="15">
      <c r="A6" s="170" t="s">
        <v>148</v>
      </c>
      <c r="B6" s="18">
        <v>75</v>
      </c>
      <c r="C6" s="108">
        <v>174</v>
      </c>
      <c r="D6" s="108">
        <v>20</v>
      </c>
      <c r="E6" s="117">
        <v>2</v>
      </c>
      <c r="F6" s="18">
        <v>271</v>
      </c>
      <c r="G6" s="18">
        <v>288</v>
      </c>
      <c r="H6" s="108">
        <v>805</v>
      </c>
      <c r="I6" s="108">
        <v>118</v>
      </c>
      <c r="J6" s="117">
        <v>1</v>
      </c>
      <c r="K6" s="18">
        <v>1212</v>
      </c>
      <c r="L6" s="18">
        <v>92</v>
      </c>
      <c r="M6" s="108">
        <v>288</v>
      </c>
      <c r="N6" s="108">
        <v>75</v>
      </c>
      <c r="O6" s="117">
        <v>0</v>
      </c>
      <c r="P6" s="249">
        <v>455</v>
      </c>
      <c r="Q6" s="358">
        <v>1938</v>
      </c>
    </row>
    <row r="7" spans="1:17" ht="15">
      <c r="A7" s="239" t="s">
        <v>149</v>
      </c>
      <c r="B7" s="22">
        <v>80</v>
      </c>
      <c r="C7" s="110">
        <v>182</v>
      </c>
      <c r="D7" s="110">
        <v>16</v>
      </c>
      <c r="E7" s="118">
        <v>0</v>
      </c>
      <c r="F7" s="22">
        <v>278</v>
      </c>
      <c r="G7" s="22">
        <v>288</v>
      </c>
      <c r="H7" s="110">
        <v>1078</v>
      </c>
      <c r="I7" s="110">
        <v>171</v>
      </c>
      <c r="J7" s="118">
        <v>1</v>
      </c>
      <c r="K7" s="22">
        <v>1538</v>
      </c>
      <c r="L7" s="22">
        <v>140</v>
      </c>
      <c r="M7" s="110">
        <v>416</v>
      </c>
      <c r="N7" s="110">
        <v>116</v>
      </c>
      <c r="O7" s="118">
        <v>3</v>
      </c>
      <c r="P7" s="250">
        <v>675</v>
      </c>
      <c r="Q7" s="359">
        <v>2491</v>
      </c>
    </row>
    <row r="8" spans="1:17" ht="15">
      <c r="A8" s="239" t="s">
        <v>150</v>
      </c>
      <c r="B8" s="22">
        <v>67</v>
      </c>
      <c r="C8" s="110">
        <v>129</v>
      </c>
      <c r="D8" s="110">
        <v>22</v>
      </c>
      <c r="E8" s="118">
        <v>0</v>
      </c>
      <c r="F8" s="22">
        <v>218</v>
      </c>
      <c r="G8" s="22">
        <v>206</v>
      </c>
      <c r="H8" s="110">
        <v>513</v>
      </c>
      <c r="I8" s="110">
        <v>110</v>
      </c>
      <c r="J8" s="118">
        <v>4</v>
      </c>
      <c r="K8" s="22">
        <v>833</v>
      </c>
      <c r="L8" s="22">
        <v>70</v>
      </c>
      <c r="M8" s="110">
        <v>171</v>
      </c>
      <c r="N8" s="110">
        <v>62</v>
      </c>
      <c r="O8" s="118">
        <v>0</v>
      </c>
      <c r="P8" s="250">
        <v>303</v>
      </c>
      <c r="Q8" s="359">
        <v>1354</v>
      </c>
    </row>
    <row r="9" spans="1:17" ht="15">
      <c r="A9" s="239" t="s">
        <v>151</v>
      </c>
      <c r="B9" s="22">
        <v>61</v>
      </c>
      <c r="C9" s="110">
        <v>143</v>
      </c>
      <c r="D9" s="110">
        <v>17</v>
      </c>
      <c r="E9" s="118">
        <v>2</v>
      </c>
      <c r="F9" s="22">
        <v>223</v>
      </c>
      <c r="G9" s="22">
        <v>175</v>
      </c>
      <c r="H9" s="110">
        <v>468</v>
      </c>
      <c r="I9" s="110">
        <v>104</v>
      </c>
      <c r="J9" s="118">
        <v>3</v>
      </c>
      <c r="K9" s="22">
        <v>750</v>
      </c>
      <c r="L9" s="22">
        <v>65</v>
      </c>
      <c r="M9" s="110">
        <v>171</v>
      </c>
      <c r="N9" s="110">
        <v>65</v>
      </c>
      <c r="O9" s="118">
        <v>1</v>
      </c>
      <c r="P9" s="250">
        <v>302</v>
      </c>
      <c r="Q9" s="359">
        <v>1275</v>
      </c>
    </row>
    <row r="10" spans="1:17" ht="15">
      <c r="A10" s="239" t="s">
        <v>152</v>
      </c>
      <c r="B10" s="22">
        <v>47</v>
      </c>
      <c r="C10" s="110">
        <v>96</v>
      </c>
      <c r="D10" s="110">
        <v>27</v>
      </c>
      <c r="E10" s="118">
        <v>2</v>
      </c>
      <c r="F10" s="22">
        <v>172</v>
      </c>
      <c r="G10" s="22">
        <v>207</v>
      </c>
      <c r="H10" s="110">
        <v>457</v>
      </c>
      <c r="I10" s="110">
        <v>125</v>
      </c>
      <c r="J10" s="118">
        <v>2</v>
      </c>
      <c r="K10" s="22">
        <v>791</v>
      </c>
      <c r="L10" s="22">
        <v>62</v>
      </c>
      <c r="M10" s="110">
        <v>143</v>
      </c>
      <c r="N10" s="110">
        <v>53</v>
      </c>
      <c r="O10" s="118">
        <v>1</v>
      </c>
      <c r="P10" s="250">
        <v>259</v>
      </c>
      <c r="Q10" s="359">
        <v>1222</v>
      </c>
    </row>
    <row r="11" spans="1:17" ht="15">
      <c r="A11" s="239" t="s">
        <v>153</v>
      </c>
      <c r="B11" s="22">
        <v>53</v>
      </c>
      <c r="C11" s="110">
        <v>157</v>
      </c>
      <c r="D11" s="110">
        <v>29</v>
      </c>
      <c r="E11" s="118">
        <v>1</v>
      </c>
      <c r="F11" s="22">
        <v>240</v>
      </c>
      <c r="G11" s="22">
        <v>318</v>
      </c>
      <c r="H11" s="110">
        <v>646</v>
      </c>
      <c r="I11" s="110">
        <v>185</v>
      </c>
      <c r="J11" s="118">
        <v>4</v>
      </c>
      <c r="K11" s="22">
        <v>1153</v>
      </c>
      <c r="L11" s="22">
        <v>103</v>
      </c>
      <c r="M11" s="110">
        <v>202</v>
      </c>
      <c r="N11" s="110">
        <v>110</v>
      </c>
      <c r="O11" s="118">
        <v>3</v>
      </c>
      <c r="P11" s="250">
        <v>418</v>
      </c>
      <c r="Q11" s="359">
        <v>1811</v>
      </c>
    </row>
    <row r="12" spans="1:17" ht="15">
      <c r="A12" s="239" t="s">
        <v>154</v>
      </c>
      <c r="B12" s="22">
        <v>69</v>
      </c>
      <c r="C12" s="110">
        <v>137</v>
      </c>
      <c r="D12" s="110">
        <v>23</v>
      </c>
      <c r="E12" s="118">
        <v>1</v>
      </c>
      <c r="F12" s="22">
        <v>230</v>
      </c>
      <c r="G12" s="22">
        <v>196</v>
      </c>
      <c r="H12" s="110">
        <v>384</v>
      </c>
      <c r="I12" s="110">
        <v>111</v>
      </c>
      <c r="J12" s="118">
        <v>1</v>
      </c>
      <c r="K12" s="22">
        <v>692</v>
      </c>
      <c r="L12" s="22">
        <v>89</v>
      </c>
      <c r="M12" s="110">
        <v>117</v>
      </c>
      <c r="N12" s="110">
        <v>63</v>
      </c>
      <c r="O12" s="118">
        <v>1</v>
      </c>
      <c r="P12" s="250">
        <v>270</v>
      </c>
      <c r="Q12" s="359">
        <v>1192</v>
      </c>
    </row>
    <row r="13" spans="1:17" ht="15">
      <c r="A13" s="239" t="s">
        <v>155</v>
      </c>
      <c r="B13" s="22">
        <v>105</v>
      </c>
      <c r="C13" s="110">
        <v>172</v>
      </c>
      <c r="D13" s="110">
        <v>33</v>
      </c>
      <c r="E13" s="118">
        <v>0</v>
      </c>
      <c r="F13" s="22">
        <v>310</v>
      </c>
      <c r="G13" s="22">
        <v>266</v>
      </c>
      <c r="H13" s="110">
        <v>420</v>
      </c>
      <c r="I13" s="110">
        <v>147</v>
      </c>
      <c r="J13" s="118">
        <v>0</v>
      </c>
      <c r="K13" s="22">
        <v>833</v>
      </c>
      <c r="L13" s="22">
        <v>99</v>
      </c>
      <c r="M13" s="110">
        <v>148</v>
      </c>
      <c r="N13" s="110">
        <v>97</v>
      </c>
      <c r="O13" s="118">
        <v>0</v>
      </c>
      <c r="P13" s="250">
        <v>344</v>
      </c>
      <c r="Q13" s="359">
        <v>1487</v>
      </c>
    </row>
    <row r="14" spans="1:17" ht="15">
      <c r="A14" s="239" t="s">
        <v>156</v>
      </c>
      <c r="B14" s="22">
        <v>90</v>
      </c>
      <c r="C14" s="110">
        <v>124</v>
      </c>
      <c r="D14" s="110">
        <v>27</v>
      </c>
      <c r="E14" s="118">
        <v>0</v>
      </c>
      <c r="F14" s="22">
        <v>241</v>
      </c>
      <c r="G14" s="22">
        <v>433</v>
      </c>
      <c r="H14" s="110">
        <v>523</v>
      </c>
      <c r="I14" s="110">
        <v>174</v>
      </c>
      <c r="J14" s="118">
        <v>5</v>
      </c>
      <c r="K14" s="22">
        <v>1135</v>
      </c>
      <c r="L14" s="22">
        <v>172</v>
      </c>
      <c r="M14" s="110">
        <v>185</v>
      </c>
      <c r="N14" s="110">
        <v>124</v>
      </c>
      <c r="O14" s="118">
        <v>0</v>
      </c>
      <c r="P14" s="250">
        <v>481</v>
      </c>
      <c r="Q14" s="359">
        <v>1857</v>
      </c>
    </row>
    <row r="15" spans="1:17" ht="15">
      <c r="A15" s="239" t="s">
        <v>157</v>
      </c>
      <c r="B15" s="22">
        <v>171</v>
      </c>
      <c r="C15" s="110">
        <v>135</v>
      </c>
      <c r="D15" s="110">
        <v>32</v>
      </c>
      <c r="E15" s="118">
        <v>0</v>
      </c>
      <c r="F15" s="22">
        <v>338</v>
      </c>
      <c r="G15" s="22">
        <v>602</v>
      </c>
      <c r="H15" s="110">
        <v>515</v>
      </c>
      <c r="I15" s="110">
        <v>170</v>
      </c>
      <c r="J15" s="118">
        <v>2</v>
      </c>
      <c r="K15" s="22">
        <v>1289</v>
      </c>
      <c r="L15" s="22">
        <v>243</v>
      </c>
      <c r="M15" s="110">
        <v>179</v>
      </c>
      <c r="N15" s="110">
        <v>97</v>
      </c>
      <c r="O15" s="118">
        <v>1</v>
      </c>
      <c r="P15" s="250">
        <v>520</v>
      </c>
      <c r="Q15" s="359">
        <v>2147</v>
      </c>
    </row>
    <row r="16" spans="1:17" ht="15">
      <c r="A16" s="239" t="s">
        <v>158</v>
      </c>
      <c r="B16" s="22">
        <v>201</v>
      </c>
      <c r="C16" s="110">
        <v>73</v>
      </c>
      <c r="D16" s="110">
        <v>23</v>
      </c>
      <c r="E16" s="118">
        <v>2</v>
      </c>
      <c r="F16" s="22">
        <v>299</v>
      </c>
      <c r="G16" s="22">
        <v>854</v>
      </c>
      <c r="H16" s="110">
        <v>309</v>
      </c>
      <c r="I16" s="110">
        <v>137</v>
      </c>
      <c r="J16" s="118">
        <v>0</v>
      </c>
      <c r="K16" s="22">
        <v>1300</v>
      </c>
      <c r="L16" s="22">
        <v>369</v>
      </c>
      <c r="M16" s="110">
        <v>144</v>
      </c>
      <c r="N16" s="110">
        <v>65</v>
      </c>
      <c r="O16" s="118">
        <v>2</v>
      </c>
      <c r="P16" s="250">
        <v>580</v>
      </c>
      <c r="Q16" s="359">
        <v>2179</v>
      </c>
    </row>
    <row r="17" spans="1:17" ht="15.75" thickBot="1">
      <c r="A17" s="239" t="s">
        <v>159</v>
      </c>
      <c r="B17" s="47">
        <v>204</v>
      </c>
      <c r="C17" s="119">
        <v>28</v>
      </c>
      <c r="D17" s="119">
        <v>7</v>
      </c>
      <c r="E17" s="120">
        <v>0</v>
      </c>
      <c r="F17" s="47">
        <v>239</v>
      </c>
      <c r="G17" s="47">
        <v>904</v>
      </c>
      <c r="H17" s="119">
        <v>82</v>
      </c>
      <c r="I17" s="119">
        <v>42</v>
      </c>
      <c r="J17" s="120">
        <v>1</v>
      </c>
      <c r="K17" s="47">
        <v>1029</v>
      </c>
      <c r="L17" s="47">
        <v>377</v>
      </c>
      <c r="M17" s="119">
        <v>34</v>
      </c>
      <c r="N17" s="119">
        <v>27</v>
      </c>
      <c r="O17" s="120">
        <v>1</v>
      </c>
      <c r="P17" s="251">
        <v>439</v>
      </c>
      <c r="Q17" s="360">
        <v>1707</v>
      </c>
    </row>
    <row r="18" spans="1:17" ht="15.75" thickBot="1">
      <c r="A18" s="49" t="s">
        <v>79</v>
      </c>
      <c r="B18" s="31">
        <v>1223</v>
      </c>
      <c r="C18" s="72">
        <v>1550</v>
      </c>
      <c r="D18" s="72">
        <v>276</v>
      </c>
      <c r="E18" s="121">
        <v>10</v>
      </c>
      <c r="F18" s="31">
        <v>3059</v>
      </c>
      <c r="G18" s="31">
        <v>4737</v>
      </c>
      <c r="H18" s="72">
        <v>6200</v>
      </c>
      <c r="I18" s="72">
        <v>1594</v>
      </c>
      <c r="J18" s="121">
        <v>24</v>
      </c>
      <c r="K18" s="31">
        <v>12555</v>
      </c>
      <c r="L18" s="31">
        <v>1881</v>
      </c>
      <c r="M18" s="72">
        <v>2198</v>
      </c>
      <c r="N18" s="72">
        <v>954</v>
      </c>
      <c r="O18" s="121">
        <v>13</v>
      </c>
      <c r="P18" s="75">
        <v>5046</v>
      </c>
      <c r="Q18" s="75">
        <v>20660</v>
      </c>
    </row>
    <row r="19" spans="1:17" ht="15">
      <c r="A19" s="112"/>
      <c r="B19" s="216"/>
      <c r="C19" s="216"/>
      <c r="D19" s="216"/>
      <c r="E19" s="216"/>
      <c r="F19" s="216"/>
      <c r="G19" s="216"/>
      <c r="H19" s="216"/>
      <c r="I19" s="216"/>
      <c r="J19" s="216"/>
      <c r="K19" s="216"/>
      <c r="L19" s="216"/>
      <c r="M19" s="216"/>
      <c r="N19" s="216"/>
      <c r="O19" s="216"/>
      <c r="P19" s="216"/>
      <c r="Q19" s="328"/>
    </row>
    <row r="20" spans="1:17" ht="15">
      <c r="A20" s="52" t="s">
        <v>85</v>
      </c>
      <c r="B20" s="53"/>
      <c r="C20" s="53"/>
      <c r="D20" s="53"/>
      <c r="E20" s="53"/>
      <c r="F20" s="53"/>
      <c r="G20" s="53"/>
      <c r="H20" s="53"/>
      <c r="I20" s="53"/>
      <c r="J20" s="53"/>
      <c r="K20" s="53"/>
      <c r="L20" s="53"/>
      <c r="M20" s="53"/>
      <c r="N20" s="53"/>
      <c r="O20" s="53"/>
      <c r="P20" s="53"/>
      <c r="Q20" s="37"/>
    </row>
    <row r="21" spans="1:17" ht="15">
      <c r="A21" s="53" t="s">
        <v>86</v>
      </c>
      <c r="B21" s="53"/>
      <c r="C21" s="53"/>
      <c r="D21" s="53"/>
      <c r="E21" s="53"/>
      <c r="F21" s="53"/>
      <c r="G21" s="53"/>
      <c r="H21" s="53"/>
      <c r="I21" s="53"/>
      <c r="J21" s="53"/>
      <c r="K21" s="53"/>
      <c r="L21" s="53"/>
      <c r="M21" s="53"/>
      <c r="N21" s="53"/>
      <c r="O21" s="53"/>
      <c r="P21" s="53"/>
      <c r="Q21" s="37"/>
    </row>
    <row r="22" spans="1:17" ht="36.75" customHeight="1">
      <c r="A22" s="512" t="s">
        <v>161</v>
      </c>
      <c r="B22" s="512"/>
      <c r="C22" s="512"/>
      <c r="D22" s="512"/>
      <c r="E22" s="512"/>
      <c r="F22" s="512"/>
      <c r="G22" s="512"/>
      <c r="H22" s="512"/>
      <c r="I22" s="512"/>
      <c r="J22" s="512"/>
      <c r="K22" s="512"/>
      <c r="L22" s="512"/>
      <c r="M22" s="512"/>
      <c r="N22" s="512"/>
      <c r="O22" s="512"/>
      <c r="P22" s="512"/>
      <c r="Q22" s="355"/>
    </row>
    <row r="23" spans="1:17" ht="15">
      <c r="A23" s="37"/>
      <c r="B23" s="37"/>
      <c r="C23" s="37"/>
      <c r="D23" s="37"/>
      <c r="E23" s="37"/>
      <c r="F23" s="37"/>
      <c r="G23" s="37"/>
      <c r="H23" s="37"/>
      <c r="I23" s="37"/>
      <c r="J23" s="37"/>
      <c r="K23" s="37"/>
      <c r="L23" s="37"/>
      <c r="M23" s="37"/>
      <c r="N23" s="37"/>
      <c r="O23" s="37"/>
      <c r="P23" s="37"/>
      <c r="Q23" s="37"/>
    </row>
    <row r="24" spans="1:16" ht="15">
      <c r="A24" s="37"/>
      <c r="B24" s="80"/>
      <c r="C24" s="80"/>
      <c r="D24" s="80"/>
      <c r="E24" s="80"/>
      <c r="F24" s="80"/>
      <c r="G24" s="80"/>
      <c r="H24" s="80"/>
      <c r="I24" s="80"/>
      <c r="J24" s="80"/>
      <c r="K24" s="80"/>
      <c r="L24" s="37"/>
      <c r="M24" s="37"/>
      <c r="N24" s="37"/>
      <c r="O24" s="37"/>
      <c r="P24" s="37"/>
    </row>
  </sheetData>
  <sheetProtection/>
  <mergeCells count="14">
    <mergeCell ref="L3:P3"/>
    <mergeCell ref="B4:E4"/>
    <mergeCell ref="F4:F5"/>
    <mergeCell ref="G4:J4"/>
    <mergeCell ref="K4:K5"/>
    <mergeCell ref="A1:Q1"/>
    <mergeCell ref="L4:O4"/>
    <mergeCell ref="P4:P5"/>
    <mergeCell ref="A22:P22"/>
    <mergeCell ref="Q3:Q5"/>
    <mergeCell ref="A2:A5"/>
    <mergeCell ref="B2:P2"/>
    <mergeCell ref="B3:F3"/>
    <mergeCell ref="G3:K3"/>
  </mergeCells>
  <printOptions horizontalCentered="1"/>
  <pageMargins left="0.7" right="0.7" top="0.75" bottom="0.75" header="0.3" footer="0.3"/>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1:K35"/>
  <sheetViews>
    <sheetView zoomScalePageLayoutView="0" workbookViewId="0" topLeftCell="A1">
      <selection activeCell="A1" sqref="A1:K1"/>
    </sheetView>
  </sheetViews>
  <sheetFormatPr defaultColWidth="9.140625" defaultRowHeight="15"/>
  <cols>
    <col min="1" max="1" width="10.7109375" style="165" customWidth="1"/>
    <col min="2" max="11" width="12.00390625" style="165" customWidth="1"/>
    <col min="12" max="16384" width="9.140625" style="165" customWidth="1"/>
  </cols>
  <sheetData>
    <row r="1" spans="1:11" ht="24.75" customHeight="1" thickBot="1" thickTop="1">
      <c r="A1" s="456" t="s">
        <v>274</v>
      </c>
      <c r="B1" s="457"/>
      <c r="C1" s="457"/>
      <c r="D1" s="457"/>
      <c r="E1" s="457"/>
      <c r="F1" s="457"/>
      <c r="G1" s="457"/>
      <c r="H1" s="457"/>
      <c r="I1" s="473"/>
      <c r="J1" s="473"/>
      <c r="K1" s="474"/>
    </row>
    <row r="2" spans="1:11" ht="19.5" customHeight="1" thickBot="1" thickTop="1">
      <c r="A2" s="460" t="s">
        <v>50</v>
      </c>
      <c r="B2" s="475" t="s">
        <v>80</v>
      </c>
      <c r="C2" s="476"/>
      <c r="D2" s="476"/>
      <c r="E2" s="476"/>
      <c r="F2" s="476"/>
      <c r="G2" s="476"/>
      <c r="H2" s="476"/>
      <c r="I2" s="477"/>
      <c r="J2" s="478" t="s">
        <v>79</v>
      </c>
      <c r="K2" s="479"/>
    </row>
    <row r="3" spans="1:11" ht="19.5" customHeight="1">
      <c r="A3" s="461"/>
      <c r="B3" s="482" t="s">
        <v>81</v>
      </c>
      <c r="C3" s="483"/>
      <c r="D3" s="471" t="s">
        <v>82</v>
      </c>
      <c r="E3" s="470"/>
      <c r="F3" s="482" t="s">
        <v>83</v>
      </c>
      <c r="G3" s="483"/>
      <c r="H3" s="484" t="s">
        <v>84</v>
      </c>
      <c r="I3" s="485"/>
      <c r="J3" s="480"/>
      <c r="K3" s="481"/>
    </row>
    <row r="4" spans="1:11" ht="19.5" customHeight="1" thickBot="1">
      <c r="A4" s="462"/>
      <c r="B4" s="41" t="s">
        <v>52</v>
      </c>
      <c r="C4" s="42" t="s">
        <v>53</v>
      </c>
      <c r="D4" s="43" t="s">
        <v>52</v>
      </c>
      <c r="E4" s="44" t="s">
        <v>53</v>
      </c>
      <c r="F4" s="41" t="s">
        <v>52</v>
      </c>
      <c r="G4" s="42" t="s">
        <v>53</v>
      </c>
      <c r="H4" s="43" t="s">
        <v>52</v>
      </c>
      <c r="I4" s="44" t="s">
        <v>53</v>
      </c>
      <c r="J4" s="43" t="s">
        <v>52</v>
      </c>
      <c r="K4" s="44" t="s">
        <v>53</v>
      </c>
    </row>
    <row r="5" spans="1:11" ht="19.5" customHeight="1">
      <c r="A5" s="170" t="s">
        <v>54</v>
      </c>
      <c r="B5" s="18">
        <v>46</v>
      </c>
      <c r="C5" s="78">
        <v>0.005866598648131616</v>
      </c>
      <c r="D5" s="18">
        <v>39</v>
      </c>
      <c r="E5" s="172">
        <v>0.0039203860072376355</v>
      </c>
      <c r="F5" s="45">
        <v>26</v>
      </c>
      <c r="G5" s="78">
        <v>0.009206798866855524</v>
      </c>
      <c r="H5" s="18">
        <v>1</v>
      </c>
      <c r="I5" s="255">
        <v>0.02127659574468085</v>
      </c>
      <c r="J5" s="45">
        <v>112</v>
      </c>
      <c r="K5" s="172">
        <v>0.00542110358180058</v>
      </c>
    </row>
    <row r="6" spans="1:11" ht="15">
      <c r="A6" s="239" t="s">
        <v>55</v>
      </c>
      <c r="B6" s="22">
        <v>9</v>
      </c>
      <c r="C6" s="79">
        <v>0.0011478127789822726</v>
      </c>
      <c r="D6" s="22">
        <v>18</v>
      </c>
      <c r="E6" s="102">
        <v>0.0018094089264173705</v>
      </c>
      <c r="F6" s="46">
        <v>7</v>
      </c>
      <c r="G6" s="79">
        <v>0.002478753541076487</v>
      </c>
      <c r="H6" s="22">
        <v>0</v>
      </c>
      <c r="I6" s="256">
        <v>0</v>
      </c>
      <c r="J6" s="46">
        <v>34</v>
      </c>
      <c r="K6" s="102">
        <v>0.0016456921587608908</v>
      </c>
    </row>
    <row r="7" spans="1:11" ht="15">
      <c r="A7" s="239" t="s">
        <v>56</v>
      </c>
      <c r="B7" s="22">
        <v>7</v>
      </c>
      <c r="C7" s="79">
        <v>0.0008927432725417677</v>
      </c>
      <c r="D7" s="22">
        <v>21</v>
      </c>
      <c r="E7" s="102">
        <v>0.0021109770808202654</v>
      </c>
      <c r="F7" s="46">
        <v>9</v>
      </c>
      <c r="G7" s="79">
        <v>0.0031869688385269116</v>
      </c>
      <c r="H7" s="22">
        <v>0</v>
      </c>
      <c r="I7" s="256">
        <v>0</v>
      </c>
      <c r="J7" s="46">
        <v>37</v>
      </c>
      <c r="K7" s="102">
        <v>0.0017909002904162633</v>
      </c>
    </row>
    <row r="8" spans="1:11" ht="15">
      <c r="A8" s="239" t="s">
        <v>57</v>
      </c>
      <c r="B8" s="22">
        <v>16</v>
      </c>
      <c r="C8" s="79">
        <v>0.0020405560515240405</v>
      </c>
      <c r="D8" s="22">
        <v>27</v>
      </c>
      <c r="E8" s="102">
        <v>0.0027141133896260556</v>
      </c>
      <c r="F8" s="46">
        <v>11</v>
      </c>
      <c r="G8" s="79">
        <v>0.003895184135977337</v>
      </c>
      <c r="H8" s="22">
        <v>0</v>
      </c>
      <c r="I8" s="256">
        <v>0</v>
      </c>
      <c r="J8" s="46">
        <v>54</v>
      </c>
      <c r="K8" s="102">
        <v>0.0026137463697967086</v>
      </c>
    </row>
    <row r="9" spans="1:11" ht="15">
      <c r="A9" s="239" t="s">
        <v>58</v>
      </c>
      <c r="B9" s="22">
        <v>88</v>
      </c>
      <c r="C9" s="79">
        <v>0.011223058283382222</v>
      </c>
      <c r="D9" s="22">
        <v>143</v>
      </c>
      <c r="E9" s="102">
        <v>0.014374748693204667</v>
      </c>
      <c r="F9" s="46">
        <v>30</v>
      </c>
      <c r="G9" s="79">
        <v>0.010623229461756374</v>
      </c>
      <c r="H9" s="22">
        <v>0</v>
      </c>
      <c r="I9" s="256">
        <v>0</v>
      </c>
      <c r="J9" s="46">
        <v>261</v>
      </c>
      <c r="K9" s="102">
        <v>0.012633107454017425</v>
      </c>
    </row>
    <row r="10" spans="1:11" ht="15">
      <c r="A10" s="239" t="s">
        <v>59</v>
      </c>
      <c r="B10" s="22">
        <v>298</v>
      </c>
      <c r="C10" s="79">
        <v>0.03800535645963525</v>
      </c>
      <c r="D10" s="22">
        <v>652</v>
      </c>
      <c r="E10" s="102">
        <v>0.0655408122235625</v>
      </c>
      <c r="F10" s="46">
        <v>136</v>
      </c>
      <c r="G10" s="79">
        <v>0.048158640226628885</v>
      </c>
      <c r="H10" s="22">
        <v>3</v>
      </c>
      <c r="I10" s="256">
        <v>0.06382978723404255</v>
      </c>
      <c r="J10" s="46">
        <v>1089</v>
      </c>
      <c r="K10" s="102">
        <v>0.0527105517909003</v>
      </c>
    </row>
    <row r="11" spans="1:11" ht="15">
      <c r="A11" s="239" t="s">
        <v>60</v>
      </c>
      <c r="B11" s="22">
        <v>593</v>
      </c>
      <c r="C11" s="79">
        <v>0.07562810865960973</v>
      </c>
      <c r="D11" s="22">
        <v>869</v>
      </c>
      <c r="E11" s="102">
        <v>0.08735424205870526</v>
      </c>
      <c r="F11" s="46">
        <v>243</v>
      </c>
      <c r="G11" s="79">
        <v>0.08604815864022664</v>
      </c>
      <c r="H11" s="22">
        <v>4</v>
      </c>
      <c r="I11" s="256">
        <v>0.0851063829787234</v>
      </c>
      <c r="J11" s="46">
        <v>1709</v>
      </c>
      <c r="K11" s="102">
        <v>0.08272023233301065</v>
      </c>
    </row>
    <row r="12" spans="1:11" ht="15">
      <c r="A12" s="239" t="s">
        <v>61</v>
      </c>
      <c r="B12" s="22">
        <v>1483</v>
      </c>
      <c r="C12" s="79">
        <v>0.1891340390256345</v>
      </c>
      <c r="D12" s="22">
        <v>1739</v>
      </c>
      <c r="E12" s="102">
        <v>0.17480900683554484</v>
      </c>
      <c r="F12" s="46">
        <v>442</v>
      </c>
      <c r="G12" s="79">
        <v>0.1565155807365439</v>
      </c>
      <c r="H12" s="22">
        <v>5</v>
      </c>
      <c r="I12" s="256">
        <v>0.10638297872340424</v>
      </c>
      <c r="J12" s="46">
        <v>3669</v>
      </c>
      <c r="K12" s="102">
        <v>0.17758954501452082</v>
      </c>
    </row>
    <row r="13" spans="1:11" ht="15">
      <c r="A13" s="239" t="s">
        <v>62</v>
      </c>
      <c r="B13" s="22">
        <v>1208</v>
      </c>
      <c r="C13" s="79">
        <v>0.15406198189006504</v>
      </c>
      <c r="D13" s="22">
        <v>1274</v>
      </c>
      <c r="E13" s="102">
        <v>0.12806594290309609</v>
      </c>
      <c r="F13" s="46">
        <v>299</v>
      </c>
      <c r="G13" s="79">
        <v>0.10587818696883852</v>
      </c>
      <c r="H13" s="22">
        <v>2</v>
      </c>
      <c r="I13" s="256">
        <v>0.0425531914893617</v>
      </c>
      <c r="J13" s="46">
        <v>2783</v>
      </c>
      <c r="K13" s="102">
        <v>0.13470474346563405</v>
      </c>
    </row>
    <row r="14" spans="1:11" ht="15">
      <c r="A14" s="239" t="s">
        <v>63</v>
      </c>
      <c r="B14" s="22">
        <v>326</v>
      </c>
      <c r="C14" s="79">
        <v>0.041576329549802324</v>
      </c>
      <c r="D14" s="22">
        <v>320</v>
      </c>
      <c r="E14" s="102">
        <v>0.03216726980297547</v>
      </c>
      <c r="F14" s="46">
        <v>79</v>
      </c>
      <c r="G14" s="79">
        <v>0.027974504249291786</v>
      </c>
      <c r="H14" s="22">
        <v>2</v>
      </c>
      <c r="I14" s="256">
        <v>0.0425531914893617</v>
      </c>
      <c r="J14" s="46">
        <v>727</v>
      </c>
      <c r="K14" s="102">
        <v>0.03518877057115199</v>
      </c>
    </row>
    <row r="15" spans="1:11" ht="15">
      <c r="A15" s="239" t="s">
        <v>64</v>
      </c>
      <c r="B15" s="22">
        <v>123</v>
      </c>
      <c r="C15" s="79">
        <v>0.015686774646091063</v>
      </c>
      <c r="D15" s="22">
        <v>156</v>
      </c>
      <c r="E15" s="102">
        <v>0.015681544028950542</v>
      </c>
      <c r="F15" s="46">
        <v>44</v>
      </c>
      <c r="G15" s="79">
        <v>0.015580736543909348</v>
      </c>
      <c r="H15" s="22">
        <v>1</v>
      </c>
      <c r="I15" s="256">
        <v>0.02127659574468085</v>
      </c>
      <c r="J15" s="46">
        <v>324</v>
      </c>
      <c r="K15" s="102">
        <v>0.015682478218780254</v>
      </c>
    </row>
    <row r="16" spans="1:11" ht="15">
      <c r="A16" s="239" t="s">
        <v>65</v>
      </c>
      <c r="B16" s="22">
        <v>162</v>
      </c>
      <c r="C16" s="79">
        <v>0.020660630021680906</v>
      </c>
      <c r="D16" s="22">
        <v>249</v>
      </c>
      <c r="E16" s="102">
        <v>0.025030156815440286</v>
      </c>
      <c r="F16" s="46">
        <v>57</v>
      </c>
      <c r="G16" s="79">
        <v>0.020184135977337106</v>
      </c>
      <c r="H16" s="22">
        <v>0</v>
      </c>
      <c r="I16" s="256">
        <v>0</v>
      </c>
      <c r="J16" s="46">
        <v>468</v>
      </c>
      <c r="K16" s="102">
        <v>0.022652468538238144</v>
      </c>
    </row>
    <row r="17" spans="1:11" ht="15">
      <c r="A17" s="239" t="s">
        <v>66</v>
      </c>
      <c r="B17" s="22">
        <v>383</v>
      </c>
      <c r="C17" s="79">
        <v>0.04884581048335671</v>
      </c>
      <c r="D17" s="22">
        <v>551</v>
      </c>
      <c r="E17" s="102">
        <v>0.055388017691998394</v>
      </c>
      <c r="F17" s="46">
        <v>185</v>
      </c>
      <c r="G17" s="79">
        <v>0.06550991501416431</v>
      </c>
      <c r="H17" s="22">
        <v>1</v>
      </c>
      <c r="I17" s="256">
        <v>0.02127659574468085</v>
      </c>
      <c r="J17" s="46">
        <v>1120</v>
      </c>
      <c r="K17" s="102">
        <v>0.05421103581800581</v>
      </c>
    </row>
    <row r="18" spans="1:11" ht="15">
      <c r="A18" s="239" t="s">
        <v>67</v>
      </c>
      <c r="B18" s="22">
        <v>351</v>
      </c>
      <c r="C18" s="79">
        <v>0.04476469838030864</v>
      </c>
      <c r="D18" s="22">
        <v>595</v>
      </c>
      <c r="E18" s="102">
        <v>0.05981101728990752</v>
      </c>
      <c r="F18" s="46">
        <v>148</v>
      </c>
      <c r="G18" s="79">
        <v>0.05240793201133145</v>
      </c>
      <c r="H18" s="22">
        <v>2</v>
      </c>
      <c r="I18" s="256">
        <v>0.0425531914893617</v>
      </c>
      <c r="J18" s="46">
        <v>1096</v>
      </c>
      <c r="K18" s="102">
        <v>0.05304937076476283</v>
      </c>
    </row>
    <row r="19" spans="1:11" ht="15">
      <c r="A19" s="239" t="s">
        <v>68</v>
      </c>
      <c r="B19" s="22">
        <v>242</v>
      </c>
      <c r="C19" s="79">
        <v>0.03086341027930111</v>
      </c>
      <c r="D19" s="22">
        <v>360</v>
      </c>
      <c r="E19" s="102">
        <v>0.03618817852834741</v>
      </c>
      <c r="F19" s="46">
        <v>122</v>
      </c>
      <c r="G19" s="79">
        <v>0.04320113314447591</v>
      </c>
      <c r="H19" s="22">
        <v>2</v>
      </c>
      <c r="I19" s="256">
        <v>0.0425531914893617</v>
      </c>
      <c r="J19" s="46">
        <v>726</v>
      </c>
      <c r="K19" s="102">
        <v>0.035140367860600194</v>
      </c>
    </row>
    <row r="20" spans="1:11" ht="15">
      <c r="A20" s="239" t="s">
        <v>69</v>
      </c>
      <c r="B20" s="22">
        <v>249</v>
      </c>
      <c r="C20" s="79">
        <v>0.03175615355184288</v>
      </c>
      <c r="D20" s="22">
        <v>352</v>
      </c>
      <c r="E20" s="102">
        <v>0.03538399678327302</v>
      </c>
      <c r="F20" s="46">
        <v>126</v>
      </c>
      <c r="G20" s="79">
        <v>0.04461756373937677</v>
      </c>
      <c r="H20" s="22">
        <v>2</v>
      </c>
      <c r="I20" s="256">
        <v>0.0425531914893617</v>
      </c>
      <c r="J20" s="46">
        <v>729</v>
      </c>
      <c r="K20" s="102">
        <v>0.03528557599225557</v>
      </c>
    </row>
    <row r="21" spans="1:11" ht="15">
      <c r="A21" s="239" t="s">
        <v>70</v>
      </c>
      <c r="B21" s="22">
        <v>542</v>
      </c>
      <c r="C21" s="79">
        <v>0.06912383624537687</v>
      </c>
      <c r="D21" s="22">
        <v>715</v>
      </c>
      <c r="E21" s="102">
        <v>0.07187374346602331</v>
      </c>
      <c r="F21" s="46">
        <v>237</v>
      </c>
      <c r="G21" s="79">
        <v>0.08392351274787535</v>
      </c>
      <c r="H21" s="22">
        <v>3</v>
      </c>
      <c r="I21" s="256">
        <v>0.06382978723404255</v>
      </c>
      <c r="J21" s="46">
        <v>1497</v>
      </c>
      <c r="K21" s="102">
        <v>0.07245885769603097</v>
      </c>
    </row>
    <row r="22" spans="1:11" ht="15">
      <c r="A22" s="239" t="s">
        <v>71</v>
      </c>
      <c r="B22" s="22">
        <v>679</v>
      </c>
      <c r="C22" s="79">
        <v>0.08659609743655146</v>
      </c>
      <c r="D22" s="22">
        <v>657</v>
      </c>
      <c r="E22" s="102">
        <v>0.066043425814234</v>
      </c>
      <c r="F22" s="46">
        <v>169</v>
      </c>
      <c r="G22" s="79">
        <v>0.05984419263456091</v>
      </c>
      <c r="H22" s="22">
        <v>1</v>
      </c>
      <c r="I22" s="256">
        <v>0.02127659574468085</v>
      </c>
      <c r="J22" s="46">
        <v>1506</v>
      </c>
      <c r="K22" s="102">
        <v>0.07289448209099708</v>
      </c>
    </row>
    <row r="23" spans="1:11" ht="15">
      <c r="A23" s="239" t="s">
        <v>72</v>
      </c>
      <c r="B23" s="22">
        <v>317</v>
      </c>
      <c r="C23" s="79">
        <v>0.04042851677082005</v>
      </c>
      <c r="D23" s="22">
        <v>290</v>
      </c>
      <c r="E23" s="102">
        <v>0.029151588258946523</v>
      </c>
      <c r="F23" s="46">
        <v>121</v>
      </c>
      <c r="G23" s="79">
        <v>0.04284702549575071</v>
      </c>
      <c r="H23" s="22">
        <v>2</v>
      </c>
      <c r="I23" s="256">
        <v>0.0425531914893617</v>
      </c>
      <c r="J23" s="46">
        <v>730</v>
      </c>
      <c r="K23" s="102">
        <v>0.035333978702807356</v>
      </c>
    </row>
    <row r="24" spans="1:11" ht="15">
      <c r="A24" s="239" t="s">
        <v>73</v>
      </c>
      <c r="B24" s="22">
        <v>145</v>
      </c>
      <c r="C24" s="79">
        <v>0.01849253921693662</v>
      </c>
      <c r="D24" s="22">
        <v>142</v>
      </c>
      <c r="E24" s="102">
        <v>0.014274225975070366</v>
      </c>
      <c r="F24" s="46">
        <v>51</v>
      </c>
      <c r="G24" s="79">
        <v>0.018059490084985835</v>
      </c>
      <c r="H24" s="22">
        <v>3</v>
      </c>
      <c r="I24" s="256">
        <v>0.06382978723404255</v>
      </c>
      <c r="J24" s="46">
        <v>341</v>
      </c>
      <c r="K24" s="102">
        <v>0.016505324298160696</v>
      </c>
    </row>
    <row r="25" spans="1:11" ht="15">
      <c r="A25" s="239" t="s">
        <v>74</v>
      </c>
      <c r="B25" s="22">
        <v>102</v>
      </c>
      <c r="C25" s="79">
        <v>0.013008544828465756</v>
      </c>
      <c r="D25" s="22">
        <v>149</v>
      </c>
      <c r="E25" s="102">
        <v>0.014977885002010454</v>
      </c>
      <c r="F25" s="46">
        <v>55</v>
      </c>
      <c r="G25" s="79">
        <v>0.019475920679886686</v>
      </c>
      <c r="H25" s="22">
        <v>1</v>
      </c>
      <c r="I25" s="256">
        <v>0.02127659574468085</v>
      </c>
      <c r="J25" s="46">
        <v>307</v>
      </c>
      <c r="K25" s="102">
        <v>0.014859632139399807</v>
      </c>
    </row>
    <row r="26" spans="1:11" ht="15">
      <c r="A26" s="239" t="s">
        <v>75</v>
      </c>
      <c r="B26" s="22">
        <v>108</v>
      </c>
      <c r="C26" s="79">
        <v>0.013773753347787273</v>
      </c>
      <c r="D26" s="22">
        <v>174</v>
      </c>
      <c r="E26" s="102">
        <v>0.017490952955367914</v>
      </c>
      <c r="F26" s="46">
        <v>50</v>
      </c>
      <c r="G26" s="79">
        <v>0.017705382436260624</v>
      </c>
      <c r="H26" s="22">
        <v>0</v>
      </c>
      <c r="I26" s="256">
        <v>0</v>
      </c>
      <c r="J26" s="46">
        <v>332</v>
      </c>
      <c r="K26" s="102">
        <v>0.016069699903194578</v>
      </c>
    </row>
    <row r="27" spans="1:11" ht="15">
      <c r="A27" s="239" t="s">
        <v>76</v>
      </c>
      <c r="B27" s="22">
        <v>117</v>
      </c>
      <c r="C27" s="79">
        <v>0.014921566126769545</v>
      </c>
      <c r="D27" s="22">
        <v>168</v>
      </c>
      <c r="E27" s="102">
        <v>0.016887816646562123</v>
      </c>
      <c r="F27" s="46">
        <v>61</v>
      </c>
      <c r="G27" s="79">
        <v>0.021600566572237957</v>
      </c>
      <c r="H27" s="22">
        <v>1</v>
      </c>
      <c r="I27" s="256">
        <v>0.02127659574468085</v>
      </c>
      <c r="J27" s="46">
        <v>347</v>
      </c>
      <c r="K27" s="102">
        <v>0.016795740561471442</v>
      </c>
    </row>
    <row r="28" spans="1:11" ht="15">
      <c r="A28" s="239" t="s">
        <v>77</v>
      </c>
      <c r="B28" s="22">
        <v>39</v>
      </c>
      <c r="C28" s="79">
        <v>0.004973855375589848</v>
      </c>
      <c r="D28" s="22">
        <v>43</v>
      </c>
      <c r="E28" s="102">
        <v>0.004322476879774829</v>
      </c>
      <c r="F28" s="46">
        <v>23</v>
      </c>
      <c r="G28" s="79">
        <v>0.008144475920679886</v>
      </c>
      <c r="H28" s="22">
        <v>0</v>
      </c>
      <c r="I28" s="256">
        <v>0</v>
      </c>
      <c r="J28" s="46">
        <v>105</v>
      </c>
      <c r="K28" s="102">
        <v>0.005082284607938045</v>
      </c>
    </row>
    <row r="29" spans="1:11" ht="15.75" thickBot="1">
      <c r="A29" s="254" t="s">
        <v>78</v>
      </c>
      <c r="B29" s="47">
        <v>208</v>
      </c>
      <c r="C29" s="79">
        <v>0.026527228669812525</v>
      </c>
      <c r="D29" s="47">
        <v>245</v>
      </c>
      <c r="E29" s="102">
        <v>0.0246280659429031</v>
      </c>
      <c r="F29" s="48">
        <v>93</v>
      </c>
      <c r="G29" s="79">
        <v>0.03293201133144476</v>
      </c>
      <c r="H29" s="47">
        <v>11</v>
      </c>
      <c r="I29" s="256">
        <v>0.23404255319148937</v>
      </c>
      <c r="J29" s="46">
        <v>557</v>
      </c>
      <c r="K29" s="102">
        <v>0.026960309777347532</v>
      </c>
    </row>
    <row r="30" spans="1:11" ht="15.75" thickBot="1">
      <c r="A30" s="49" t="s">
        <v>79</v>
      </c>
      <c r="B30" s="50">
        <v>7841</v>
      </c>
      <c r="C30" s="32">
        <v>1</v>
      </c>
      <c r="D30" s="50">
        <v>9948</v>
      </c>
      <c r="E30" s="33">
        <v>1</v>
      </c>
      <c r="F30" s="51">
        <v>2824</v>
      </c>
      <c r="G30" s="32">
        <v>1</v>
      </c>
      <c r="H30" s="50">
        <v>47</v>
      </c>
      <c r="I30" s="33">
        <v>1</v>
      </c>
      <c r="J30" s="51">
        <v>20660</v>
      </c>
      <c r="K30" s="33">
        <v>1</v>
      </c>
    </row>
    <row r="31" spans="1:11" ht="15">
      <c r="A31" s="112"/>
      <c r="B31" s="246"/>
      <c r="C31" s="258"/>
      <c r="D31" s="246"/>
      <c r="E31" s="258"/>
      <c r="F31" s="246"/>
      <c r="G31" s="258"/>
      <c r="H31" s="246"/>
      <c r="I31" s="258"/>
      <c r="J31" s="246"/>
      <c r="K31" s="258"/>
    </row>
    <row r="32" spans="1:11" ht="15">
      <c r="A32" s="52" t="s">
        <v>85</v>
      </c>
      <c r="B32" s="53"/>
      <c r="C32" s="53"/>
      <c r="D32" s="53"/>
      <c r="E32" s="53"/>
      <c r="F32" s="53"/>
      <c r="G32" s="53"/>
      <c r="H32" s="53"/>
      <c r="I32" s="53"/>
      <c r="J32" s="116"/>
      <c r="K32" s="53"/>
    </row>
    <row r="33" spans="1:11" ht="15">
      <c r="A33" s="53" t="s">
        <v>86</v>
      </c>
      <c r="B33" s="53"/>
      <c r="C33" s="53"/>
      <c r="D33" s="53"/>
      <c r="E33" s="53"/>
      <c r="F33" s="53"/>
      <c r="G33" s="53"/>
      <c r="H33" s="53"/>
      <c r="I33" s="53"/>
      <c r="J33" s="53"/>
      <c r="K33" s="53"/>
    </row>
    <row r="34" spans="1:11" ht="15">
      <c r="A34" s="37"/>
      <c r="B34" s="37"/>
      <c r="C34" s="37"/>
      <c r="D34" s="37"/>
      <c r="E34" s="37"/>
      <c r="F34" s="37"/>
      <c r="G34" s="37"/>
      <c r="H34" s="37"/>
      <c r="I34" s="37"/>
      <c r="J34" s="37"/>
      <c r="K34" s="37"/>
    </row>
    <row r="35" spans="1:11" ht="15">
      <c r="A35" s="37"/>
      <c r="B35" s="37"/>
      <c r="C35" s="37"/>
      <c r="D35" s="37"/>
      <c r="E35" s="37"/>
      <c r="F35" s="37"/>
      <c r="G35" s="37"/>
      <c r="H35" s="54"/>
      <c r="I35" s="54"/>
      <c r="J35" s="54"/>
      <c r="K35" s="54"/>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5" r:id="rId1"/>
</worksheet>
</file>

<file path=xl/worksheets/sheet30.xml><?xml version="1.0" encoding="utf-8"?>
<worksheet xmlns="http://schemas.openxmlformats.org/spreadsheetml/2006/main" xmlns:r="http://schemas.openxmlformats.org/officeDocument/2006/relationships">
  <sheetPr>
    <tabColor rgb="FF92D050"/>
    <pageSetUpPr fitToPage="1"/>
  </sheetPr>
  <dimension ref="A1:Q23"/>
  <sheetViews>
    <sheetView zoomScalePageLayoutView="0" workbookViewId="0" topLeftCell="A1">
      <selection activeCell="A1" sqref="A1:Q1"/>
    </sheetView>
  </sheetViews>
  <sheetFormatPr defaultColWidth="9.140625" defaultRowHeight="15"/>
  <cols>
    <col min="1" max="1" width="20.7109375" style="165" customWidth="1"/>
    <col min="2" max="16" width="10.421875" style="165" customWidth="1"/>
    <col min="17" max="17" width="12.28125" style="165" bestFit="1" customWidth="1"/>
    <col min="18" max="16384" width="9.140625" style="165" customWidth="1"/>
  </cols>
  <sheetData>
    <row r="1" spans="1:17" ht="24.75" customHeight="1" thickBot="1" thickTop="1">
      <c r="A1" s="486" t="s">
        <v>302</v>
      </c>
      <c r="B1" s="487"/>
      <c r="C1" s="487"/>
      <c r="D1" s="487"/>
      <c r="E1" s="487"/>
      <c r="F1" s="487"/>
      <c r="G1" s="487"/>
      <c r="H1" s="487"/>
      <c r="I1" s="487"/>
      <c r="J1" s="487"/>
      <c r="K1" s="487"/>
      <c r="L1" s="487"/>
      <c r="M1" s="487"/>
      <c r="N1" s="487"/>
      <c r="O1" s="487"/>
      <c r="P1" s="487"/>
      <c r="Q1" s="488"/>
    </row>
    <row r="2" spans="1:17" ht="19.5" customHeight="1" thickBot="1" thickTop="1">
      <c r="A2" s="467" t="s">
        <v>147</v>
      </c>
      <c r="B2" s="542" t="s">
        <v>92</v>
      </c>
      <c r="C2" s="543"/>
      <c r="D2" s="543"/>
      <c r="E2" s="543"/>
      <c r="F2" s="543"/>
      <c r="G2" s="543"/>
      <c r="H2" s="543"/>
      <c r="I2" s="543"/>
      <c r="J2" s="543"/>
      <c r="K2" s="543"/>
      <c r="L2" s="543"/>
      <c r="M2" s="543"/>
      <c r="N2" s="543"/>
      <c r="O2" s="543"/>
      <c r="P2" s="543"/>
      <c r="Q2" s="535"/>
    </row>
    <row r="3" spans="1:17" ht="19.5" customHeight="1" thickBot="1">
      <c r="A3" s="547"/>
      <c r="B3" s="475" t="s">
        <v>162</v>
      </c>
      <c r="C3" s="476"/>
      <c r="D3" s="476"/>
      <c r="E3" s="476"/>
      <c r="F3" s="549"/>
      <c r="G3" s="536" t="s">
        <v>163</v>
      </c>
      <c r="H3" s="476"/>
      <c r="I3" s="476"/>
      <c r="J3" s="476"/>
      <c r="K3" s="549"/>
      <c r="L3" s="536" t="s">
        <v>95</v>
      </c>
      <c r="M3" s="476"/>
      <c r="N3" s="476"/>
      <c r="O3" s="476"/>
      <c r="P3" s="477"/>
      <c r="Q3" s="507" t="s">
        <v>79</v>
      </c>
    </row>
    <row r="4" spans="1:17" ht="19.5" customHeight="1" thickBot="1">
      <c r="A4" s="547"/>
      <c r="B4" s="499" t="s">
        <v>80</v>
      </c>
      <c r="C4" s="545"/>
      <c r="D4" s="545"/>
      <c r="E4" s="546"/>
      <c r="F4" s="507" t="s">
        <v>79</v>
      </c>
      <c r="G4" s="497" t="s">
        <v>80</v>
      </c>
      <c r="H4" s="545"/>
      <c r="I4" s="545"/>
      <c r="J4" s="546"/>
      <c r="K4" s="507" t="s">
        <v>79</v>
      </c>
      <c r="L4" s="497" t="s">
        <v>80</v>
      </c>
      <c r="M4" s="545"/>
      <c r="N4" s="545"/>
      <c r="O4" s="546"/>
      <c r="P4" s="507" t="s">
        <v>79</v>
      </c>
      <c r="Q4" s="467"/>
    </row>
    <row r="5" spans="1:17" ht="19.5" customHeight="1" thickBot="1">
      <c r="A5" s="548"/>
      <c r="B5" s="6" t="s">
        <v>81</v>
      </c>
      <c r="C5" s="77" t="s">
        <v>82</v>
      </c>
      <c r="D5" s="77" t="s">
        <v>83</v>
      </c>
      <c r="E5" s="7" t="s">
        <v>84</v>
      </c>
      <c r="F5" s="544"/>
      <c r="G5" s="6" t="s">
        <v>81</v>
      </c>
      <c r="H5" s="77" t="s">
        <v>82</v>
      </c>
      <c r="I5" s="77" t="s">
        <v>83</v>
      </c>
      <c r="J5" s="7" t="s">
        <v>84</v>
      </c>
      <c r="K5" s="544"/>
      <c r="L5" s="6" t="s">
        <v>81</v>
      </c>
      <c r="M5" s="77" t="s">
        <v>82</v>
      </c>
      <c r="N5" s="77" t="s">
        <v>83</v>
      </c>
      <c r="O5" s="7" t="s">
        <v>84</v>
      </c>
      <c r="P5" s="544"/>
      <c r="Q5" s="468"/>
    </row>
    <row r="6" spans="1:17" ht="15">
      <c r="A6" s="171" t="s">
        <v>148</v>
      </c>
      <c r="B6" s="333">
        <v>6.132461161079314</v>
      </c>
      <c r="C6" s="334">
        <v>11.225806451612904</v>
      </c>
      <c r="D6" s="334">
        <v>7.246376811594202</v>
      </c>
      <c r="E6" s="361">
        <v>20</v>
      </c>
      <c r="F6" s="362">
        <v>8.859104282445243</v>
      </c>
      <c r="G6" s="363">
        <v>6.079797340088663</v>
      </c>
      <c r="H6" s="334">
        <v>12.983870967741936</v>
      </c>
      <c r="I6" s="334">
        <v>7.402760351317441</v>
      </c>
      <c r="J6" s="361">
        <v>4.166666666666666</v>
      </c>
      <c r="K6" s="362">
        <v>9.653524492234169</v>
      </c>
      <c r="L6" s="363">
        <v>4.891015417331207</v>
      </c>
      <c r="M6" s="334">
        <v>13.10282074613285</v>
      </c>
      <c r="N6" s="334">
        <v>7.861635220125786</v>
      </c>
      <c r="O6" s="361">
        <v>0</v>
      </c>
      <c r="P6" s="362">
        <v>9.017043202536662</v>
      </c>
      <c r="Q6" s="372">
        <v>9.380445304937076</v>
      </c>
    </row>
    <row r="7" spans="1:17" ht="15">
      <c r="A7" s="174" t="s">
        <v>149</v>
      </c>
      <c r="B7" s="338">
        <v>6.541291905151266</v>
      </c>
      <c r="C7" s="339">
        <v>11.741935483870968</v>
      </c>
      <c r="D7" s="339">
        <v>5.797101449275362</v>
      </c>
      <c r="E7" s="364">
        <v>0</v>
      </c>
      <c r="F7" s="365">
        <v>9.087937234390324</v>
      </c>
      <c r="G7" s="366">
        <v>6.079797340088663</v>
      </c>
      <c r="H7" s="339">
        <v>17.387096774193548</v>
      </c>
      <c r="I7" s="339">
        <v>10.727728983688834</v>
      </c>
      <c r="J7" s="364">
        <v>4.166666666666666</v>
      </c>
      <c r="K7" s="365">
        <v>12.250099561927518</v>
      </c>
      <c r="L7" s="366">
        <v>7.442849548112706</v>
      </c>
      <c r="M7" s="339">
        <v>18.926296633303004</v>
      </c>
      <c r="N7" s="339">
        <v>12.159329140461216</v>
      </c>
      <c r="O7" s="364">
        <v>23.076923076923077</v>
      </c>
      <c r="P7" s="365">
        <v>13.3769322235434</v>
      </c>
      <c r="Q7" s="373">
        <v>12.057115198451113</v>
      </c>
    </row>
    <row r="8" spans="1:17" ht="15">
      <c r="A8" s="174" t="s">
        <v>150</v>
      </c>
      <c r="B8" s="338">
        <v>5.478331970564186</v>
      </c>
      <c r="C8" s="339">
        <v>8.32258064516129</v>
      </c>
      <c r="D8" s="339">
        <v>7.971014492753622</v>
      </c>
      <c r="E8" s="364">
        <v>0</v>
      </c>
      <c r="F8" s="365">
        <v>7.1265119320039245</v>
      </c>
      <c r="G8" s="366">
        <v>4.3487439307578635</v>
      </c>
      <c r="H8" s="339">
        <v>8.274193548387098</v>
      </c>
      <c r="I8" s="339">
        <v>6.900878293601004</v>
      </c>
      <c r="J8" s="364">
        <v>16.666666666666664</v>
      </c>
      <c r="K8" s="365">
        <v>6.634806849860614</v>
      </c>
      <c r="L8" s="366">
        <v>3.721424774056353</v>
      </c>
      <c r="M8" s="339">
        <v>7.779799818016378</v>
      </c>
      <c r="N8" s="339">
        <v>6.498951781970649</v>
      </c>
      <c r="O8" s="364">
        <v>0</v>
      </c>
      <c r="P8" s="365">
        <v>6.004756242568371</v>
      </c>
      <c r="Q8" s="373">
        <v>6.553727008712489</v>
      </c>
    </row>
    <row r="9" spans="1:17" ht="15">
      <c r="A9" s="174" t="s">
        <v>151</v>
      </c>
      <c r="B9" s="338">
        <v>4.987735077677842</v>
      </c>
      <c r="C9" s="339">
        <v>9.225806451612902</v>
      </c>
      <c r="D9" s="339">
        <v>6.159420289855074</v>
      </c>
      <c r="E9" s="364">
        <v>20</v>
      </c>
      <c r="F9" s="365">
        <v>7.289964040536123</v>
      </c>
      <c r="G9" s="366">
        <v>3.6943213004010973</v>
      </c>
      <c r="H9" s="339">
        <v>7.548387096774194</v>
      </c>
      <c r="I9" s="339">
        <v>6.5244667503136755</v>
      </c>
      <c r="J9" s="364">
        <v>12.5</v>
      </c>
      <c r="K9" s="365">
        <v>5.973715651135006</v>
      </c>
      <c r="L9" s="366">
        <v>3.4556087187666136</v>
      </c>
      <c r="M9" s="339">
        <v>7.779799818016378</v>
      </c>
      <c r="N9" s="339">
        <v>6.813417190775681</v>
      </c>
      <c r="O9" s="364">
        <v>7.6923076923076925</v>
      </c>
      <c r="P9" s="365">
        <v>5.984938565200158</v>
      </c>
      <c r="Q9" s="373">
        <v>6.1713455953533405</v>
      </c>
    </row>
    <row r="10" spans="1:17" ht="15">
      <c r="A10" s="174" t="s">
        <v>152</v>
      </c>
      <c r="B10" s="338">
        <v>3.843008994276369</v>
      </c>
      <c r="C10" s="339">
        <v>6.193548387096774</v>
      </c>
      <c r="D10" s="339">
        <v>9.782608695652174</v>
      </c>
      <c r="E10" s="364">
        <v>20</v>
      </c>
      <c r="F10" s="365">
        <v>5.622752533507682</v>
      </c>
      <c r="G10" s="366">
        <v>4.369854338188727</v>
      </c>
      <c r="H10" s="339">
        <v>7.370967741935484</v>
      </c>
      <c r="I10" s="339">
        <v>7.841907151819323</v>
      </c>
      <c r="J10" s="364">
        <v>8.333333333333332</v>
      </c>
      <c r="K10" s="365">
        <v>6.300278773397053</v>
      </c>
      <c r="L10" s="366">
        <v>3.29611908559277</v>
      </c>
      <c r="M10" s="339">
        <v>6.505914467697907</v>
      </c>
      <c r="N10" s="339">
        <v>5.555555555555555</v>
      </c>
      <c r="O10" s="364">
        <v>7.6923076923076925</v>
      </c>
      <c r="P10" s="365">
        <v>5.132778438367024</v>
      </c>
      <c r="Q10" s="373">
        <v>5.914811229428848</v>
      </c>
    </row>
    <row r="11" spans="1:17" ht="15">
      <c r="A11" s="174" t="s">
        <v>153</v>
      </c>
      <c r="B11" s="338">
        <v>4.333605887162715</v>
      </c>
      <c r="C11" s="339">
        <v>10.129032258064516</v>
      </c>
      <c r="D11" s="339">
        <v>10.507246376811596</v>
      </c>
      <c r="E11" s="364">
        <v>10</v>
      </c>
      <c r="F11" s="365">
        <v>7.845701209545602</v>
      </c>
      <c r="G11" s="366">
        <v>6.713109563014566</v>
      </c>
      <c r="H11" s="339">
        <v>10.419354838709676</v>
      </c>
      <c r="I11" s="339">
        <v>11.606022584692598</v>
      </c>
      <c r="J11" s="364">
        <v>16.666666666666664</v>
      </c>
      <c r="K11" s="365">
        <v>9.183592194344882</v>
      </c>
      <c r="L11" s="366">
        <v>5.475810738968634</v>
      </c>
      <c r="M11" s="339">
        <v>9.1901728844404</v>
      </c>
      <c r="N11" s="339">
        <v>11.530398322851152</v>
      </c>
      <c r="O11" s="364">
        <v>23.076923076923077</v>
      </c>
      <c r="P11" s="365">
        <v>8.283789139912802</v>
      </c>
      <c r="Q11" s="373">
        <v>8.76573088092933</v>
      </c>
    </row>
    <row r="12" spans="1:17" ht="15">
      <c r="A12" s="174" t="s">
        <v>154</v>
      </c>
      <c r="B12" s="338">
        <v>5.641864268192968</v>
      </c>
      <c r="C12" s="339">
        <v>8.838709677419356</v>
      </c>
      <c r="D12" s="339">
        <v>8.333333333333332</v>
      </c>
      <c r="E12" s="364">
        <v>10</v>
      </c>
      <c r="F12" s="365">
        <v>7.518796992481203</v>
      </c>
      <c r="G12" s="366">
        <v>4.13763985644923</v>
      </c>
      <c r="H12" s="339">
        <v>6.193548387096774</v>
      </c>
      <c r="I12" s="339">
        <v>6.963613550815559</v>
      </c>
      <c r="J12" s="364">
        <v>4.166666666666666</v>
      </c>
      <c r="K12" s="365">
        <v>5.511748307447232</v>
      </c>
      <c r="L12" s="366">
        <v>4.731525784157363</v>
      </c>
      <c r="M12" s="339">
        <v>5.3230209281164695</v>
      </c>
      <c r="N12" s="339">
        <v>6.60377358490566</v>
      </c>
      <c r="O12" s="364">
        <v>7.6923076923076925</v>
      </c>
      <c r="P12" s="365">
        <v>5.35077288941736</v>
      </c>
      <c r="Q12" s="373">
        <v>5.769603097773476</v>
      </c>
    </row>
    <row r="13" spans="1:17" ht="15">
      <c r="A13" s="174" t="s">
        <v>155</v>
      </c>
      <c r="B13" s="338">
        <v>8.585445625511039</v>
      </c>
      <c r="C13" s="339">
        <v>11.096774193548386</v>
      </c>
      <c r="D13" s="339">
        <v>11.956521739130435</v>
      </c>
      <c r="E13" s="364">
        <v>0</v>
      </c>
      <c r="F13" s="365">
        <v>10.134030728996404</v>
      </c>
      <c r="G13" s="366">
        <v>5.615368376609669</v>
      </c>
      <c r="H13" s="339">
        <v>6.774193548387098</v>
      </c>
      <c r="I13" s="339">
        <v>9.222082810539524</v>
      </c>
      <c r="J13" s="364">
        <v>0</v>
      </c>
      <c r="K13" s="365">
        <v>6.634806849860614</v>
      </c>
      <c r="L13" s="366">
        <v>5.263157894736842</v>
      </c>
      <c r="M13" s="339">
        <v>6.733393994540491</v>
      </c>
      <c r="N13" s="339">
        <v>10.167714884696016</v>
      </c>
      <c r="O13" s="364">
        <v>0</v>
      </c>
      <c r="P13" s="365">
        <v>6.817281014665082</v>
      </c>
      <c r="Q13" s="373">
        <v>7.197483059051307</v>
      </c>
    </row>
    <row r="14" spans="1:17" ht="15">
      <c r="A14" s="174" t="s">
        <v>156</v>
      </c>
      <c r="B14" s="338">
        <v>7.358953393295176</v>
      </c>
      <c r="C14" s="339">
        <v>8</v>
      </c>
      <c r="D14" s="339">
        <v>9.782608695652174</v>
      </c>
      <c r="E14" s="364">
        <v>0</v>
      </c>
      <c r="F14" s="365">
        <v>7.878391631252043</v>
      </c>
      <c r="G14" s="366">
        <v>9.140806417563859</v>
      </c>
      <c r="H14" s="339">
        <v>8.435483870967742</v>
      </c>
      <c r="I14" s="339">
        <v>10.915934755332495</v>
      </c>
      <c r="J14" s="364">
        <v>20.833333333333336</v>
      </c>
      <c r="K14" s="365">
        <v>9.040223018717644</v>
      </c>
      <c r="L14" s="366">
        <v>9.14407230196704</v>
      </c>
      <c r="M14" s="339">
        <v>8.416742493175613</v>
      </c>
      <c r="N14" s="339">
        <v>12.997903563941298</v>
      </c>
      <c r="O14" s="364">
        <v>0</v>
      </c>
      <c r="P14" s="365">
        <v>9.532302814110185</v>
      </c>
      <c r="Q14" s="373">
        <v>8.98838334946757</v>
      </c>
    </row>
    <row r="15" spans="1:17" ht="15">
      <c r="A15" s="174" t="s">
        <v>157</v>
      </c>
      <c r="B15" s="338">
        <v>13.982011447260835</v>
      </c>
      <c r="C15" s="339">
        <v>8.709677419354838</v>
      </c>
      <c r="D15" s="339">
        <v>11.594202898550725</v>
      </c>
      <c r="E15" s="364">
        <v>0</v>
      </c>
      <c r="F15" s="365">
        <v>11.049362536776725</v>
      </c>
      <c r="G15" s="366">
        <v>12.708465273379778</v>
      </c>
      <c r="H15" s="339">
        <v>8.306451612903226</v>
      </c>
      <c r="I15" s="339">
        <v>10.664993726474279</v>
      </c>
      <c r="J15" s="364">
        <v>8.333333333333332</v>
      </c>
      <c r="K15" s="365">
        <v>10.266825965750694</v>
      </c>
      <c r="L15" s="366">
        <v>12.918660287081341</v>
      </c>
      <c r="M15" s="339">
        <v>8.143767060964514</v>
      </c>
      <c r="N15" s="339">
        <v>10.167714884696016</v>
      </c>
      <c r="O15" s="364">
        <v>7.6923076923076925</v>
      </c>
      <c r="P15" s="365">
        <v>10.305192231470471</v>
      </c>
      <c r="Q15" s="373">
        <v>10.392061955469506</v>
      </c>
    </row>
    <row r="16" spans="1:17" ht="15">
      <c r="A16" s="174" t="s">
        <v>158</v>
      </c>
      <c r="B16" s="338">
        <v>16.43499591169256</v>
      </c>
      <c r="C16" s="339">
        <v>4.709677419354839</v>
      </c>
      <c r="D16" s="339">
        <v>8.333333333333332</v>
      </c>
      <c r="E16" s="364">
        <v>20</v>
      </c>
      <c r="F16" s="365">
        <v>9.774436090225564</v>
      </c>
      <c r="G16" s="366">
        <v>18.02828794595736</v>
      </c>
      <c r="H16" s="339">
        <v>4.983870967741935</v>
      </c>
      <c r="I16" s="339">
        <v>8.594730238393977</v>
      </c>
      <c r="J16" s="364">
        <v>0</v>
      </c>
      <c r="K16" s="365">
        <v>10.354440461967343</v>
      </c>
      <c r="L16" s="366">
        <v>19.617224880382775</v>
      </c>
      <c r="M16" s="339">
        <v>6.551410373066425</v>
      </c>
      <c r="N16" s="339">
        <v>6.813417190775681</v>
      </c>
      <c r="O16" s="364">
        <v>15.384615384615385</v>
      </c>
      <c r="P16" s="365">
        <v>11.49425287356322</v>
      </c>
      <c r="Q16" s="373">
        <v>10.546950629235237</v>
      </c>
    </row>
    <row r="17" spans="1:17" ht="15.75" thickBot="1">
      <c r="A17" s="174" t="s">
        <v>159</v>
      </c>
      <c r="B17" s="343">
        <v>16.68029435813573</v>
      </c>
      <c r="C17" s="344">
        <v>1.806451612903226</v>
      </c>
      <c r="D17" s="344">
        <v>2.536231884057971</v>
      </c>
      <c r="E17" s="367">
        <v>0</v>
      </c>
      <c r="F17" s="368">
        <v>7.813010787839163</v>
      </c>
      <c r="G17" s="369">
        <v>19.083808317500527</v>
      </c>
      <c r="H17" s="344">
        <v>1.3225806451612903</v>
      </c>
      <c r="I17" s="344">
        <v>2.6348808030112925</v>
      </c>
      <c r="J17" s="367">
        <v>4.166666666666666</v>
      </c>
      <c r="K17" s="368">
        <v>8.195937873357229</v>
      </c>
      <c r="L17" s="369">
        <v>20.04253056884636</v>
      </c>
      <c r="M17" s="344">
        <v>1.5468607825295724</v>
      </c>
      <c r="N17" s="344">
        <v>2.8301886792452833</v>
      </c>
      <c r="O17" s="367">
        <v>7.6923076923076925</v>
      </c>
      <c r="P17" s="368">
        <v>8.699960364645264</v>
      </c>
      <c r="Q17" s="374">
        <v>8.262342691190707</v>
      </c>
    </row>
    <row r="18" spans="1:17" ht="15.75" thickBot="1">
      <c r="A18" s="28" t="s">
        <v>79</v>
      </c>
      <c r="B18" s="348">
        <v>100</v>
      </c>
      <c r="C18" s="349">
        <v>100</v>
      </c>
      <c r="D18" s="349">
        <v>100</v>
      </c>
      <c r="E18" s="370">
        <v>100</v>
      </c>
      <c r="F18" s="332">
        <v>100</v>
      </c>
      <c r="G18" s="371">
        <v>100</v>
      </c>
      <c r="H18" s="349">
        <v>100</v>
      </c>
      <c r="I18" s="349">
        <v>100</v>
      </c>
      <c r="J18" s="370">
        <v>100</v>
      </c>
      <c r="K18" s="332">
        <v>100</v>
      </c>
      <c r="L18" s="371">
        <v>100</v>
      </c>
      <c r="M18" s="349">
        <v>100</v>
      </c>
      <c r="N18" s="349">
        <v>100</v>
      </c>
      <c r="O18" s="370">
        <v>100</v>
      </c>
      <c r="P18" s="332">
        <v>100</v>
      </c>
      <c r="Q18" s="375">
        <v>100</v>
      </c>
    </row>
    <row r="19" spans="1:16" ht="15">
      <c r="A19" s="112"/>
      <c r="B19" s="247"/>
      <c r="C19" s="247"/>
      <c r="D19" s="247"/>
      <c r="E19" s="247"/>
      <c r="F19" s="247"/>
      <c r="G19" s="247"/>
      <c r="H19" s="247"/>
      <c r="I19" s="247"/>
      <c r="J19" s="247"/>
      <c r="K19" s="247"/>
      <c r="L19" s="247"/>
      <c r="M19" s="247"/>
      <c r="N19" s="247"/>
      <c r="O19" s="247"/>
      <c r="P19" s="247"/>
    </row>
    <row r="20" spans="1:16" ht="15">
      <c r="A20" s="52" t="s">
        <v>85</v>
      </c>
      <c r="B20" s="53"/>
      <c r="C20" s="248"/>
      <c r="D20" s="53"/>
      <c r="E20" s="53"/>
      <c r="F20" s="248"/>
      <c r="G20" s="53"/>
      <c r="H20" s="53"/>
      <c r="I20" s="53"/>
      <c r="J20" s="53"/>
      <c r="K20" s="53"/>
      <c r="L20" s="53"/>
      <c r="M20" s="53"/>
      <c r="N20" s="53"/>
      <c r="O20" s="53"/>
      <c r="P20" s="53"/>
    </row>
    <row r="21" spans="1:16" ht="15">
      <c r="A21" s="53" t="s">
        <v>86</v>
      </c>
      <c r="B21" s="53"/>
      <c r="C21" s="248"/>
      <c r="D21" s="53"/>
      <c r="E21" s="53"/>
      <c r="F21" s="53"/>
      <c r="G21" s="53"/>
      <c r="H21" s="53"/>
      <c r="I21" s="53"/>
      <c r="J21" s="53"/>
      <c r="K21" s="53"/>
      <c r="L21" s="53"/>
      <c r="M21" s="53"/>
      <c r="N21" s="53"/>
      <c r="O21" s="53"/>
      <c r="P21" s="53"/>
    </row>
    <row r="22" spans="1:16" ht="32.25" customHeight="1">
      <c r="A22" s="512" t="s">
        <v>161</v>
      </c>
      <c r="B22" s="512"/>
      <c r="C22" s="512"/>
      <c r="D22" s="512"/>
      <c r="E22" s="512"/>
      <c r="F22" s="512"/>
      <c r="G22" s="512"/>
      <c r="H22" s="512"/>
      <c r="I22" s="512"/>
      <c r="J22" s="512"/>
      <c r="K22" s="512"/>
      <c r="L22" s="512"/>
      <c r="M22" s="512"/>
      <c r="N22" s="512"/>
      <c r="O22" s="512"/>
      <c r="P22" s="512"/>
    </row>
    <row r="23" spans="1:16" ht="15">
      <c r="A23" s="37"/>
      <c r="B23" s="37"/>
      <c r="C23" s="37"/>
      <c r="D23" s="37"/>
      <c r="E23" s="37"/>
      <c r="F23" s="37"/>
      <c r="G23" s="37"/>
      <c r="H23" s="37"/>
      <c r="I23" s="37"/>
      <c r="J23" s="37"/>
      <c r="K23" s="37"/>
      <c r="L23" s="37"/>
      <c r="M23" s="37"/>
      <c r="N23" s="37"/>
      <c r="O23" s="37"/>
      <c r="P23" s="37"/>
    </row>
  </sheetData>
  <sheetProtection/>
  <mergeCells count="14">
    <mergeCell ref="A22:P22"/>
    <mergeCell ref="A2:A5"/>
    <mergeCell ref="B3:F3"/>
    <mergeCell ref="G3:K3"/>
    <mergeCell ref="L3:P3"/>
    <mergeCell ref="B4:E4"/>
    <mergeCell ref="A1:Q1"/>
    <mergeCell ref="B2:Q2"/>
    <mergeCell ref="Q3:Q5"/>
    <mergeCell ref="F4:F5"/>
    <mergeCell ref="G4:J4"/>
    <mergeCell ref="K4:K5"/>
    <mergeCell ref="L4:O4"/>
    <mergeCell ref="P4:P5"/>
  </mergeCells>
  <printOptions horizontalCentered="1"/>
  <pageMargins left="0.7" right="0.7" top="0.75" bottom="0.75" header="0.3" footer="0.3"/>
  <pageSetup fitToHeight="1" fitToWidth="1" horizontalDpi="600" verticalDpi="600" orientation="landscape" paperSize="9" scale="76" r:id="rId1"/>
</worksheet>
</file>

<file path=xl/worksheets/sheet31.xml><?xml version="1.0" encoding="utf-8"?>
<worksheet xmlns="http://schemas.openxmlformats.org/spreadsheetml/2006/main" xmlns:r="http://schemas.openxmlformats.org/officeDocument/2006/relationships">
  <sheetPr>
    <tabColor rgb="FF92D050"/>
    <pageSetUpPr fitToPage="1"/>
  </sheetPr>
  <dimension ref="A1:W27"/>
  <sheetViews>
    <sheetView zoomScalePageLayoutView="0" workbookViewId="0" topLeftCell="A1">
      <selection activeCell="A1" sqref="A1:U1"/>
    </sheetView>
  </sheetViews>
  <sheetFormatPr defaultColWidth="9.140625" defaultRowHeight="15"/>
  <cols>
    <col min="1" max="1" width="20.7109375" style="165" customWidth="1"/>
    <col min="2" max="20" width="9.140625" style="165" customWidth="1"/>
    <col min="21" max="21" width="11.421875" style="165" customWidth="1"/>
    <col min="22" max="22" width="10.57421875" style="165" bestFit="1" customWidth="1"/>
    <col min="23" max="23" width="10.140625" style="165" customWidth="1"/>
    <col min="24" max="16384" width="9.140625" style="165" customWidth="1"/>
  </cols>
  <sheetData>
    <row r="1" spans="1:23" ht="24.75" customHeight="1" thickBot="1" thickTop="1">
      <c r="A1" s="486" t="s">
        <v>303</v>
      </c>
      <c r="B1" s="487"/>
      <c r="C1" s="487"/>
      <c r="D1" s="487"/>
      <c r="E1" s="487"/>
      <c r="F1" s="487"/>
      <c r="G1" s="487"/>
      <c r="H1" s="487"/>
      <c r="I1" s="487"/>
      <c r="J1" s="487"/>
      <c r="K1" s="487"/>
      <c r="L1" s="487"/>
      <c r="M1" s="487"/>
      <c r="N1" s="513"/>
      <c r="O1" s="513"/>
      <c r="P1" s="513"/>
      <c r="Q1" s="513"/>
      <c r="R1" s="513"/>
      <c r="S1" s="513"/>
      <c r="T1" s="513"/>
      <c r="U1" s="513"/>
      <c r="V1" s="353"/>
      <c r="W1" s="354"/>
    </row>
    <row r="2" spans="1:23" ht="19.5" customHeight="1" thickBot="1" thickTop="1">
      <c r="A2" s="460" t="s">
        <v>147</v>
      </c>
      <c r="B2" s="489" t="s">
        <v>97</v>
      </c>
      <c r="C2" s="490"/>
      <c r="D2" s="490"/>
      <c r="E2" s="490"/>
      <c r="F2" s="490"/>
      <c r="G2" s="490"/>
      <c r="H2" s="490"/>
      <c r="I2" s="523"/>
      <c r="J2" s="493" t="s">
        <v>79</v>
      </c>
      <c r="K2" s="494"/>
      <c r="L2" s="490" t="s">
        <v>98</v>
      </c>
      <c r="M2" s="490"/>
      <c r="N2" s="490" t="s">
        <v>98</v>
      </c>
      <c r="O2" s="490"/>
      <c r="P2" s="490"/>
      <c r="Q2" s="490"/>
      <c r="R2" s="490"/>
      <c r="S2" s="523"/>
      <c r="T2" s="493" t="s">
        <v>79</v>
      </c>
      <c r="U2" s="494"/>
      <c r="V2" s="493" t="s">
        <v>79</v>
      </c>
      <c r="W2" s="494"/>
    </row>
    <row r="3" spans="1:23" ht="19.5" customHeight="1">
      <c r="A3" s="461"/>
      <c r="B3" s="550" t="s">
        <v>81</v>
      </c>
      <c r="C3" s="551"/>
      <c r="D3" s="552" t="s">
        <v>82</v>
      </c>
      <c r="E3" s="553"/>
      <c r="F3" s="484" t="s">
        <v>83</v>
      </c>
      <c r="G3" s="485"/>
      <c r="H3" s="550" t="s">
        <v>84</v>
      </c>
      <c r="I3" s="551"/>
      <c r="J3" s="493"/>
      <c r="K3" s="494"/>
      <c r="L3" s="484" t="s">
        <v>81</v>
      </c>
      <c r="M3" s="485"/>
      <c r="N3" s="484" t="s">
        <v>82</v>
      </c>
      <c r="O3" s="485"/>
      <c r="P3" s="484" t="s">
        <v>83</v>
      </c>
      <c r="Q3" s="485"/>
      <c r="R3" s="552" t="s">
        <v>84</v>
      </c>
      <c r="S3" s="553"/>
      <c r="T3" s="493"/>
      <c r="U3" s="494"/>
      <c r="V3" s="493"/>
      <c r="W3" s="494"/>
    </row>
    <row r="4" spans="1:23" ht="19.5" customHeight="1" thickBot="1">
      <c r="A4" s="462"/>
      <c r="B4" s="10" t="s">
        <v>52</v>
      </c>
      <c r="C4" s="9" t="s">
        <v>53</v>
      </c>
      <c r="D4" s="10" t="s">
        <v>52</v>
      </c>
      <c r="E4" s="11" t="s">
        <v>53</v>
      </c>
      <c r="F4" s="10" t="s">
        <v>52</v>
      </c>
      <c r="G4" s="11" t="s">
        <v>53</v>
      </c>
      <c r="H4" s="8" t="s">
        <v>52</v>
      </c>
      <c r="I4" s="9" t="s">
        <v>53</v>
      </c>
      <c r="J4" s="10" t="s">
        <v>52</v>
      </c>
      <c r="K4" s="11" t="s">
        <v>53</v>
      </c>
      <c r="L4" s="10" t="s">
        <v>52</v>
      </c>
      <c r="M4" s="11" t="s">
        <v>53</v>
      </c>
      <c r="N4" s="10" t="s">
        <v>52</v>
      </c>
      <c r="O4" s="11" t="s">
        <v>53</v>
      </c>
      <c r="P4" s="10" t="s">
        <v>52</v>
      </c>
      <c r="Q4" s="11" t="s">
        <v>53</v>
      </c>
      <c r="R4" s="10" t="s">
        <v>52</v>
      </c>
      <c r="S4" s="11" t="s">
        <v>53</v>
      </c>
      <c r="T4" s="10" t="s">
        <v>52</v>
      </c>
      <c r="U4" s="11" t="s">
        <v>53</v>
      </c>
      <c r="V4" s="10" t="s">
        <v>52</v>
      </c>
      <c r="W4" s="11" t="s">
        <v>53</v>
      </c>
    </row>
    <row r="5" spans="1:23" ht="15">
      <c r="A5" s="239" t="s">
        <v>148</v>
      </c>
      <c r="B5" s="22">
        <v>178</v>
      </c>
      <c r="C5" s="237">
        <v>0.05326152004787552</v>
      </c>
      <c r="D5" s="22">
        <v>749</v>
      </c>
      <c r="E5" s="238">
        <v>0.12522989466644374</v>
      </c>
      <c r="F5" s="46">
        <v>119</v>
      </c>
      <c r="G5" s="237">
        <v>0.07207752877044217</v>
      </c>
      <c r="H5" s="22">
        <v>3</v>
      </c>
      <c r="I5" s="114">
        <v>0.08108108108108109</v>
      </c>
      <c r="J5" s="46">
        <v>1049</v>
      </c>
      <c r="K5" s="237">
        <v>0.09526836799564073</v>
      </c>
      <c r="L5" s="22">
        <v>259</v>
      </c>
      <c r="M5" s="238">
        <v>0.060912511759172144</v>
      </c>
      <c r="N5" s="46">
        <v>517</v>
      </c>
      <c r="O5" s="237">
        <v>0.13111843773776313</v>
      </c>
      <c r="P5" s="22">
        <v>92</v>
      </c>
      <c r="Q5" s="238">
        <v>0.0797918473547268</v>
      </c>
      <c r="R5" s="46">
        <v>0</v>
      </c>
      <c r="S5" s="125">
        <v>0</v>
      </c>
      <c r="T5" s="22">
        <v>868</v>
      </c>
      <c r="U5" s="238">
        <v>0.09276477503473333</v>
      </c>
      <c r="V5" s="316">
        <v>1938</v>
      </c>
      <c r="W5" s="317">
        <v>0.09380445304937077</v>
      </c>
    </row>
    <row r="6" spans="1:23" ht="15">
      <c r="A6" s="239" t="s">
        <v>149</v>
      </c>
      <c r="B6" s="22">
        <v>186</v>
      </c>
      <c r="C6" s="237">
        <v>0.05565529622980251</v>
      </c>
      <c r="D6" s="22">
        <v>1123</v>
      </c>
      <c r="E6" s="238">
        <v>0.18776124393914062</v>
      </c>
      <c r="F6" s="46">
        <v>189</v>
      </c>
      <c r="G6" s="237">
        <v>0.11447607510599637</v>
      </c>
      <c r="H6" s="22">
        <v>2</v>
      </c>
      <c r="I6" s="114">
        <v>0.05405405405405405</v>
      </c>
      <c r="J6" s="46">
        <v>1500</v>
      </c>
      <c r="K6" s="237">
        <v>0.1362274089546817</v>
      </c>
      <c r="L6" s="22">
        <v>299</v>
      </c>
      <c r="M6" s="238">
        <v>0.07031984948259642</v>
      </c>
      <c r="N6" s="46">
        <v>550</v>
      </c>
      <c r="O6" s="237">
        <v>0.1394876997210246</v>
      </c>
      <c r="P6" s="22">
        <v>113</v>
      </c>
      <c r="Q6" s="238">
        <v>0.09800520381613183</v>
      </c>
      <c r="R6" s="46">
        <v>2</v>
      </c>
      <c r="S6" s="125">
        <v>0.2222222222222222</v>
      </c>
      <c r="T6" s="22">
        <v>964</v>
      </c>
      <c r="U6" s="238">
        <v>0.10302447365608636</v>
      </c>
      <c r="V6" s="318">
        <v>2491</v>
      </c>
      <c r="W6" s="317">
        <v>0.12057115198451113</v>
      </c>
    </row>
    <row r="7" spans="1:23" ht="15">
      <c r="A7" s="239" t="s">
        <v>150</v>
      </c>
      <c r="B7" s="22">
        <v>106</v>
      </c>
      <c r="C7" s="237">
        <v>0.03171753441053261</v>
      </c>
      <c r="D7" s="22">
        <v>483</v>
      </c>
      <c r="E7" s="238">
        <v>0.08075572646714596</v>
      </c>
      <c r="F7" s="46">
        <v>111</v>
      </c>
      <c r="G7" s="237">
        <v>0.06723198061780739</v>
      </c>
      <c r="H7" s="22">
        <v>0</v>
      </c>
      <c r="I7" s="114">
        <v>0</v>
      </c>
      <c r="J7" s="46">
        <v>700</v>
      </c>
      <c r="K7" s="237">
        <v>0.0635727908455181</v>
      </c>
      <c r="L7" s="22">
        <v>210</v>
      </c>
      <c r="M7" s="238">
        <v>0.049388523047977424</v>
      </c>
      <c r="N7" s="46">
        <v>326</v>
      </c>
      <c r="O7" s="237">
        <v>0.08267816383464367</v>
      </c>
      <c r="P7" s="22">
        <v>81</v>
      </c>
      <c r="Q7" s="238">
        <v>0.07025151777970512</v>
      </c>
      <c r="R7" s="46">
        <v>3</v>
      </c>
      <c r="S7" s="125">
        <v>0.33333333333333326</v>
      </c>
      <c r="T7" s="22">
        <v>620</v>
      </c>
      <c r="U7" s="238">
        <v>0.06626055359623811</v>
      </c>
      <c r="V7" s="318">
        <v>1354</v>
      </c>
      <c r="W7" s="317">
        <v>0.06553727008712489</v>
      </c>
    </row>
    <row r="8" spans="1:23" ht="15">
      <c r="A8" s="239" t="s">
        <v>151</v>
      </c>
      <c r="B8" s="22">
        <v>109</v>
      </c>
      <c r="C8" s="237">
        <v>0.032615200478755234</v>
      </c>
      <c r="D8" s="22">
        <v>501</v>
      </c>
      <c r="E8" s="238">
        <v>0.0837652566460458</v>
      </c>
      <c r="F8" s="46">
        <v>106</v>
      </c>
      <c r="G8" s="237">
        <v>0.06420351302241066</v>
      </c>
      <c r="H8" s="22">
        <v>6</v>
      </c>
      <c r="I8" s="114">
        <v>0.16216216216216217</v>
      </c>
      <c r="J8" s="46">
        <v>722</v>
      </c>
      <c r="K8" s="237">
        <v>0.06557079284352012</v>
      </c>
      <c r="L8" s="22">
        <v>168</v>
      </c>
      <c r="M8" s="238">
        <v>0.03951081843838194</v>
      </c>
      <c r="N8" s="46">
        <v>280</v>
      </c>
      <c r="O8" s="237">
        <v>0.07101191985797616</v>
      </c>
      <c r="P8" s="22">
        <v>80</v>
      </c>
      <c r="Q8" s="238">
        <v>0.06938421509106678</v>
      </c>
      <c r="R8" s="46">
        <v>0</v>
      </c>
      <c r="S8" s="125">
        <v>0</v>
      </c>
      <c r="T8" s="22">
        <v>528</v>
      </c>
      <c r="U8" s="238">
        <v>0.05642834241744149</v>
      </c>
      <c r="V8" s="318">
        <v>1275</v>
      </c>
      <c r="W8" s="317">
        <v>0.061713455953533405</v>
      </c>
    </row>
    <row r="9" spans="1:23" ht="15">
      <c r="A9" s="239" t="s">
        <v>152</v>
      </c>
      <c r="B9" s="22">
        <v>108</v>
      </c>
      <c r="C9" s="237">
        <v>0.03231597845601436</v>
      </c>
      <c r="D9" s="22">
        <v>401</v>
      </c>
      <c r="E9" s="238">
        <v>0.06704564454104667</v>
      </c>
      <c r="F9" s="46">
        <v>115</v>
      </c>
      <c r="G9" s="237">
        <v>0.06965475469412478</v>
      </c>
      <c r="H9" s="22">
        <v>4</v>
      </c>
      <c r="I9" s="114">
        <v>0.1081081081081081</v>
      </c>
      <c r="J9" s="46">
        <v>628</v>
      </c>
      <c r="K9" s="237">
        <v>0.0570338752156934</v>
      </c>
      <c r="L9" s="22">
        <v>180</v>
      </c>
      <c r="M9" s="238">
        <v>0.04233301975540922</v>
      </c>
      <c r="N9" s="46">
        <v>293</v>
      </c>
      <c r="O9" s="237">
        <v>0.0743089018513822</v>
      </c>
      <c r="P9" s="22">
        <v>88</v>
      </c>
      <c r="Q9" s="238">
        <v>0.07632263660017347</v>
      </c>
      <c r="R9" s="46">
        <v>1</v>
      </c>
      <c r="S9" s="125">
        <v>0.1111111111111111</v>
      </c>
      <c r="T9" s="22">
        <v>562</v>
      </c>
      <c r="U9" s="238">
        <v>0.060061985679170676</v>
      </c>
      <c r="V9" s="318">
        <v>1222</v>
      </c>
      <c r="W9" s="317">
        <v>0.05914811229428848</v>
      </c>
    </row>
    <row r="10" spans="1:23" ht="15">
      <c r="A10" s="239" t="s">
        <v>153</v>
      </c>
      <c r="B10" s="22">
        <v>201</v>
      </c>
      <c r="C10" s="237">
        <v>0.06014362657091562</v>
      </c>
      <c r="D10" s="22">
        <v>578</v>
      </c>
      <c r="E10" s="238">
        <v>0.09663935796689517</v>
      </c>
      <c r="F10" s="46">
        <v>197</v>
      </c>
      <c r="G10" s="237">
        <v>0.11932162325863112</v>
      </c>
      <c r="H10" s="22">
        <v>8</v>
      </c>
      <c r="I10" s="114">
        <v>0.2162162162162162</v>
      </c>
      <c r="J10" s="46">
        <v>984</v>
      </c>
      <c r="K10" s="237">
        <v>0.08936518027427118</v>
      </c>
      <c r="L10" s="22">
        <v>262</v>
      </c>
      <c r="M10" s="238">
        <v>0.061618062088428974</v>
      </c>
      <c r="N10" s="46">
        <v>425</v>
      </c>
      <c r="O10" s="237">
        <v>0.1077859497844281</v>
      </c>
      <c r="P10" s="22">
        <v>122</v>
      </c>
      <c r="Q10" s="238">
        <v>0.10581092801387686</v>
      </c>
      <c r="R10" s="46">
        <v>0</v>
      </c>
      <c r="S10" s="125">
        <v>0</v>
      </c>
      <c r="T10" s="22">
        <v>809</v>
      </c>
      <c r="U10" s="238">
        <v>0.08645933525702683</v>
      </c>
      <c r="V10" s="318">
        <v>1811</v>
      </c>
      <c r="W10" s="317">
        <v>0.0876573088092933</v>
      </c>
    </row>
    <row r="11" spans="1:23" ht="15">
      <c r="A11" s="239" t="s">
        <v>154</v>
      </c>
      <c r="B11" s="22">
        <v>152</v>
      </c>
      <c r="C11" s="237">
        <v>0.045481747456612806</v>
      </c>
      <c r="D11" s="22">
        <v>379</v>
      </c>
      <c r="E11" s="238">
        <v>0.06336732987794683</v>
      </c>
      <c r="F11" s="46">
        <v>118</v>
      </c>
      <c r="G11" s="237">
        <v>0.07147183525136282</v>
      </c>
      <c r="H11" s="22">
        <v>2</v>
      </c>
      <c r="I11" s="114">
        <v>0.05405405405405405</v>
      </c>
      <c r="J11" s="46">
        <v>651</v>
      </c>
      <c r="K11" s="237">
        <v>0.05912269548633185</v>
      </c>
      <c r="L11" s="22">
        <v>197</v>
      </c>
      <c r="M11" s="238">
        <v>0.04633113828786453</v>
      </c>
      <c r="N11" s="46">
        <v>259</v>
      </c>
      <c r="O11" s="237">
        <v>0.06568602586862794</v>
      </c>
      <c r="P11" s="22">
        <v>79</v>
      </c>
      <c r="Q11" s="238">
        <v>0.06851691240242846</v>
      </c>
      <c r="R11" s="46">
        <v>1</v>
      </c>
      <c r="S11" s="125">
        <v>0.1111111111111111</v>
      </c>
      <c r="T11" s="22">
        <v>536</v>
      </c>
      <c r="U11" s="238">
        <v>0.05728331730255423</v>
      </c>
      <c r="V11" s="318">
        <v>1192</v>
      </c>
      <c r="W11" s="317">
        <v>0.05769603097773476</v>
      </c>
    </row>
    <row r="12" spans="1:23" ht="15">
      <c r="A12" s="239" t="s">
        <v>155</v>
      </c>
      <c r="B12" s="127">
        <v>190</v>
      </c>
      <c r="C12" s="240">
        <v>0.05685218432076601</v>
      </c>
      <c r="D12" s="127">
        <v>452</v>
      </c>
      <c r="E12" s="241">
        <v>0.07557264671459624</v>
      </c>
      <c r="F12" s="128">
        <v>172</v>
      </c>
      <c r="G12" s="240">
        <v>0.10417928528164748</v>
      </c>
      <c r="H12" s="127">
        <v>0</v>
      </c>
      <c r="I12" s="242">
        <v>0</v>
      </c>
      <c r="J12" s="128">
        <v>814</v>
      </c>
      <c r="K12" s="240">
        <v>0.07392607392607392</v>
      </c>
      <c r="L12" s="127">
        <v>275</v>
      </c>
      <c r="M12" s="241">
        <v>0.06467544684854186</v>
      </c>
      <c r="N12" s="128">
        <v>288</v>
      </c>
      <c r="O12" s="240">
        <v>0.07304083185391834</v>
      </c>
      <c r="P12" s="127">
        <v>105</v>
      </c>
      <c r="Q12" s="241">
        <v>0.09106678230702515</v>
      </c>
      <c r="R12" s="128">
        <v>0</v>
      </c>
      <c r="S12" s="243">
        <v>0</v>
      </c>
      <c r="T12" s="127">
        <v>668</v>
      </c>
      <c r="U12" s="241">
        <v>0.0713904029069146</v>
      </c>
      <c r="V12" s="318">
        <v>1487</v>
      </c>
      <c r="W12" s="317">
        <v>0.07197483059051307</v>
      </c>
    </row>
    <row r="13" spans="1:23" ht="15">
      <c r="A13" s="239" t="s">
        <v>156</v>
      </c>
      <c r="B13" s="47">
        <v>259</v>
      </c>
      <c r="C13" s="244">
        <v>0.0774985038898863</v>
      </c>
      <c r="D13" s="47">
        <v>470</v>
      </c>
      <c r="E13" s="245">
        <v>0.07858217689349606</v>
      </c>
      <c r="F13" s="48">
        <v>181</v>
      </c>
      <c r="G13" s="244">
        <v>0.10963052695336159</v>
      </c>
      <c r="H13" s="47">
        <v>5</v>
      </c>
      <c r="I13" s="115">
        <v>0.13513513513513514</v>
      </c>
      <c r="J13" s="48">
        <v>915</v>
      </c>
      <c r="K13" s="244">
        <v>0.08309871946235582</v>
      </c>
      <c r="L13" s="47">
        <v>419</v>
      </c>
      <c r="M13" s="245">
        <v>0.09854186265286924</v>
      </c>
      <c r="N13" s="48">
        <v>356</v>
      </c>
      <c r="O13" s="244">
        <v>0.09028658381942684</v>
      </c>
      <c r="P13" s="47">
        <v>140</v>
      </c>
      <c r="Q13" s="245">
        <v>0.12142237640936687</v>
      </c>
      <c r="R13" s="48">
        <v>0</v>
      </c>
      <c r="S13" s="126">
        <v>0</v>
      </c>
      <c r="T13" s="47">
        <v>915</v>
      </c>
      <c r="U13" s="245">
        <v>0.09778775248477074</v>
      </c>
      <c r="V13" s="318">
        <v>1857</v>
      </c>
      <c r="W13" s="317">
        <v>0.0898838334946757</v>
      </c>
    </row>
    <row r="14" spans="1:23" ht="15">
      <c r="A14" s="239" t="s">
        <v>157</v>
      </c>
      <c r="B14" s="22">
        <v>403</v>
      </c>
      <c r="C14" s="237">
        <v>0.1205864751645721</v>
      </c>
      <c r="D14" s="22">
        <v>476</v>
      </c>
      <c r="E14" s="238">
        <v>0.07958535361979602</v>
      </c>
      <c r="F14" s="46">
        <v>179</v>
      </c>
      <c r="G14" s="237">
        <v>0.10841913991520291</v>
      </c>
      <c r="H14" s="22">
        <v>2</v>
      </c>
      <c r="I14" s="114">
        <v>0.05405405405405405</v>
      </c>
      <c r="J14" s="46">
        <v>1060</v>
      </c>
      <c r="K14" s="237">
        <v>0.09626736899464172</v>
      </c>
      <c r="L14" s="22">
        <v>588</v>
      </c>
      <c r="M14" s="238">
        <v>0.13828786453433678</v>
      </c>
      <c r="N14" s="46">
        <v>349</v>
      </c>
      <c r="O14" s="237">
        <v>0.08851128582297743</v>
      </c>
      <c r="P14" s="22">
        <v>117</v>
      </c>
      <c r="Q14" s="238">
        <v>0.10147441457068516</v>
      </c>
      <c r="R14" s="46">
        <v>1</v>
      </c>
      <c r="S14" s="125">
        <v>0.1111111111111111</v>
      </c>
      <c r="T14" s="22">
        <v>1055</v>
      </c>
      <c r="U14" s="238">
        <v>0.11274981297424387</v>
      </c>
      <c r="V14" s="318">
        <v>2147</v>
      </c>
      <c r="W14" s="317">
        <v>0.10392061955469506</v>
      </c>
    </row>
    <row r="15" spans="1:23" ht="15">
      <c r="A15" s="239" t="s">
        <v>158</v>
      </c>
      <c r="B15" s="22">
        <v>686</v>
      </c>
      <c r="C15" s="237">
        <v>0.20526630760023934</v>
      </c>
      <c r="D15" s="22">
        <v>279</v>
      </c>
      <c r="E15" s="238">
        <v>0.04664771777294767</v>
      </c>
      <c r="F15" s="46">
        <v>119</v>
      </c>
      <c r="G15" s="237">
        <v>0.07207752877044217</v>
      </c>
      <c r="H15" s="22">
        <v>4</v>
      </c>
      <c r="I15" s="114">
        <v>0.1081081081081081</v>
      </c>
      <c r="J15" s="46">
        <v>1088</v>
      </c>
      <c r="K15" s="237">
        <v>0.09881028062846245</v>
      </c>
      <c r="L15" s="22">
        <v>702</v>
      </c>
      <c r="M15" s="238">
        <v>0.16509877704609596</v>
      </c>
      <c r="N15" s="46">
        <v>246</v>
      </c>
      <c r="O15" s="237">
        <v>0.06238904387522191</v>
      </c>
      <c r="P15" s="22">
        <v>105</v>
      </c>
      <c r="Q15" s="238">
        <v>0.09106678230702515</v>
      </c>
      <c r="R15" s="46">
        <v>0</v>
      </c>
      <c r="S15" s="125">
        <v>0</v>
      </c>
      <c r="T15" s="22">
        <v>1053</v>
      </c>
      <c r="U15" s="238">
        <v>0.11253606925296569</v>
      </c>
      <c r="V15" s="318">
        <v>2179</v>
      </c>
      <c r="W15" s="317">
        <v>0.10546950629235237</v>
      </c>
    </row>
    <row r="16" spans="1:23" ht="15.75" thickBot="1">
      <c r="A16" s="239" t="s">
        <v>159</v>
      </c>
      <c r="B16" s="22">
        <v>764</v>
      </c>
      <c r="C16" s="237">
        <v>0.22860562537402754</v>
      </c>
      <c r="D16" s="22">
        <v>90</v>
      </c>
      <c r="E16" s="238">
        <v>0.015047650894499246</v>
      </c>
      <c r="F16" s="46">
        <v>45</v>
      </c>
      <c r="G16" s="237">
        <v>0.027256208358570563</v>
      </c>
      <c r="H16" s="22">
        <v>1</v>
      </c>
      <c r="I16" s="114">
        <v>0.027027027027027025</v>
      </c>
      <c r="J16" s="46">
        <v>900</v>
      </c>
      <c r="K16" s="237">
        <v>0.08173644537280902</v>
      </c>
      <c r="L16" s="22">
        <v>693</v>
      </c>
      <c r="M16" s="238">
        <v>0.1629821260583255</v>
      </c>
      <c r="N16" s="46">
        <v>54</v>
      </c>
      <c r="O16" s="237">
        <v>0.013695155972609684</v>
      </c>
      <c r="P16" s="22">
        <v>31</v>
      </c>
      <c r="Q16" s="238">
        <v>0.026886383347788378</v>
      </c>
      <c r="R16" s="46">
        <v>1</v>
      </c>
      <c r="S16" s="125">
        <v>0.1111111111111111</v>
      </c>
      <c r="T16" s="22">
        <v>779</v>
      </c>
      <c r="U16" s="238">
        <v>0.08325317943785401</v>
      </c>
      <c r="V16" s="319">
        <v>1707</v>
      </c>
      <c r="W16" s="320">
        <v>0.08262342691190706</v>
      </c>
    </row>
    <row r="17" spans="1:23" ht="15.75" thickBot="1">
      <c r="A17" s="49" t="s">
        <v>79</v>
      </c>
      <c r="B17" s="50">
        <v>3342</v>
      </c>
      <c r="C17" s="106">
        <v>1</v>
      </c>
      <c r="D17" s="50">
        <v>5981</v>
      </c>
      <c r="E17" s="107">
        <v>1</v>
      </c>
      <c r="F17" s="51">
        <v>1651</v>
      </c>
      <c r="G17" s="106">
        <v>1</v>
      </c>
      <c r="H17" s="50">
        <v>37</v>
      </c>
      <c r="I17" s="107">
        <v>1</v>
      </c>
      <c r="J17" s="51">
        <v>11011</v>
      </c>
      <c r="K17" s="106">
        <v>1</v>
      </c>
      <c r="L17" s="50">
        <v>4252</v>
      </c>
      <c r="M17" s="107">
        <v>1</v>
      </c>
      <c r="N17" s="51">
        <v>3943</v>
      </c>
      <c r="O17" s="106">
        <v>1</v>
      </c>
      <c r="P17" s="50">
        <v>1153</v>
      </c>
      <c r="Q17" s="107">
        <v>1</v>
      </c>
      <c r="R17" s="51">
        <v>9</v>
      </c>
      <c r="S17" s="106">
        <v>1</v>
      </c>
      <c r="T17" s="50">
        <v>9357</v>
      </c>
      <c r="U17" s="107">
        <v>1</v>
      </c>
      <c r="V17" s="50">
        <v>20660</v>
      </c>
      <c r="W17" s="107">
        <v>1</v>
      </c>
    </row>
    <row r="18" spans="1:21" ht="15">
      <c r="A18" s="112"/>
      <c r="B18" s="246"/>
      <c r="C18" s="247"/>
      <c r="D18" s="246"/>
      <c r="E18" s="247"/>
      <c r="F18" s="246"/>
      <c r="G18" s="247"/>
      <c r="H18" s="246"/>
      <c r="I18" s="247"/>
      <c r="J18" s="246"/>
      <c r="K18" s="247"/>
      <c r="L18" s="246"/>
      <c r="M18" s="247"/>
      <c r="N18" s="246"/>
      <c r="O18" s="247"/>
      <c r="P18" s="246"/>
      <c r="Q18" s="247"/>
      <c r="R18" s="246"/>
      <c r="S18" s="247"/>
      <c r="T18" s="246"/>
      <c r="U18" s="247"/>
    </row>
    <row r="19" spans="1:23" ht="15">
      <c r="A19" s="52" t="s">
        <v>85</v>
      </c>
      <c r="B19" s="53"/>
      <c r="C19" s="53"/>
      <c r="D19" s="53"/>
      <c r="E19" s="53"/>
      <c r="F19" s="53"/>
      <c r="G19" s="53"/>
      <c r="H19" s="53"/>
      <c r="I19" s="53"/>
      <c r="J19" s="53"/>
      <c r="K19" s="53"/>
      <c r="L19" s="53"/>
      <c r="M19" s="53"/>
      <c r="N19" s="53"/>
      <c r="O19" s="53"/>
      <c r="P19" s="53"/>
      <c r="Q19" s="53"/>
      <c r="R19" s="53"/>
      <c r="S19" s="53"/>
      <c r="T19" s="53"/>
      <c r="U19" s="53"/>
      <c r="V19" s="321"/>
      <c r="W19" s="322"/>
    </row>
    <row r="20" spans="1:23" ht="15">
      <c r="A20" s="53" t="s">
        <v>86</v>
      </c>
      <c r="B20" s="53"/>
      <c r="C20" s="53"/>
      <c r="D20" s="53"/>
      <c r="E20" s="53"/>
      <c r="F20" s="53"/>
      <c r="G20" s="53"/>
      <c r="H20" s="53"/>
      <c r="I20" s="53"/>
      <c r="J20" s="53"/>
      <c r="K20" s="53"/>
      <c r="L20" s="53"/>
      <c r="M20" s="53"/>
      <c r="N20" s="53"/>
      <c r="O20" s="53"/>
      <c r="P20" s="53"/>
      <c r="Q20" s="53"/>
      <c r="R20" s="53"/>
      <c r="S20" s="53"/>
      <c r="T20" s="53"/>
      <c r="U20" s="53"/>
      <c r="V20" s="37"/>
      <c r="W20" s="37"/>
    </row>
    <row r="21" spans="1:23" ht="30.75" customHeight="1">
      <c r="A21" s="512" t="s">
        <v>161</v>
      </c>
      <c r="B21" s="512"/>
      <c r="C21" s="512"/>
      <c r="D21" s="512"/>
      <c r="E21" s="512"/>
      <c r="F21" s="512"/>
      <c r="G21" s="512"/>
      <c r="H21" s="512"/>
      <c r="I21" s="512"/>
      <c r="J21" s="512"/>
      <c r="K21" s="512"/>
      <c r="L21" s="512"/>
      <c r="M21" s="512"/>
      <c r="N21" s="512"/>
      <c r="O21" s="512"/>
      <c r="P21" s="512"/>
      <c r="Q21" s="512"/>
      <c r="R21" s="512"/>
      <c r="S21" s="512"/>
      <c r="T21" s="512"/>
      <c r="U21" s="554"/>
      <c r="V21" s="37"/>
      <c r="W21" s="37"/>
    </row>
    <row r="22" spans="1:23" ht="19.5" customHeight="1">
      <c r="A22" s="512" t="s">
        <v>100</v>
      </c>
      <c r="B22" s="512"/>
      <c r="C22" s="512"/>
      <c r="D22" s="512"/>
      <c r="E22" s="512"/>
      <c r="F22" s="512"/>
      <c r="G22" s="512"/>
      <c r="H22" s="512"/>
      <c r="I22" s="512"/>
      <c r="J22" s="512"/>
      <c r="K22" s="512"/>
      <c r="L22" s="512"/>
      <c r="M22" s="512"/>
      <c r="N22" s="512"/>
      <c r="O22" s="512"/>
      <c r="P22" s="512"/>
      <c r="Q22" s="512"/>
      <c r="R22" s="512"/>
      <c r="S22" s="512"/>
      <c r="T22" s="512"/>
      <c r="U22" s="554"/>
      <c r="V22" s="355"/>
      <c r="W22" s="355"/>
    </row>
    <row r="23" spans="1:23" ht="15" customHeight="1">
      <c r="A23" s="512"/>
      <c r="B23" s="512"/>
      <c r="C23" s="512"/>
      <c r="D23" s="512"/>
      <c r="E23" s="512"/>
      <c r="F23" s="512"/>
      <c r="G23" s="512"/>
      <c r="H23" s="512"/>
      <c r="I23" s="512"/>
      <c r="J23" s="512"/>
      <c r="K23" s="512"/>
      <c r="L23" s="512"/>
      <c r="M23" s="512"/>
      <c r="N23" s="512"/>
      <c r="O23" s="512"/>
      <c r="P23" s="512"/>
      <c r="Q23" s="512"/>
      <c r="R23" s="512"/>
      <c r="S23" s="512"/>
      <c r="T23" s="512"/>
      <c r="U23" s="554"/>
      <c r="V23" s="37"/>
      <c r="W23" s="37"/>
    </row>
    <row r="24" spans="1:23" ht="15">
      <c r="A24" s="37"/>
      <c r="B24" s="80"/>
      <c r="C24" s="80"/>
      <c r="D24" s="80"/>
      <c r="E24" s="80"/>
      <c r="F24" s="80"/>
      <c r="G24" s="80"/>
      <c r="H24" s="80"/>
      <c r="I24" s="80"/>
      <c r="J24" s="80"/>
      <c r="K24" s="80"/>
      <c r="L24" s="80"/>
      <c r="M24" s="37"/>
      <c r="N24" s="37"/>
      <c r="O24" s="37"/>
      <c r="P24" s="37"/>
      <c r="Q24" s="37"/>
      <c r="R24" s="37"/>
      <c r="S24" s="37"/>
      <c r="T24" s="37"/>
      <c r="U24" s="37"/>
      <c r="V24" s="37"/>
      <c r="W24" s="37"/>
    </row>
    <row r="25" spans="1:23" ht="15">
      <c r="A25" s="37"/>
      <c r="B25" s="80"/>
      <c r="C25" s="80"/>
      <c r="D25" s="80"/>
      <c r="E25" s="80"/>
      <c r="F25" s="80"/>
      <c r="G25" s="80"/>
      <c r="H25" s="80"/>
      <c r="I25" s="80"/>
      <c r="J25" s="80"/>
      <c r="K25" s="80"/>
      <c r="L25" s="80"/>
      <c r="M25" s="37"/>
      <c r="N25" s="37"/>
      <c r="O25" s="37"/>
      <c r="P25" s="37"/>
      <c r="Q25" s="37"/>
      <c r="R25" s="37"/>
      <c r="S25" s="37"/>
      <c r="T25" s="37"/>
      <c r="U25" s="37"/>
      <c r="V25" s="37"/>
      <c r="W25" s="37"/>
    </row>
    <row r="26" spans="1:21" ht="15">
      <c r="A26" s="37"/>
      <c r="B26" s="80"/>
      <c r="C26" s="80"/>
      <c r="D26" s="80"/>
      <c r="E26" s="80"/>
      <c r="F26" s="80"/>
      <c r="G26" s="80"/>
      <c r="H26" s="80"/>
      <c r="I26" s="80"/>
      <c r="J26" s="80"/>
      <c r="K26" s="80"/>
      <c r="L26" s="80"/>
      <c r="M26" s="37"/>
      <c r="N26" s="37"/>
      <c r="O26" s="37"/>
      <c r="P26" s="37"/>
      <c r="Q26" s="37"/>
      <c r="R26" s="37"/>
      <c r="S26" s="37"/>
      <c r="T26" s="37"/>
      <c r="U26" s="37"/>
    </row>
    <row r="27" spans="1:21" ht="15">
      <c r="A27" s="37"/>
      <c r="B27" s="37"/>
      <c r="C27" s="37"/>
      <c r="D27" s="37"/>
      <c r="E27" s="37"/>
      <c r="F27" s="37"/>
      <c r="G27" s="37"/>
      <c r="H27" s="37"/>
      <c r="I27" s="37"/>
      <c r="J27" s="37"/>
      <c r="K27" s="37"/>
      <c r="L27" s="37"/>
      <c r="M27" s="37"/>
      <c r="N27" s="37"/>
      <c r="O27" s="37"/>
      <c r="P27" s="37"/>
      <c r="Q27" s="37"/>
      <c r="R27" s="37"/>
      <c r="S27" s="37"/>
      <c r="T27" s="37"/>
      <c r="U27" s="37"/>
    </row>
  </sheetData>
  <sheetProtection/>
  <mergeCells count="17">
    <mergeCell ref="A22:U23"/>
    <mergeCell ref="H3:I3"/>
    <mergeCell ref="L3:M3"/>
    <mergeCell ref="N3:O3"/>
    <mergeCell ref="P3:Q3"/>
    <mergeCell ref="R3:S3"/>
    <mergeCell ref="A21:U21"/>
    <mergeCell ref="V2:W3"/>
    <mergeCell ref="A1:U1"/>
    <mergeCell ref="A2:A4"/>
    <mergeCell ref="B2:I2"/>
    <mergeCell ref="J2:K3"/>
    <mergeCell ref="L2:S2"/>
    <mergeCell ref="T2:U3"/>
    <mergeCell ref="B3:C3"/>
    <mergeCell ref="D3:E3"/>
    <mergeCell ref="F3:G3"/>
  </mergeCells>
  <printOptions horizontalCentered="1"/>
  <pageMargins left="0.7" right="0.7" top="0.75" bottom="0.75" header="0.3" footer="0.3"/>
  <pageSetup fitToHeight="1" fitToWidth="1" horizontalDpi="600" verticalDpi="600" orientation="landscape" paperSize="9" scale="66" r:id="rId1"/>
</worksheet>
</file>

<file path=xl/worksheets/sheet32.xml><?xml version="1.0" encoding="utf-8"?>
<worksheet xmlns="http://schemas.openxmlformats.org/spreadsheetml/2006/main" xmlns:r="http://schemas.openxmlformats.org/officeDocument/2006/relationships">
  <sheetPr>
    <tabColor rgb="FF92D050"/>
    <pageSetUpPr fitToPage="1"/>
  </sheetPr>
  <dimension ref="A1:S18"/>
  <sheetViews>
    <sheetView zoomScalePageLayoutView="0" workbookViewId="0" topLeftCell="A1">
      <selection activeCell="A1" sqref="A1:S1"/>
    </sheetView>
  </sheetViews>
  <sheetFormatPr defaultColWidth="9.140625" defaultRowHeight="15"/>
  <cols>
    <col min="1" max="1" width="20.7109375" style="165" customWidth="1"/>
    <col min="2" max="19" width="9.00390625" style="165" customWidth="1"/>
    <col min="20" max="16384" width="9.140625" style="165" customWidth="1"/>
  </cols>
  <sheetData>
    <row r="1" spans="1:19" ht="24.75" customHeight="1" thickBot="1" thickTop="1">
      <c r="A1" s="486" t="s">
        <v>304</v>
      </c>
      <c r="B1" s="487"/>
      <c r="C1" s="487"/>
      <c r="D1" s="487"/>
      <c r="E1" s="487"/>
      <c r="F1" s="487"/>
      <c r="G1" s="487"/>
      <c r="H1" s="487"/>
      <c r="I1" s="487"/>
      <c r="J1" s="487"/>
      <c r="K1" s="487"/>
      <c r="L1" s="487"/>
      <c r="M1" s="487"/>
      <c r="N1" s="513"/>
      <c r="O1" s="513"/>
      <c r="P1" s="513"/>
      <c r="Q1" s="513"/>
      <c r="R1" s="513"/>
      <c r="S1" s="514"/>
    </row>
    <row r="2" spans="1:19" ht="19.5" customHeight="1" thickBot="1" thickTop="1">
      <c r="A2" s="466" t="s">
        <v>147</v>
      </c>
      <c r="B2" s="463" t="s">
        <v>145</v>
      </c>
      <c r="C2" s="464"/>
      <c r="D2" s="464"/>
      <c r="E2" s="464"/>
      <c r="F2" s="464"/>
      <c r="G2" s="464"/>
      <c r="H2" s="464"/>
      <c r="I2" s="464"/>
      <c r="J2" s="464"/>
      <c r="K2" s="464"/>
      <c r="L2" s="464"/>
      <c r="M2" s="464"/>
      <c r="N2" s="464"/>
      <c r="O2" s="464"/>
      <c r="P2" s="464"/>
      <c r="Q2" s="464"/>
      <c r="R2" s="464"/>
      <c r="S2" s="535"/>
    </row>
    <row r="3" spans="1:19" ht="19.5" customHeight="1">
      <c r="A3" s="467"/>
      <c r="B3" s="531" t="s">
        <v>102</v>
      </c>
      <c r="C3" s="532"/>
      <c r="D3" s="471" t="s">
        <v>103</v>
      </c>
      <c r="E3" s="470"/>
      <c r="F3" s="471" t="s">
        <v>104</v>
      </c>
      <c r="G3" s="470"/>
      <c r="H3" s="471" t="s">
        <v>105</v>
      </c>
      <c r="I3" s="470"/>
      <c r="J3" s="471" t="s">
        <v>106</v>
      </c>
      <c r="K3" s="470"/>
      <c r="L3" s="471" t="s">
        <v>107</v>
      </c>
      <c r="M3" s="470"/>
      <c r="N3" s="471" t="s">
        <v>108</v>
      </c>
      <c r="O3" s="470"/>
      <c r="P3" s="471" t="s">
        <v>109</v>
      </c>
      <c r="Q3" s="470"/>
      <c r="R3" s="471" t="s">
        <v>99</v>
      </c>
      <c r="S3" s="470"/>
    </row>
    <row r="4" spans="1:19" ht="19.5" customHeight="1" thickBot="1">
      <c r="A4" s="468"/>
      <c r="B4" s="86" t="s">
        <v>52</v>
      </c>
      <c r="C4" s="87" t="s">
        <v>53</v>
      </c>
      <c r="D4" s="86" t="s">
        <v>52</v>
      </c>
      <c r="E4" s="88" t="s">
        <v>53</v>
      </c>
      <c r="F4" s="86" t="s">
        <v>52</v>
      </c>
      <c r="G4" s="88" t="s">
        <v>53</v>
      </c>
      <c r="H4" s="86" t="s">
        <v>52</v>
      </c>
      <c r="I4" s="88" t="s">
        <v>53</v>
      </c>
      <c r="J4" s="86" t="s">
        <v>52</v>
      </c>
      <c r="K4" s="88" t="s">
        <v>53</v>
      </c>
      <c r="L4" s="86" t="s">
        <v>52</v>
      </c>
      <c r="M4" s="88" t="s">
        <v>53</v>
      </c>
      <c r="N4" s="86" t="s">
        <v>52</v>
      </c>
      <c r="O4" s="88" t="s">
        <v>53</v>
      </c>
      <c r="P4" s="86" t="s">
        <v>52</v>
      </c>
      <c r="Q4" s="88" t="s">
        <v>53</v>
      </c>
      <c r="R4" s="86" t="s">
        <v>52</v>
      </c>
      <c r="S4" s="88" t="s">
        <v>53</v>
      </c>
    </row>
    <row r="5" spans="1:19" ht="15">
      <c r="A5" s="171" t="s">
        <v>148</v>
      </c>
      <c r="B5" s="16">
        <v>467</v>
      </c>
      <c r="C5" s="101">
        <v>0.05612306213195529</v>
      </c>
      <c r="D5" s="17">
        <v>316</v>
      </c>
      <c r="E5" s="100">
        <v>0.11330225887414844</v>
      </c>
      <c r="F5" s="17">
        <v>257</v>
      </c>
      <c r="G5" s="100">
        <v>0.11101511879049676</v>
      </c>
      <c r="H5" s="17">
        <v>240</v>
      </c>
      <c r="I5" s="100">
        <v>0.11379800853485061</v>
      </c>
      <c r="J5" s="17">
        <v>216</v>
      </c>
      <c r="K5" s="100">
        <v>0.13516896120150187</v>
      </c>
      <c r="L5" s="17">
        <v>279</v>
      </c>
      <c r="M5" s="100">
        <v>0.1153369160810252</v>
      </c>
      <c r="N5" s="17">
        <v>103</v>
      </c>
      <c r="O5" s="100">
        <v>0.1349934469200524</v>
      </c>
      <c r="P5" s="17">
        <v>60</v>
      </c>
      <c r="Q5" s="100">
        <v>0.17341040462427745</v>
      </c>
      <c r="R5" s="17">
        <v>1938</v>
      </c>
      <c r="S5" s="100">
        <v>0.09380445304937077</v>
      </c>
    </row>
    <row r="6" spans="1:19" ht="15">
      <c r="A6" s="174" t="s">
        <v>149</v>
      </c>
      <c r="B6" s="20">
        <v>527</v>
      </c>
      <c r="C6" s="79">
        <v>0.0633337339262108</v>
      </c>
      <c r="D6" s="21">
        <v>398</v>
      </c>
      <c r="E6" s="102">
        <v>0.1427034779490857</v>
      </c>
      <c r="F6" s="21">
        <v>444</v>
      </c>
      <c r="G6" s="102">
        <v>0.19179265658747296</v>
      </c>
      <c r="H6" s="21">
        <v>358</v>
      </c>
      <c r="I6" s="102">
        <v>0.16974869606448553</v>
      </c>
      <c r="J6" s="21">
        <v>246</v>
      </c>
      <c r="K6" s="102">
        <v>0.1539424280350438</v>
      </c>
      <c r="L6" s="21">
        <v>324</v>
      </c>
      <c r="M6" s="102">
        <v>0.13393964448119058</v>
      </c>
      <c r="N6" s="21">
        <v>103</v>
      </c>
      <c r="O6" s="102">
        <v>0.1349934469200524</v>
      </c>
      <c r="P6" s="21">
        <v>91</v>
      </c>
      <c r="Q6" s="102">
        <v>0.26300578034682087</v>
      </c>
      <c r="R6" s="21">
        <v>2491</v>
      </c>
      <c r="S6" s="102">
        <v>0.12057115198451113</v>
      </c>
    </row>
    <row r="7" spans="1:19" ht="15">
      <c r="A7" s="174" t="s">
        <v>150</v>
      </c>
      <c r="B7" s="20">
        <v>352</v>
      </c>
      <c r="C7" s="79">
        <v>0.04230260785963225</v>
      </c>
      <c r="D7" s="21">
        <v>217</v>
      </c>
      <c r="E7" s="102">
        <v>0.0778056651129437</v>
      </c>
      <c r="F7" s="21">
        <v>173</v>
      </c>
      <c r="G7" s="102">
        <v>0.07473002159827213</v>
      </c>
      <c r="H7" s="21">
        <v>154</v>
      </c>
      <c r="I7" s="102">
        <v>0.07302038880986249</v>
      </c>
      <c r="J7" s="21">
        <v>135</v>
      </c>
      <c r="K7" s="102">
        <v>0.08448060075093868</v>
      </c>
      <c r="L7" s="21">
        <v>201</v>
      </c>
      <c r="M7" s="102">
        <v>0.08309218685407194</v>
      </c>
      <c r="N7" s="21">
        <v>65</v>
      </c>
      <c r="O7" s="102">
        <v>0.0851900393184797</v>
      </c>
      <c r="P7" s="21">
        <v>57</v>
      </c>
      <c r="Q7" s="102">
        <v>0.16473988439306356</v>
      </c>
      <c r="R7" s="21">
        <v>1354</v>
      </c>
      <c r="S7" s="102">
        <v>0.06553727008712489</v>
      </c>
    </row>
    <row r="8" spans="1:19" ht="15">
      <c r="A8" s="174" t="s">
        <v>151</v>
      </c>
      <c r="B8" s="20">
        <v>319</v>
      </c>
      <c r="C8" s="79">
        <v>0.03833673837279173</v>
      </c>
      <c r="D8" s="21">
        <v>216</v>
      </c>
      <c r="E8" s="102">
        <v>0.07744711366081032</v>
      </c>
      <c r="F8" s="21">
        <v>162</v>
      </c>
      <c r="G8" s="102">
        <v>0.06997840172786177</v>
      </c>
      <c r="H8" s="21">
        <v>168</v>
      </c>
      <c r="I8" s="102">
        <v>0.07965860597439543</v>
      </c>
      <c r="J8" s="21">
        <v>138</v>
      </c>
      <c r="K8" s="102">
        <v>0.08635794743429287</v>
      </c>
      <c r="L8" s="21">
        <v>162</v>
      </c>
      <c r="M8" s="102">
        <v>0.06696982224059529</v>
      </c>
      <c r="N8" s="21">
        <v>70</v>
      </c>
      <c r="O8" s="102">
        <v>0.09174311926605505</v>
      </c>
      <c r="P8" s="21">
        <v>40</v>
      </c>
      <c r="Q8" s="102">
        <v>0.11560693641618497</v>
      </c>
      <c r="R8" s="21">
        <v>1275</v>
      </c>
      <c r="S8" s="102">
        <v>0.061713455953533405</v>
      </c>
    </row>
    <row r="9" spans="1:19" ht="15">
      <c r="A9" s="174" t="s">
        <v>152</v>
      </c>
      <c r="B9" s="20">
        <v>338</v>
      </c>
      <c r="C9" s="79">
        <v>0.04062011777430597</v>
      </c>
      <c r="D9" s="21">
        <v>185</v>
      </c>
      <c r="E9" s="102">
        <v>0.0663320186446755</v>
      </c>
      <c r="F9" s="21">
        <v>155</v>
      </c>
      <c r="G9" s="102">
        <v>0.06695464362850972</v>
      </c>
      <c r="H9" s="21">
        <v>161</v>
      </c>
      <c r="I9" s="102">
        <v>0.07633949739212897</v>
      </c>
      <c r="J9" s="21">
        <v>106</v>
      </c>
      <c r="K9" s="102">
        <v>0.06633291614518148</v>
      </c>
      <c r="L9" s="21">
        <v>184</v>
      </c>
      <c r="M9" s="102">
        <v>0.07606448945845391</v>
      </c>
      <c r="N9" s="21">
        <v>62</v>
      </c>
      <c r="O9" s="102">
        <v>0.08125819134993445</v>
      </c>
      <c r="P9" s="21">
        <v>31</v>
      </c>
      <c r="Q9" s="102">
        <v>0.08959537572254335</v>
      </c>
      <c r="R9" s="21">
        <v>1222</v>
      </c>
      <c r="S9" s="102">
        <v>0.05914811229428848</v>
      </c>
    </row>
    <row r="10" spans="1:19" ht="15">
      <c r="A10" s="174" t="s">
        <v>153</v>
      </c>
      <c r="B10" s="20">
        <v>502</v>
      </c>
      <c r="C10" s="79">
        <v>0.06032928734527101</v>
      </c>
      <c r="D10" s="21">
        <v>301</v>
      </c>
      <c r="E10" s="102">
        <v>0.10792398709214773</v>
      </c>
      <c r="F10" s="21">
        <v>230</v>
      </c>
      <c r="G10" s="102">
        <v>0.09935205183585313</v>
      </c>
      <c r="H10" s="21">
        <v>223</v>
      </c>
      <c r="I10" s="102">
        <v>0.10573731626363206</v>
      </c>
      <c r="J10" s="21">
        <v>154</v>
      </c>
      <c r="K10" s="102">
        <v>0.09637046307884856</v>
      </c>
      <c r="L10" s="21">
        <v>227</v>
      </c>
      <c r="M10" s="102">
        <v>0.09384042992972302</v>
      </c>
      <c r="N10" s="21">
        <v>109</v>
      </c>
      <c r="O10" s="102">
        <v>0.14285714285714285</v>
      </c>
      <c r="P10" s="21">
        <v>65</v>
      </c>
      <c r="Q10" s="102">
        <v>0.18786127167630057</v>
      </c>
      <c r="R10" s="21">
        <v>1811</v>
      </c>
      <c r="S10" s="102">
        <v>0.0876573088092933</v>
      </c>
    </row>
    <row r="11" spans="1:19" ht="15">
      <c r="A11" s="174" t="s">
        <v>154</v>
      </c>
      <c r="B11" s="20">
        <v>379</v>
      </c>
      <c r="C11" s="79">
        <v>0.04554741016704723</v>
      </c>
      <c r="D11" s="21">
        <v>185</v>
      </c>
      <c r="E11" s="102">
        <v>0.0663320186446755</v>
      </c>
      <c r="F11" s="21">
        <v>166</v>
      </c>
      <c r="G11" s="102">
        <v>0.07170626349892009</v>
      </c>
      <c r="H11" s="21">
        <v>141</v>
      </c>
      <c r="I11" s="102">
        <v>0.06685633001422477</v>
      </c>
      <c r="J11" s="21">
        <v>81</v>
      </c>
      <c r="K11" s="102">
        <v>0.05068836045056321</v>
      </c>
      <c r="L11" s="21">
        <v>169</v>
      </c>
      <c r="M11" s="102">
        <v>0.06986357999173212</v>
      </c>
      <c r="N11" s="21">
        <v>69</v>
      </c>
      <c r="O11" s="102">
        <v>0.09043250327653997</v>
      </c>
      <c r="P11" s="21">
        <v>2</v>
      </c>
      <c r="Q11" s="102">
        <v>0.005780346820809248</v>
      </c>
      <c r="R11" s="21">
        <v>1192</v>
      </c>
      <c r="S11" s="102">
        <v>0.05769603097773476</v>
      </c>
    </row>
    <row r="12" spans="1:19" ht="15">
      <c r="A12" s="174" t="s">
        <v>155</v>
      </c>
      <c r="B12" s="20">
        <v>499</v>
      </c>
      <c r="C12" s="79">
        <v>0.05996875375555822</v>
      </c>
      <c r="D12" s="21">
        <v>219</v>
      </c>
      <c r="E12" s="102">
        <v>0.07852276801721048</v>
      </c>
      <c r="F12" s="21">
        <v>167</v>
      </c>
      <c r="G12" s="102">
        <v>0.07213822894168466</v>
      </c>
      <c r="H12" s="21">
        <v>163</v>
      </c>
      <c r="I12" s="102">
        <v>0.07728781412991939</v>
      </c>
      <c r="J12" s="21">
        <v>134</v>
      </c>
      <c r="K12" s="102">
        <v>0.08385481852315396</v>
      </c>
      <c r="L12" s="21">
        <v>206</v>
      </c>
      <c r="M12" s="102">
        <v>0.08515915667631252</v>
      </c>
      <c r="N12" s="21">
        <v>99</v>
      </c>
      <c r="O12" s="102">
        <v>0.12975098296199214</v>
      </c>
      <c r="P12" s="21">
        <v>0</v>
      </c>
      <c r="Q12" s="102">
        <v>0</v>
      </c>
      <c r="R12" s="21">
        <v>1487</v>
      </c>
      <c r="S12" s="102">
        <v>0.07197483059051307</v>
      </c>
    </row>
    <row r="13" spans="1:19" ht="15">
      <c r="A13" s="174" t="s">
        <v>156</v>
      </c>
      <c r="B13" s="20">
        <v>764</v>
      </c>
      <c r="C13" s="79">
        <v>0.09181588751352</v>
      </c>
      <c r="D13" s="21">
        <v>273</v>
      </c>
      <c r="E13" s="102">
        <v>0.09788454643241305</v>
      </c>
      <c r="F13" s="21">
        <v>194</v>
      </c>
      <c r="G13" s="102">
        <v>0.08380129589632829</v>
      </c>
      <c r="H13" s="21">
        <v>185</v>
      </c>
      <c r="I13" s="102">
        <v>0.08771929824561403</v>
      </c>
      <c r="J13" s="21">
        <v>152</v>
      </c>
      <c r="K13" s="102">
        <v>0.0951188986232791</v>
      </c>
      <c r="L13" s="21">
        <v>206</v>
      </c>
      <c r="M13" s="102">
        <v>0.08515915667631252</v>
      </c>
      <c r="N13" s="21">
        <v>83</v>
      </c>
      <c r="O13" s="102">
        <v>0.10878112712975099</v>
      </c>
      <c r="P13" s="21">
        <v>0</v>
      </c>
      <c r="Q13" s="102">
        <v>0</v>
      </c>
      <c r="R13" s="21">
        <v>1857</v>
      </c>
      <c r="S13" s="102">
        <v>0.0898838334946757</v>
      </c>
    </row>
    <row r="14" spans="1:19" ht="15">
      <c r="A14" s="174" t="s">
        <v>157</v>
      </c>
      <c r="B14" s="20">
        <v>1072</v>
      </c>
      <c r="C14" s="79">
        <v>0.12883066939069823</v>
      </c>
      <c r="D14" s="21">
        <v>243</v>
      </c>
      <c r="E14" s="102">
        <v>0.08712800286841162</v>
      </c>
      <c r="F14" s="21">
        <v>191</v>
      </c>
      <c r="G14" s="102">
        <v>0.08250539956803456</v>
      </c>
      <c r="H14" s="21">
        <v>180</v>
      </c>
      <c r="I14" s="102">
        <v>0.08534850640113797</v>
      </c>
      <c r="J14" s="21">
        <v>133</v>
      </c>
      <c r="K14" s="102">
        <v>0.08322903629536921</v>
      </c>
      <c r="L14" s="21">
        <v>328</v>
      </c>
      <c r="M14" s="102">
        <v>0.13559322033898305</v>
      </c>
      <c r="N14" s="21">
        <v>0</v>
      </c>
      <c r="O14" s="102">
        <v>0</v>
      </c>
      <c r="P14" s="21">
        <v>0</v>
      </c>
      <c r="Q14" s="102">
        <v>0</v>
      </c>
      <c r="R14" s="21">
        <v>2147</v>
      </c>
      <c r="S14" s="102">
        <v>0.10392061955469506</v>
      </c>
    </row>
    <row r="15" spans="1:19" ht="15">
      <c r="A15" s="174" t="s">
        <v>158</v>
      </c>
      <c r="B15" s="20">
        <v>1547</v>
      </c>
      <c r="C15" s="79">
        <v>0.18591515442855425</v>
      </c>
      <c r="D15" s="21">
        <v>185</v>
      </c>
      <c r="E15" s="102">
        <v>0.0663320186446755</v>
      </c>
      <c r="F15" s="21">
        <v>137</v>
      </c>
      <c r="G15" s="102">
        <v>0.059179265658747295</v>
      </c>
      <c r="H15" s="21">
        <v>96</v>
      </c>
      <c r="I15" s="102">
        <v>0.04551920341394026</v>
      </c>
      <c r="J15" s="21">
        <v>81</v>
      </c>
      <c r="K15" s="102">
        <v>0.05068836045056321</v>
      </c>
      <c r="L15" s="21">
        <v>133</v>
      </c>
      <c r="M15" s="102">
        <v>0.05498139727159983</v>
      </c>
      <c r="N15" s="21">
        <v>0</v>
      </c>
      <c r="O15" s="102">
        <v>0</v>
      </c>
      <c r="P15" s="21">
        <v>0</v>
      </c>
      <c r="Q15" s="102">
        <v>0</v>
      </c>
      <c r="R15" s="21">
        <v>2179</v>
      </c>
      <c r="S15" s="102">
        <v>0.10546950629235237</v>
      </c>
    </row>
    <row r="16" spans="1:19" ht="15.75" thickBot="1">
      <c r="A16" s="176" t="s">
        <v>159</v>
      </c>
      <c r="B16" s="24">
        <v>1555</v>
      </c>
      <c r="C16" s="104">
        <v>0.18687657733445498</v>
      </c>
      <c r="D16" s="25">
        <v>51</v>
      </c>
      <c r="E16" s="103">
        <v>0.01828612405880244</v>
      </c>
      <c r="F16" s="25">
        <v>39</v>
      </c>
      <c r="G16" s="103">
        <v>0.016846652267818573</v>
      </c>
      <c r="H16" s="25">
        <v>40</v>
      </c>
      <c r="I16" s="103">
        <v>0.01896633475580844</v>
      </c>
      <c r="J16" s="25">
        <v>22</v>
      </c>
      <c r="K16" s="103">
        <v>0.01376720901126408</v>
      </c>
      <c r="L16" s="25">
        <v>0</v>
      </c>
      <c r="M16" s="103">
        <v>0</v>
      </c>
      <c r="N16" s="25">
        <v>0</v>
      </c>
      <c r="O16" s="103">
        <v>0</v>
      </c>
      <c r="P16" s="25">
        <v>0</v>
      </c>
      <c r="Q16" s="103">
        <v>0</v>
      </c>
      <c r="R16" s="25">
        <v>1707</v>
      </c>
      <c r="S16" s="103">
        <v>0.08262342691190706</v>
      </c>
    </row>
    <row r="17" spans="1:19" ht="15.75" thickBot="1">
      <c r="A17" s="130" t="s">
        <v>99</v>
      </c>
      <c r="B17" s="29">
        <v>8321</v>
      </c>
      <c r="C17" s="32">
        <v>1</v>
      </c>
      <c r="D17" s="31">
        <v>2789</v>
      </c>
      <c r="E17" s="33">
        <v>1</v>
      </c>
      <c r="F17" s="31">
        <v>2315</v>
      </c>
      <c r="G17" s="33">
        <v>1</v>
      </c>
      <c r="H17" s="31">
        <v>2109</v>
      </c>
      <c r="I17" s="33">
        <v>1</v>
      </c>
      <c r="J17" s="31">
        <v>1598</v>
      </c>
      <c r="K17" s="33">
        <v>1</v>
      </c>
      <c r="L17" s="31">
        <v>2419</v>
      </c>
      <c r="M17" s="33">
        <v>1</v>
      </c>
      <c r="N17" s="31">
        <v>763</v>
      </c>
      <c r="O17" s="33">
        <v>1</v>
      </c>
      <c r="P17" s="31">
        <v>346</v>
      </c>
      <c r="Q17" s="33">
        <v>1</v>
      </c>
      <c r="R17" s="31">
        <v>20660</v>
      </c>
      <c r="S17" s="33">
        <v>1</v>
      </c>
    </row>
    <row r="18" spans="1:19" ht="15">
      <c r="A18" s="37"/>
      <c r="B18" s="37"/>
      <c r="C18" s="37"/>
      <c r="D18" s="37"/>
      <c r="E18" s="37"/>
      <c r="F18" s="37"/>
      <c r="G18" s="37"/>
      <c r="H18" s="37"/>
      <c r="I18" s="37"/>
      <c r="J18" s="37"/>
      <c r="K18" s="37"/>
      <c r="L18" s="37"/>
      <c r="M18" s="37"/>
      <c r="N18" s="37"/>
      <c r="O18" s="37"/>
      <c r="P18" s="37"/>
      <c r="Q18" s="37"/>
      <c r="R18" s="37"/>
      <c r="S18" s="37"/>
    </row>
  </sheetData>
  <sheetProtection/>
  <mergeCells count="12">
    <mergeCell ref="P3:Q3"/>
    <mergeCell ref="R3:S3"/>
    <mergeCell ref="A1:S1"/>
    <mergeCell ref="A2:A4"/>
    <mergeCell ref="B2:S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74" r:id="rId1"/>
</worksheet>
</file>

<file path=xl/worksheets/sheet33.xml><?xml version="1.0" encoding="utf-8"?>
<worksheet xmlns="http://schemas.openxmlformats.org/spreadsheetml/2006/main" xmlns:r="http://schemas.openxmlformats.org/officeDocument/2006/relationships">
  <sheetPr>
    <tabColor rgb="FF92D050"/>
    <pageSetUpPr fitToPage="1"/>
  </sheetPr>
  <dimension ref="A1:U19"/>
  <sheetViews>
    <sheetView zoomScalePageLayoutView="0" workbookViewId="0" topLeftCell="A1">
      <selection activeCell="A1" sqref="A1:U1"/>
    </sheetView>
  </sheetViews>
  <sheetFormatPr defaultColWidth="9.140625" defaultRowHeight="15"/>
  <cols>
    <col min="1" max="1" width="20.7109375" style="165" customWidth="1"/>
    <col min="2" max="21" width="8.7109375" style="165" customWidth="1"/>
    <col min="22" max="16384" width="9.140625" style="165" customWidth="1"/>
  </cols>
  <sheetData>
    <row r="1" spans="1:21" ht="24.75" customHeight="1" thickBot="1" thickTop="1">
      <c r="A1" s="486" t="s">
        <v>305</v>
      </c>
      <c r="B1" s="487"/>
      <c r="C1" s="487"/>
      <c r="D1" s="487"/>
      <c r="E1" s="487"/>
      <c r="F1" s="487"/>
      <c r="G1" s="487"/>
      <c r="H1" s="487"/>
      <c r="I1" s="487"/>
      <c r="J1" s="487"/>
      <c r="K1" s="513"/>
      <c r="L1" s="513"/>
      <c r="M1" s="513"/>
      <c r="N1" s="513"/>
      <c r="O1" s="513"/>
      <c r="P1" s="513"/>
      <c r="Q1" s="513"/>
      <c r="R1" s="513"/>
      <c r="S1" s="513"/>
      <c r="T1" s="513"/>
      <c r="U1" s="514"/>
    </row>
    <row r="2" spans="1:21" ht="19.5" customHeight="1" thickBot="1" thickTop="1">
      <c r="A2" s="466" t="s">
        <v>164</v>
      </c>
      <c r="B2" s="463" t="s">
        <v>110</v>
      </c>
      <c r="C2" s="464"/>
      <c r="D2" s="464"/>
      <c r="E2" s="464"/>
      <c r="F2" s="464"/>
      <c r="G2" s="464"/>
      <c r="H2" s="464"/>
      <c r="I2" s="464"/>
      <c r="J2" s="464"/>
      <c r="K2" s="464"/>
      <c r="L2" s="464"/>
      <c r="M2" s="464"/>
      <c r="N2" s="464"/>
      <c r="O2" s="464"/>
      <c r="P2" s="464"/>
      <c r="Q2" s="464"/>
      <c r="R2" s="464"/>
      <c r="S2" s="464"/>
      <c r="T2" s="464"/>
      <c r="U2" s="515"/>
    </row>
    <row r="3" spans="1:21" ht="19.5" customHeight="1">
      <c r="A3" s="467"/>
      <c r="B3" s="516">
        <v>0</v>
      </c>
      <c r="C3" s="470"/>
      <c r="D3" s="469" t="s">
        <v>111</v>
      </c>
      <c r="E3" s="472"/>
      <c r="F3" s="471" t="s">
        <v>112</v>
      </c>
      <c r="G3" s="470"/>
      <c r="H3" s="469" t="s">
        <v>113</v>
      </c>
      <c r="I3" s="472"/>
      <c r="J3" s="471" t="s">
        <v>114</v>
      </c>
      <c r="K3" s="470"/>
      <c r="L3" s="469" t="s">
        <v>115</v>
      </c>
      <c r="M3" s="472"/>
      <c r="N3" s="471" t="s">
        <v>116</v>
      </c>
      <c r="O3" s="470"/>
      <c r="P3" s="469" t="s">
        <v>117</v>
      </c>
      <c r="Q3" s="472"/>
      <c r="R3" s="471" t="s">
        <v>84</v>
      </c>
      <c r="S3" s="470"/>
      <c r="T3" s="471" t="s">
        <v>99</v>
      </c>
      <c r="U3" s="470"/>
    </row>
    <row r="4" spans="1:21" ht="19.5" customHeight="1" thickBot="1">
      <c r="A4" s="468"/>
      <c r="B4" s="86" t="s">
        <v>52</v>
      </c>
      <c r="C4" s="88" t="s">
        <v>53</v>
      </c>
      <c r="D4" s="89" t="s">
        <v>52</v>
      </c>
      <c r="E4" s="87" t="s">
        <v>53</v>
      </c>
      <c r="F4" s="86" t="s">
        <v>52</v>
      </c>
      <c r="G4" s="88" t="s">
        <v>53</v>
      </c>
      <c r="H4" s="89" t="s">
        <v>52</v>
      </c>
      <c r="I4" s="87" t="s">
        <v>53</v>
      </c>
      <c r="J4" s="86" t="s">
        <v>52</v>
      </c>
      <c r="K4" s="88" t="s">
        <v>53</v>
      </c>
      <c r="L4" s="89" t="s">
        <v>52</v>
      </c>
      <c r="M4" s="87" t="s">
        <v>53</v>
      </c>
      <c r="N4" s="86" t="s">
        <v>52</v>
      </c>
      <c r="O4" s="88" t="s">
        <v>53</v>
      </c>
      <c r="P4" s="89" t="s">
        <v>52</v>
      </c>
      <c r="Q4" s="87" t="s">
        <v>53</v>
      </c>
      <c r="R4" s="86" t="s">
        <v>52</v>
      </c>
      <c r="S4" s="88" t="s">
        <v>53</v>
      </c>
      <c r="T4" s="86" t="s">
        <v>52</v>
      </c>
      <c r="U4" s="88" t="s">
        <v>53</v>
      </c>
    </row>
    <row r="5" spans="1:21" ht="15">
      <c r="A5" s="171" t="s">
        <v>148</v>
      </c>
      <c r="B5" s="17">
        <v>1722</v>
      </c>
      <c r="C5" s="100">
        <v>0.09680139411996178</v>
      </c>
      <c r="D5" s="17">
        <v>89</v>
      </c>
      <c r="E5" s="100">
        <v>0.07385892116182573</v>
      </c>
      <c r="F5" s="17">
        <v>75</v>
      </c>
      <c r="G5" s="100">
        <v>0.06648936170212766</v>
      </c>
      <c r="H5" s="17">
        <v>39</v>
      </c>
      <c r="I5" s="100">
        <v>0.1</v>
      </c>
      <c r="J5" s="17">
        <v>1</v>
      </c>
      <c r="K5" s="100">
        <v>0.04166666666666666</v>
      </c>
      <c r="L5" s="17">
        <v>7</v>
      </c>
      <c r="M5" s="100">
        <v>0.12727272727272726</v>
      </c>
      <c r="N5" s="17">
        <v>0</v>
      </c>
      <c r="O5" s="100">
        <v>0</v>
      </c>
      <c r="P5" s="17">
        <v>2</v>
      </c>
      <c r="Q5" s="100">
        <v>0.18181818181818182</v>
      </c>
      <c r="R5" s="17">
        <v>3</v>
      </c>
      <c r="S5" s="100">
        <v>0.06382978723404255</v>
      </c>
      <c r="T5" s="17">
        <v>1938</v>
      </c>
      <c r="U5" s="100">
        <v>0.09380445304937077</v>
      </c>
    </row>
    <row r="6" spans="1:21" ht="15">
      <c r="A6" s="174" t="s">
        <v>149</v>
      </c>
      <c r="B6" s="21">
        <v>2184</v>
      </c>
      <c r="C6" s="102">
        <v>0.12277249985946372</v>
      </c>
      <c r="D6" s="21">
        <v>124</v>
      </c>
      <c r="E6" s="102">
        <v>0.10290456431535269</v>
      </c>
      <c r="F6" s="21">
        <v>126</v>
      </c>
      <c r="G6" s="102">
        <v>0.11170212765957446</v>
      </c>
      <c r="H6" s="21">
        <v>42</v>
      </c>
      <c r="I6" s="102">
        <v>0.10769230769230768</v>
      </c>
      <c r="J6" s="21">
        <v>3</v>
      </c>
      <c r="K6" s="102">
        <v>0.125</v>
      </c>
      <c r="L6" s="21">
        <v>5</v>
      </c>
      <c r="M6" s="102">
        <v>0.09090909090909091</v>
      </c>
      <c r="N6" s="21">
        <v>1</v>
      </c>
      <c r="O6" s="102">
        <v>0.09090909090909091</v>
      </c>
      <c r="P6" s="21">
        <v>2</v>
      </c>
      <c r="Q6" s="102">
        <v>0.18181818181818182</v>
      </c>
      <c r="R6" s="21">
        <v>4</v>
      </c>
      <c r="S6" s="102">
        <v>0.0851063829787234</v>
      </c>
      <c r="T6" s="21">
        <v>2491</v>
      </c>
      <c r="U6" s="102">
        <v>0.12057115198451113</v>
      </c>
    </row>
    <row r="7" spans="1:21" ht="15">
      <c r="A7" s="174" t="s">
        <v>150</v>
      </c>
      <c r="B7" s="21">
        <v>1156</v>
      </c>
      <c r="C7" s="102">
        <v>0.06498397886334252</v>
      </c>
      <c r="D7" s="21">
        <v>71</v>
      </c>
      <c r="E7" s="102">
        <v>0.058921161825726126</v>
      </c>
      <c r="F7" s="21">
        <v>70</v>
      </c>
      <c r="G7" s="102">
        <v>0.06205673758865248</v>
      </c>
      <c r="H7" s="21">
        <v>41</v>
      </c>
      <c r="I7" s="102">
        <v>0.10512820512820513</v>
      </c>
      <c r="J7" s="21">
        <v>2</v>
      </c>
      <c r="K7" s="102">
        <v>0.08333333333333331</v>
      </c>
      <c r="L7" s="21">
        <v>7</v>
      </c>
      <c r="M7" s="102">
        <v>0.12727272727272726</v>
      </c>
      <c r="N7" s="21">
        <v>3</v>
      </c>
      <c r="O7" s="102">
        <v>0.2727272727272727</v>
      </c>
      <c r="P7" s="21">
        <v>0</v>
      </c>
      <c r="Q7" s="102">
        <v>0</v>
      </c>
      <c r="R7" s="21">
        <v>4</v>
      </c>
      <c r="S7" s="102">
        <v>0.0851063829787234</v>
      </c>
      <c r="T7" s="21">
        <v>1354</v>
      </c>
      <c r="U7" s="102">
        <v>0.06553727008712489</v>
      </c>
    </row>
    <row r="8" spans="1:21" ht="15">
      <c r="A8" s="174" t="s">
        <v>151</v>
      </c>
      <c r="B8" s="21">
        <v>1083</v>
      </c>
      <c r="C8" s="102">
        <v>0.06088031929844286</v>
      </c>
      <c r="D8" s="21">
        <v>78</v>
      </c>
      <c r="E8" s="102">
        <v>0.06473029045643154</v>
      </c>
      <c r="F8" s="21">
        <v>76</v>
      </c>
      <c r="G8" s="102">
        <v>0.0673758865248227</v>
      </c>
      <c r="H8" s="21">
        <v>25</v>
      </c>
      <c r="I8" s="102">
        <v>0.0641025641025641</v>
      </c>
      <c r="J8" s="21">
        <v>0</v>
      </c>
      <c r="K8" s="102">
        <v>0</v>
      </c>
      <c r="L8" s="21">
        <v>4</v>
      </c>
      <c r="M8" s="102">
        <v>0.07272727272727272</v>
      </c>
      <c r="N8" s="21">
        <v>1</v>
      </c>
      <c r="O8" s="102">
        <v>0.09090909090909091</v>
      </c>
      <c r="P8" s="21">
        <v>2</v>
      </c>
      <c r="Q8" s="102">
        <v>0.18181818181818182</v>
      </c>
      <c r="R8" s="21">
        <v>6</v>
      </c>
      <c r="S8" s="102">
        <v>0.1276595744680851</v>
      </c>
      <c r="T8" s="21">
        <v>1275</v>
      </c>
      <c r="U8" s="102">
        <v>0.061713455953533405</v>
      </c>
    </row>
    <row r="9" spans="1:21" ht="15">
      <c r="A9" s="174" t="s">
        <v>152</v>
      </c>
      <c r="B9" s="21">
        <v>1012</v>
      </c>
      <c r="C9" s="102">
        <v>0.05688908876271853</v>
      </c>
      <c r="D9" s="21">
        <v>89</v>
      </c>
      <c r="E9" s="102">
        <v>0.07385892116182573</v>
      </c>
      <c r="F9" s="21">
        <v>83</v>
      </c>
      <c r="G9" s="102">
        <v>0.07358156028368794</v>
      </c>
      <c r="H9" s="21">
        <v>23</v>
      </c>
      <c r="I9" s="102">
        <v>0.058974358974358966</v>
      </c>
      <c r="J9" s="21">
        <v>3</v>
      </c>
      <c r="K9" s="102">
        <v>0.125</v>
      </c>
      <c r="L9" s="21">
        <v>6</v>
      </c>
      <c r="M9" s="102">
        <v>0.10909090909090909</v>
      </c>
      <c r="N9" s="21">
        <v>1</v>
      </c>
      <c r="O9" s="102">
        <v>0.09090909090909091</v>
      </c>
      <c r="P9" s="21">
        <v>0</v>
      </c>
      <c r="Q9" s="102">
        <v>0</v>
      </c>
      <c r="R9" s="21">
        <v>5</v>
      </c>
      <c r="S9" s="102">
        <v>0.10638297872340424</v>
      </c>
      <c r="T9" s="21">
        <v>1222</v>
      </c>
      <c r="U9" s="102">
        <v>0.05914811229428848</v>
      </c>
    </row>
    <row r="10" spans="1:21" ht="15">
      <c r="A10" s="174" t="s">
        <v>153</v>
      </c>
      <c r="B10" s="21">
        <v>1479</v>
      </c>
      <c r="C10" s="102">
        <v>0.0831412670751588</v>
      </c>
      <c r="D10" s="21">
        <v>142</v>
      </c>
      <c r="E10" s="102">
        <v>0.11784232365145225</v>
      </c>
      <c r="F10" s="21">
        <v>121</v>
      </c>
      <c r="G10" s="102">
        <v>0.1072695035460993</v>
      </c>
      <c r="H10" s="21">
        <v>49</v>
      </c>
      <c r="I10" s="102">
        <v>0.12564102564102564</v>
      </c>
      <c r="J10" s="21">
        <v>3</v>
      </c>
      <c r="K10" s="102">
        <v>0.125</v>
      </c>
      <c r="L10" s="21">
        <v>8</v>
      </c>
      <c r="M10" s="102">
        <v>0.14545454545454545</v>
      </c>
      <c r="N10" s="21">
        <v>0</v>
      </c>
      <c r="O10" s="102">
        <v>0</v>
      </c>
      <c r="P10" s="21">
        <v>1</v>
      </c>
      <c r="Q10" s="102">
        <v>0.09090909090909091</v>
      </c>
      <c r="R10" s="21">
        <v>8</v>
      </c>
      <c r="S10" s="102">
        <v>0.1702127659574468</v>
      </c>
      <c r="T10" s="21">
        <v>1811</v>
      </c>
      <c r="U10" s="102">
        <v>0.0876573088092933</v>
      </c>
    </row>
    <row r="11" spans="1:21" ht="15">
      <c r="A11" s="174" t="s">
        <v>154</v>
      </c>
      <c r="B11" s="21">
        <v>992</v>
      </c>
      <c r="C11" s="102">
        <v>0.05576479847096519</v>
      </c>
      <c r="D11" s="21">
        <v>89</v>
      </c>
      <c r="E11" s="102">
        <v>0.07385892116182573</v>
      </c>
      <c r="F11" s="21">
        <v>78</v>
      </c>
      <c r="G11" s="102">
        <v>0.06914893617021277</v>
      </c>
      <c r="H11" s="21">
        <v>24</v>
      </c>
      <c r="I11" s="102">
        <v>0.06153846153846155</v>
      </c>
      <c r="J11" s="21">
        <v>2</v>
      </c>
      <c r="K11" s="102">
        <v>0.08333333333333331</v>
      </c>
      <c r="L11" s="21">
        <v>1</v>
      </c>
      <c r="M11" s="102">
        <v>0.01818181818181818</v>
      </c>
      <c r="N11" s="21">
        <v>1</v>
      </c>
      <c r="O11" s="102">
        <v>0.09090909090909091</v>
      </c>
      <c r="P11" s="21">
        <v>2</v>
      </c>
      <c r="Q11" s="102">
        <v>0.18181818181818182</v>
      </c>
      <c r="R11" s="21">
        <v>3</v>
      </c>
      <c r="S11" s="102">
        <v>0.06382978723404255</v>
      </c>
      <c r="T11" s="21">
        <v>1192</v>
      </c>
      <c r="U11" s="102">
        <v>0.05769603097773476</v>
      </c>
    </row>
    <row r="12" spans="1:21" ht="15">
      <c r="A12" s="174" t="s">
        <v>155</v>
      </c>
      <c r="B12" s="21">
        <v>1210</v>
      </c>
      <c r="C12" s="102">
        <v>0.0680195626510765</v>
      </c>
      <c r="D12" s="21">
        <v>116</v>
      </c>
      <c r="E12" s="102">
        <v>0.09626556016597512</v>
      </c>
      <c r="F12" s="21">
        <v>125</v>
      </c>
      <c r="G12" s="102">
        <v>0.11081560283687943</v>
      </c>
      <c r="H12" s="21">
        <v>29</v>
      </c>
      <c r="I12" s="102">
        <v>0.07435897435897436</v>
      </c>
      <c r="J12" s="21">
        <v>1</v>
      </c>
      <c r="K12" s="102">
        <v>0.04166666666666666</v>
      </c>
      <c r="L12" s="21">
        <v>3</v>
      </c>
      <c r="M12" s="102">
        <v>0.05454545454545454</v>
      </c>
      <c r="N12" s="21">
        <v>2</v>
      </c>
      <c r="O12" s="102">
        <v>0.18181818181818182</v>
      </c>
      <c r="P12" s="21">
        <v>1</v>
      </c>
      <c r="Q12" s="102">
        <v>0.09090909090909091</v>
      </c>
      <c r="R12" s="21">
        <v>0</v>
      </c>
      <c r="S12" s="102">
        <v>0</v>
      </c>
      <c r="T12" s="21">
        <v>1487</v>
      </c>
      <c r="U12" s="102">
        <v>0.07197483059051307</v>
      </c>
    </row>
    <row r="13" spans="1:21" ht="15">
      <c r="A13" s="174" t="s">
        <v>156</v>
      </c>
      <c r="B13" s="21">
        <v>1527</v>
      </c>
      <c r="C13" s="102">
        <v>0.08583956377536679</v>
      </c>
      <c r="D13" s="21">
        <v>141</v>
      </c>
      <c r="E13" s="102">
        <v>0.11701244813278007</v>
      </c>
      <c r="F13" s="21">
        <v>131</v>
      </c>
      <c r="G13" s="102">
        <v>0.11613475177304965</v>
      </c>
      <c r="H13" s="21">
        <v>38</v>
      </c>
      <c r="I13" s="102">
        <v>0.09743589743589745</v>
      </c>
      <c r="J13" s="21">
        <v>2</v>
      </c>
      <c r="K13" s="102">
        <v>0.08333333333333331</v>
      </c>
      <c r="L13" s="21">
        <v>10</v>
      </c>
      <c r="M13" s="102">
        <v>0.18181818181818182</v>
      </c>
      <c r="N13" s="21">
        <v>2</v>
      </c>
      <c r="O13" s="102">
        <v>0.18181818181818182</v>
      </c>
      <c r="P13" s="21">
        <v>1</v>
      </c>
      <c r="Q13" s="102">
        <v>0.09090909090909091</v>
      </c>
      <c r="R13" s="21">
        <v>5</v>
      </c>
      <c r="S13" s="102">
        <v>0.10638297872340424</v>
      </c>
      <c r="T13" s="21">
        <v>1857</v>
      </c>
      <c r="U13" s="102">
        <v>0.0898838334946757</v>
      </c>
    </row>
    <row r="14" spans="1:21" ht="15">
      <c r="A14" s="174" t="s">
        <v>157</v>
      </c>
      <c r="B14" s="21">
        <v>1845</v>
      </c>
      <c r="C14" s="102">
        <v>0.10371577941424474</v>
      </c>
      <c r="D14" s="21">
        <v>139</v>
      </c>
      <c r="E14" s="102">
        <v>0.11535269709543568</v>
      </c>
      <c r="F14" s="21">
        <v>113</v>
      </c>
      <c r="G14" s="102">
        <v>0.100177304964539</v>
      </c>
      <c r="H14" s="21">
        <v>43</v>
      </c>
      <c r="I14" s="102">
        <v>0.11025641025641025</v>
      </c>
      <c r="J14" s="21">
        <v>3</v>
      </c>
      <c r="K14" s="102">
        <v>0.125</v>
      </c>
      <c r="L14" s="21">
        <v>1</v>
      </c>
      <c r="M14" s="102">
        <v>0.01818181818181818</v>
      </c>
      <c r="N14" s="21">
        <v>0</v>
      </c>
      <c r="O14" s="102">
        <v>0</v>
      </c>
      <c r="P14" s="21">
        <v>0</v>
      </c>
      <c r="Q14" s="102">
        <v>0</v>
      </c>
      <c r="R14" s="21">
        <v>3</v>
      </c>
      <c r="S14" s="102">
        <v>0.06382978723404255</v>
      </c>
      <c r="T14" s="21">
        <v>2147</v>
      </c>
      <c r="U14" s="102">
        <v>0.10392061955469506</v>
      </c>
    </row>
    <row r="15" spans="1:21" ht="15">
      <c r="A15" s="174" t="s">
        <v>158</v>
      </c>
      <c r="B15" s="21">
        <v>1950</v>
      </c>
      <c r="C15" s="102">
        <v>0.10961830344594975</v>
      </c>
      <c r="D15" s="21">
        <v>102</v>
      </c>
      <c r="E15" s="102">
        <v>0.08464730290456432</v>
      </c>
      <c r="F15" s="21">
        <v>94</v>
      </c>
      <c r="G15" s="102">
        <v>0.08333333333333331</v>
      </c>
      <c r="H15" s="21">
        <v>23</v>
      </c>
      <c r="I15" s="102">
        <v>0.058974358974358966</v>
      </c>
      <c r="J15" s="21">
        <v>3</v>
      </c>
      <c r="K15" s="102">
        <v>0.125</v>
      </c>
      <c r="L15" s="21">
        <v>3</v>
      </c>
      <c r="M15" s="102">
        <v>0.05454545454545454</v>
      </c>
      <c r="N15" s="21">
        <v>0</v>
      </c>
      <c r="O15" s="102">
        <v>0</v>
      </c>
      <c r="P15" s="21">
        <v>0</v>
      </c>
      <c r="Q15" s="102">
        <v>0</v>
      </c>
      <c r="R15" s="21">
        <v>4</v>
      </c>
      <c r="S15" s="102">
        <v>0.0851063829787234</v>
      </c>
      <c r="T15" s="21">
        <v>2179</v>
      </c>
      <c r="U15" s="102">
        <v>0.10546950629235237</v>
      </c>
    </row>
    <row r="16" spans="1:21" ht="15.75" thickBot="1">
      <c r="A16" s="176" t="s">
        <v>159</v>
      </c>
      <c r="B16" s="25">
        <v>1629</v>
      </c>
      <c r="C16" s="103">
        <v>0.09157344426330878</v>
      </c>
      <c r="D16" s="25">
        <v>25</v>
      </c>
      <c r="E16" s="103">
        <v>0.020746887966804975</v>
      </c>
      <c r="F16" s="25">
        <v>36</v>
      </c>
      <c r="G16" s="103">
        <v>0.031914893617021274</v>
      </c>
      <c r="H16" s="25">
        <v>14</v>
      </c>
      <c r="I16" s="103">
        <v>0.035897435897435895</v>
      </c>
      <c r="J16" s="25">
        <v>1</v>
      </c>
      <c r="K16" s="103">
        <v>0.04166666666666666</v>
      </c>
      <c r="L16" s="25">
        <v>0</v>
      </c>
      <c r="M16" s="103">
        <v>0</v>
      </c>
      <c r="N16" s="25">
        <v>0</v>
      </c>
      <c r="O16" s="103">
        <v>0</v>
      </c>
      <c r="P16" s="25">
        <v>0</v>
      </c>
      <c r="Q16" s="103">
        <v>0</v>
      </c>
      <c r="R16" s="25">
        <v>2</v>
      </c>
      <c r="S16" s="103">
        <v>0.0425531914893617</v>
      </c>
      <c r="T16" s="25">
        <v>1707</v>
      </c>
      <c r="U16" s="103">
        <v>0.08262342691190706</v>
      </c>
    </row>
    <row r="17" spans="1:21" ht="15.75" thickBot="1">
      <c r="A17" s="130" t="s">
        <v>165</v>
      </c>
      <c r="B17" s="31">
        <v>17789</v>
      </c>
      <c r="C17" s="33">
        <v>1</v>
      </c>
      <c r="D17" s="31">
        <v>1205</v>
      </c>
      <c r="E17" s="33">
        <v>1</v>
      </c>
      <c r="F17" s="31">
        <v>1128</v>
      </c>
      <c r="G17" s="33">
        <v>1</v>
      </c>
      <c r="H17" s="31">
        <v>390</v>
      </c>
      <c r="I17" s="33">
        <v>1</v>
      </c>
      <c r="J17" s="31">
        <v>24</v>
      </c>
      <c r="K17" s="33">
        <v>1</v>
      </c>
      <c r="L17" s="31">
        <v>55</v>
      </c>
      <c r="M17" s="33">
        <v>1</v>
      </c>
      <c r="N17" s="31">
        <v>11</v>
      </c>
      <c r="O17" s="33">
        <v>1</v>
      </c>
      <c r="P17" s="31">
        <v>11</v>
      </c>
      <c r="Q17" s="33">
        <v>1</v>
      </c>
      <c r="R17" s="31">
        <v>47</v>
      </c>
      <c r="S17" s="33">
        <v>1</v>
      </c>
      <c r="T17" s="31">
        <v>20660</v>
      </c>
      <c r="U17" s="33">
        <v>1</v>
      </c>
    </row>
    <row r="18" spans="1:21" ht="15">
      <c r="A18" s="37"/>
      <c r="B18" s="37"/>
      <c r="C18" s="37"/>
      <c r="D18" s="37"/>
      <c r="E18" s="37"/>
      <c r="F18" s="37"/>
      <c r="G18" s="37"/>
      <c r="H18" s="37"/>
      <c r="I18" s="37"/>
      <c r="J18" s="37"/>
      <c r="K18" s="37"/>
      <c r="L18" s="37"/>
      <c r="M18" s="37"/>
      <c r="N18" s="37"/>
      <c r="O18" s="37"/>
      <c r="P18" s="37"/>
      <c r="Q18" s="37"/>
      <c r="R18" s="37"/>
      <c r="S18" s="37"/>
      <c r="T18" s="37"/>
      <c r="U18" s="37"/>
    </row>
    <row r="19" ht="15">
      <c r="T19" s="445"/>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70" r:id="rId1"/>
</worksheet>
</file>

<file path=xl/worksheets/sheet34.xml><?xml version="1.0" encoding="utf-8"?>
<worksheet xmlns="http://schemas.openxmlformats.org/spreadsheetml/2006/main" xmlns:r="http://schemas.openxmlformats.org/officeDocument/2006/relationships">
  <sheetPr>
    <tabColor rgb="FF92D050"/>
    <pageSetUpPr fitToPage="1"/>
  </sheetPr>
  <dimension ref="A1:V23"/>
  <sheetViews>
    <sheetView zoomScalePageLayoutView="0" workbookViewId="0" topLeftCell="A1">
      <selection activeCell="A3" sqref="A3:A5"/>
    </sheetView>
  </sheetViews>
  <sheetFormatPr defaultColWidth="9.140625" defaultRowHeight="15"/>
  <cols>
    <col min="1" max="1" width="30.7109375" style="165" customWidth="1"/>
    <col min="2" max="22" width="12.28125" style="165" customWidth="1"/>
    <col min="23" max="16384" width="9.140625" style="165" customWidth="1"/>
  </cols>
  <sheetData>
    <row r="1" spans="1:22" ht="24.75" customHeight="1" thickBot="1" thickTop="1">
      <c r="A1" s="456" t="s">
        <v>186</v>
      </c>
      <c r="B1" s="457"/>
      <c r="C1" s="457"/>
      <c r="D1" s="458"/>
      <c r="E1" s="458"/>
      <c r="F1" s="458"/>
      <c r="G1" s="458"/>
      <c r="H1" s="458"/>
      <c r="I1" s="458"/>
      <c r="J1" s="458"/>
      <c r="K1" s="458"/>
      <c r="L1" s="458"/>
      <c r="M1" s="458"/>
      <c r="N1" s="458"/>
      <c r="O1" s="458"/>
      <c r="P1" s="458"/>
      <c r="Q1" s="458"/>
      <c r="R1" s="458"/>
      <c r="S1" s="458"/>
      <c r="T1" s="458"/>
      <c r="U1" s="458"/>
      <c r="V1" s="459"/>
    </row>
    <row r="2" spans="1:22" ht="24.75" customHeight="1" thickBot="1" thickTop="1">
      <c r="A2" s="456" t="s">
        <v>306</v>
      </c>
      <c r="B2" s="457"/>
      <c r="C2" s="457"/>
      <c r="D2" s="458"/>
      <c r="E2" s="458"/>
      <c r="F2" s="458"/>
      <c r="G2" s="458"/>
      <c r="H2" s="458"/>
      <c r="I2" s="458"/>
      <c r="J2" s="458"/>
      <c r="K2" s="458"/>
      <c r="L2" s="458"/>
      <c r="M2" s="458"/>
      <c r="N2" s="458"/>
      <c r="O2" s="458"/>
      <c r="P2" s="458"/>
      <c r="Q2" s="458"/>
      <c r="R2" s="458"/>
      <c r="S2" s="458"/>
      <c r="T2" s="458"/>
      <c r="U2" s="458"/>
      <c r="V2" s="459"/>
    </row>
    <row r="3" spans="1:22" ht="19.5" customHeight="1" thickBot="1" thickTop="1">
      <c r="A3" s="460" t="s">
        <v>166</v>
      </c>
      <c r="B3" s="463" t="s">
        <v>51</v>
      </c>
      <c r="C3" s="464"/>
      <c r="D3" s="464"/>
      <c r="E3" s="464"/>
      <c r="F3" s="464"/>
      <c r="G3" s="464"/>
      <c r="H3" s="464"/>
      <c r="I3" s="464"/>
      <c r="J3" s="464"/>
      <c r="K3" s="464"/>
      <c r="L3" s="464"/>
      <c r="M3" s="464"/>
      <c r="N3" s="464"/>
      <c r="O3" s="464"/>
      <c r="P3" s="464"/>
      <c r="Q3" s="464"/>
      <c r="R3" s="464"/>
      <c r="S3" s="464"/>
      <c r="T3" s="464"/>
      <c r="U3" s="465"/>
      <c r="V3" s="466" t="s">
        <v>307</v>
      </c>
    </row>
    <row r="4" spans="1:22" ht="19.5" customHeight="1">
      <c r="A4" s="517"/>
      <c r="B4" s="519">
        <v>2012</v>
      </c>
      <c r="C4" s="520"/>
      <c r="D4" s="519">
        <v>2013</v>
      </c>
      <c r="E4" s="520"/>
      <c r="F4" s="519">
        <v>2014</v>
      </c>
      <c r="G4" s="520"/>
      <c r="H4" s="519">
        <v>2015</v>
      </c>
      <c r="I4" s="520"/>
      <c r="J4" s="519">
        <v>2016</v>
      </c>
      <c r="K4" s="520"/>
      <c r="L4" s="519">
        <v>2017</v>
      </c>
      <c r="M4" s="520"/>
      <c r="N4" s="519">
        <v>2018</v>
      </c>
      <c r="O4" s="520"/>
      <c r="P4" s="519">
        <v>2019</v>
      </c>
      <c r="Q4" s="520"/>
      <c r="R4" s="519">
        <v>2020</v>
      </c>
      <c r="S4" s="520"/>
      <c r="T4" s="519">
        <v>2021</v>
      </c>
      <c r="U4" s="520"/>
      <c r="V4" s="467"/>
    </row>
    <row r="5" spans="1:22" ht="19.5" customHeight="1" thickBot="1">
      <c r="A5" s="555"/>
      <c r="B5" s="82" t="s">
        <v>52</v>
      </c>
      <c r="C5" s="40" t="s">
        <v>53</v>
      </c>
      <c r="D5" s="82" t="s">
        <v>52</v>
      </c>
      <c r="E5" s="40" t="s">
        <v>53</v>
      </c>
      <c r="F5" s="82" t="s">
        <v>52</v>
      </c>
      <c r="G5" s="40" t="s">
        <v>53</v>
      </c>
      <c r="H5" s="82" t="s">
        <v>52</v>
      </c>
      <c r="I5" s="40" t="s">
        <v>53</v>
      </c>
      <c r="J5" s="82" t="s">
        <v>52</v>
      </c>
      <c r="K5" s="40" t="s">
        <v>53</v>
      </c>
      <c r="L5" s="82" t="s">
        <v>52</v>
      </c>
      <c r="M5" s="40" t="s">
        <v>53</v>
      </c>
      <c r="N5" s="82" t="s">
        <v>52</v>
      </c>
      <c r="O5" s="40" t="s">
        <v>53</v>
      </c>
      <c r="P5" s="82" t="s">
        <v>52</v>
      </c>
      <c r="Q5" s="40" t="s">
        <v>53</v>
      </c>
      <c r="R5" s="82" t="s">
        <v>52</v>
      </c>
      <c r="S5" s="40" t="s">
        <v>53</v>
      </c>
      <c r="T5" s="82" t="s">
        <v>52</v>
      </c>
      <c r="U5" s="40" t="s">
        <v>53</v>
      </c>
      <c r="V5" s="468"/>
    </row>
    <row r="6" spans="1:22" ht="24.75" customHeight="1" thickBot="1">
      <c r="A6" s="267" t="s">
        <v>167</v>
      </c>
      <c r="B6" s="192">
        <v>2782</v>
      </c>
      <c r="C6" s="184">
        <v>0.12637986644255667</v>
      </c>
      <c r="D6" s="192">
        <v>2930</v>
      </c>
      <c r="E6" s="184">
        <v>0.1231454629512882</v>
      </c>
      <c r="F6" s="192">
        <v>2576</v>
      </c>
      <c r="G6" s="184">
        <v>0.12462506047411707</v>
      </c>
      <c r="H6" s="160">
        <v>2534</v>
      </c>
      <c r="I6" s="184">
        <v>0.12199114192181783</v>
      </c>
      <c r="J6" s="160">
        <v>2826</v>
      </c>
      <c r="K6" s="184">
        <v>0.12645992750704793</v>
      </c>
      <c r="L6" s="160">
        <v>2961</v>
      </c>
      <c r="M6" s="184">
        <v>0.12023388963332927</v>
      </c>
      <c r="N6" s="160">
        <v>2939</v>
      </c>
      <c r="O6" s="184">
        <v>0.12050514576243389</v>
      </c>
      <c r="P6" s="160">
        <v>3047</v>
      </c>
      <c r="Q6" s="184">
        <v>0.11529002232396231</v>
      </c>
      <c r="R6" s="160">
        <v>2000</v>
      </c>
      <c r="S6" s="184">
        <v>0.11160714285714286</v>
      </c>
      <c r="T6" s="160">
        <v>2029</v>
      </c>
      <c r="U6" s="184">
        <v>0.09820909970958373</v>
      </c>
      <c r="V6" s="205">
        <v>0.0145</v>
      </c>
    </row>
    <row r="7" spans="1:22" ht="15">
      <c r="A7" s="229" t="s">
        <v>168</v>
      </c>
      <c r="B7" s="131">
        <v>4912</v>
      </c>
      <c r="C7" s="230">
        <v>0.22314087130332078</v>
      </c>
      <c r="D7" s="131">
        <v>5034</v>
      </c>
      <c r="E7" s="230">
        <v>0.21157483293405624</v>
      </c>
      <c r="F7" s="131">
        <v>4803</v>
      </c>
      <c r="G7" s="230">
        <v>0.2323657474600871</v>
      </c>
      <c r="H7" s="17">
        <v>4576</v>
      </c>
      <c r="I7" s="100">
        <v>0.22029655305218562</v>
      </c>
      <c r="J7" s="17">
        <v>5048</v>
      </c>
      <c r="K7" s="100">
        <v>0.22589161856177564</v>
      </c>
      <c r="L7" s="17">
        <v>5907</v>
      </c>
      <c r="M7" s="100">
        <v>0.2398586916798636</v>
      </c>
      <c r="N7" s="17">
        <v>6038</v>
      </c>
      <c r="O7" s="100">
        <v>0.2475706261019312</v>
      </c>
      <c r="P7" s="17">
        <v>6562</v>
      </c>
      <c r="Q7" s="100">
        <v>0.24828786560217941</v>
      </c>
      <c r="R7" s="17">
        <v>4425</v>
      </c>
      <c r="S7" s="100">
        <v>0.24693080357142858</v>
      </c>
      <c r="T7" s="17">
        <v>5146</v>
      </c>
      <c r="U7" s="100">
        <v>0.24908034849951594</v>
      </c>
      <c r="V7" s="231">
        <v>0.16293785310734463</v>
      </c>
    </row>
    <row r="8" spans="1:22" ht="15">
      <c r="A8" s="232" t="s">
        <v>169</v>
      </c>
      <c r="B8" s="132">
        <v>1565</v>
      </c>
      <c r="C8" s="221">
        <v>0.0710943533366647</v>
      </c>
      <c r="D8" s="132">
        <v>1624</v>
      </c>
      <c r="E8" s="221">
        <v>0.068255369226243</v>
      </c>
      <c r="F8" s="132">
        <v>1485</v>
      </c>
      <c r="G8" s="221">
        <v>0.07184325108853411</v>
      </c>
      <c r="H8" s="21">
        <v>1534</v>
      </c>
      <c r="I8" s="102">
        <v>0.07384941267090314</v>
      </c>
      <c r="J8" s="21">
        <v>1606</v>
      </c>
      <c r="K8" s="102">
        <v>0.07186646977222894</v>
      </c>
      <c r="L8" s="21">
        <v>1694</v>
      </c>
      <c r="M8" s="102">
        <v>0.0687862914687132</v>
      </c>
      <c r="N8" s="21">
        <v>1794</v>
      </c>
      <c r="O8" s="102">
        <v>0.0735577514453237</v>
      </c>
      <c r="P8" s="21">
        <v>1927</v>
      </c>
      <c r="Q8" s="102">
        <v>0.07291233115138673</v>
      </c>
      <c r="R8" s="21">
        <v>1388</v>
      </c>
      <c r="S8" s="102">
        <v>0.07745535714285715</v>
      </c>
      <c r="T8" s="21">
        <v>1613</v>
      </c>
      <c r="U8" s="102">
        <v>0.07807357212003872</v>
      </c>
      <c r="V8" s="207">
        <v>0.16210374639769454</v>
      </c>
    </row>
    <row r="9" spans="1:22" ht="15">
      <c r="A9" s="233" t="s">
        <v>170</v>
      </c>
      <c r="B9" s="132">
        <v>3338</v>
      </c>
      <c r="C9" s="221">
        <v>0.15163766865034298</v>
      </c>
      <c r="D9" s="132">
        <v>3794</v>
      </c>
      <c r="E9" s="221">
        <v>0.15945866431303324</v>
      </c>
      <c r="F9" s="132">
        <v>3180</v>
      </c>
      <c r="G9" s="221">
        <v>0.15384615384615385</v>
      </c>
      <c r="H9" s="21">
        <v>3376</v>
      </c>
      <c r="I9" s="102">
        <v>0.16252647795108802</v>
      </c>
      <c r="J9" s="21">
        <v>3548</v>
      </c>
      <c r="K9" s="102">
        <v>0.1587685147894572</v>
      </c>
      <c r="L9" s="21">
        <v>3958</v>
      </c>
      <c r="M9" s="102">
        <v>0.16071791123563572</v>
      </c>
      <c r="N9" s="21">
        <v>3819</v>
      </c>
      <c r="O9" s="102">
        <v>0.15658698593628276</v>
      </c>
      <c r="P9" s="21">
        <v>4402</v>
      </c>
      <c r="Q9" s="102">
        <v>0.16655946119792653</v>
      </c>
      <c r="R9" s="21">
        <v>3188</v>
      </c>
      <c r="S9" s="102">
        <v>0.17790178571428572</v>
      </c>
      <c r="T9" s="21">
        <v>3680</v>
      </c>
      <c r="U9" s="102">
        <v>0.17812197483059053</v>
      </c>
      <c r="V9" s="207">
        <v>0.15432873274780426</v>
      </c>
    </row>
    <row r="10" spans="1:22" ht="15">
      <c r="A10" s="233" t="s">
        <v>171</v>
      </c>
      <c r="B10" s="132">
        <v>2597</v>
      </c>
      <c r="C10" s="221">
        <v>0.11797574160723209</v>
      </c>
      <c r="D10" s="132">
        <v>2797</v>
      </c>
      <c r="E10" s="221">
        <v>0.11755558357500105</v>
      </c>
      <c r="F10" s="132">
        <v>2537</v>
      </c>
      <c r="G10" s="221">
        <v>0.12273826802128689</v>
      </c>
      <c r="H10" s="25">
        <v>2513</v>
      </c>
      <c r="I10" s="103">
        <v>0.12098016560754862</v>
      </c>
      <c r="J10" s="25">
        <v>2561</v>
      </c>
      <c r="K10" s="103">
        <v>0.11460151250727167</v>
      </c>
      <c r="L10" s="25">
        <v>2860</v>
      </c>
      <c r="M10" s="103">
        <v>0.11613269988224306</v>
      </c>
      <c r="N10" s="25">
        <v>2902</v>
      </c>
      <c r="O10" s="103">
        <v>0.11898806839148797</v>
      </c>
      <c r="P10" s="25">
        <v>3110</v>
      </c>
      <c r="Q10" s="103">
        <v>0.11767376745241968</v>
      </c>
      <c r="R10" s="25">
        <v>1848</v>
      </c>
      <c r="S10" s="103">
        <v>0.103125</v>
      </c>
      <c r="T10" s="25">
        <v>2000</v>
      </c>
      <c r="U10" s="103">
        <v>0.0968054211035818</v>
      </c>
      <c r="V10" s="207">
        <v>0.08225108225108226</v>
      </c>
    </row>
    <row r="11" spans="1:22" ht="15.75" thickBot="1">
      <c r="A11" s="232" t="s">
        <v>172</v>
      </c>
      <c r="B11" s="133">
        <v>2611</v>
      </c>
      <c r="C11" s="234">
        <v>0.118611729432608</v>
      </c>
      <c r="D11" s="133">
        <v>2957</v>
      </c>
      <c r="E11" s="234">
        <v>0.12428025049384273</v>
      </c>
      <c r="F11" s="133">
        <v>2278</v>
      </c>
      <c r="G11" s="234">
        <v>0.11020803096274795</v>
      </c>
      <c r="H11" s="21">
        <v>2456</v>
      </c>
      <c r="I11" s="102">
        <v>0.11823608704024649</v>
      </c>
      <c r="J11" s="21">
        <v>2565</v>
      </c>
      <c r="K11" s="102">
        <v>0.11478050745066452</v>
      </c>
      <c r="L11" s="21">
        <v>3012</v>
      </c>
      <c r="M11" s="102">
        <v>0.12230478742843223</v>
      </c>
      <c r="N11" s="21">
        <v>2671</v>
      </c>
      <c r="O11" s="102">
        <v>0.10951658534585264</v>
      </c>
      <c r="P11" s="21">
        <v>2972</v>
      </c>
      <c r="Q11" s="102">
        <v>0.1124522305043702</v>
      </c>
      <c r="R11" s="21">
        <v>2079</v>
      </c>
      <c r="S11" s="102">
        <v>0.116015625</v>
      </c>
      <c r="T11" s="21">
        <v>2555</v>
      </c>
      <c r="U11" s="102">
        <v>0.12366892545982575</v>
      </c>
      <c r="V11" s="206">
        <v>0.22895622895622897</v>
      </c>
    </row>
    <row r="12" spans="1:22" ht="24.75" customHeight="1" thickBot="1">
      <c r="A12" s="267" t="s">
        <v>173</v>
      </c>
      <c r="B12" s="160">
        <v>15023</v>
      </c>
      <c r="C12" s="184">
        <v>0.6824603643301685</v>
      </c>
      <c r="D12" s="160">
        <v>16206</v>
      </c>
      <c r="E12" s="184">
        <v>0.6811247005421762</v>
      </c>
      <c r="F12" s="160">
        <v>14283</v>
      </c>
      <c r="G12" s="184">
        <v>0.6910014513788099</v>
      </c>
      <c r="H12" s="160">
        <v>14455</v>
      </c>
      <c r="I12" s="184">
        <v>0.6958886963219719</v>
      </c>
      <c r="J12" s="160">
        <v>15328</v>
      </c>
      <c r="K12" s="184">
        <v>0.8123685505884459</v>
      </c>
      <c r="L12" s="160">
        <v>17431</v>
      </c>
      <c r="M12" s="184">
        <v>0.828034271328217</v>
      </c>
      <c r="N12" s="160">
        <v>17224</v>
      </c>
      <c r="O12" s="184">
        <v>0.8267251629833121</v>
      </c>
      <c r="P12" s="160">
        <v>18973</v>
      </c>
      <c r="Q12" s="184">
        <v>0.8331756782322448</v>
      </c>
      <c r="R12" s="160">
        <v>12928</v>
      </c>
      <c r="S12" s="184">
        <v>0.8330357142857143</v>
      </c>
      <c r="T12" s="160">
        <v>14994</v>
      </c>
      <c r="U12" s="184">
        <v>0.8239593417231366</v>
      </c>
      <c r="V12" s="205">
        <v>0.15980816831683167</v>
      </c>
    </row>
    <row r="13" spans="1:22" ht="15">
      <c r="A13" s="235" t="s">
        <v>174</v>
      </c>
      <c r="B13" s="131">
        <v>510</v>
      </c>
      <c r="C13" s="230">
        <v>0.023168127924408304</v>
      </c>
      <c r="D13" s="131">
        <v>636</v>
      </c>
      <c r="E13" s="230">
        <v>0.026730551002395662</v>
      </c>
      <c r="F13" s="131">
        <v>538</v>
      </c>
      <c r="G13" s="230">
        <v>0.02602805999032414</v>
      </c>
      <c r="H13" s="91">
        <v>523</v>
      </c>
      <c r="I13" s="172">
        <v>0.025178124398228384</v>
      </c>
      <c r="J13" s="91">
        <v>533</v>
      </c>
      <c r="K13" s="172">
        <v>0.023851076207097154</v>
      </c>
      <c r="L13" s="91">
        <v>543</v>
      </c>
      <c r="M13" s="172">
        <v>0.022048970641978315</v>
      </c>
      <c r="N13" s="91">
        <v>543</v>
      </c>
      <c r="O13" s="172">
        <v>0.022264135470909018</v>
      </c>
      <c r="P13" s="91">
        <v>602</v>
      </c>
      <c r="Q13" s="172">
        <v>0.022778009005259375</v>
      </c>
      <c r="R13" s="91">
        <v>364</v>
      </c>
      <c r="S13" s="172">
        <v>0.0203125</v>
      </c>
      <c r="T13" s="91">
        <v>426</v>
      </c>
      <c r="U13" s="172">
        <v>0.020619554695062922</v>
      </c>
      <c r="V13" s="231">
        <v>0.17032967032967034</v>
      </c>
    </row>
    <row r="14" spans="1:22" ht="15">
      <c r="A14" s="229" t="s">
        <v>175</v>
      </c>
      <c r="B14" s="132">
        <v>1423</v>
      </c>
      <c r="C14" s="221">
        <v>0.06464361967928042</v>
      </c>
      <c r="D14" s="132">
        <v>1666</v>
      </c>
      <c r="E14" s="221">
        <v>0.07002059429243895</v>
      </c>
      <c r="F14" s="132">
        <v>1323</v>
      </c>
      <c r="G14" s="221">
        <v>0.06400580551523948</v>
      </c>
      <c r="H14" s="17">
        <v>1267</v>
      </c>
      <c r="I14" s="100">
        <v>0.060995570960908914</v>
      </c>
      <c r="J14" s="17">
        <v>1311</v>
      </c>
      <c r="K14" s="100">
        <v>0.05866559269700631</v>
      </c>
      <c r="L14" s="17">
        <v>1426</v>
      </c>
      <c r="M14" s="100">
        <v>0.05790392658464287</v>
      </c>
      <c r="N14" s="17">
        <v>1398</v>
      </c>
      <c r="O14" s="100">
        <v>0.05732092336709172</v>
      </c>
      <c r="P14" s="17">
        <v>1474</v>
      </c>
      <c r="Q14" s="100">
        <v>0.05577206856105035</v>
      </c>
      <c r="R14" s="17">
        <v>1005</v>
      </c>
      <c r="S14" s="100">
        <v>0.05608258928571429</v>
      </c>
      <c r="T14" s="17">
        <v>1263</v>
      </c>
      <c r="U14" s="100">
        <v>0.0611326234269119</v>
      </c>
      <c r="V14" s="207">
        <v>0.25671641791044775</v>
      </c>
    </row>
    <row r="15" spans="1:22" ht="15">
      <c r="A15" s="232" t="s">
        <v>176</v>
      </c>
      <c r="B15" s="132">
        <v>1187</v>
      </c>
      <c r="C15" s="221">
        <v>0.053922682051515014</v>
      </c>
      <c r="D15" s="132">
        <v>1272</v>
      </c>
      <c r="E15" s="221">
        <v>0.053461102004791324</v>
      </c>
      <c r="F15" s="132">
        <v>1088</v>
      </c>
      <c r="G15" s="221">
        <v>0.052636671504596035</v>
      </c>
      <c r="H15" s="21">
        <v>1075</v>
      </c>
      <c r="I15" s="102">
        <v>0.0517523589447333</v>
      </c>
      <c r="J15" s="21">
        <v>1174</v>
      </c>
      <c r="K15" s="102">
        <v>0.05253501588580124</v>
      </c>
      <c r="L15" s="21">
        <v>1296</v>
      </c>
      <c r="M15" s="102">
        <v>0.052625167499086384</v>
      </c>
      <c r="N15" s="21">
        <v>1226</v>
      </c>
      <c r="O15" s="102">
        <v>0.050268563696748536</v>
      </c>
      <c r="P15" s="21">
        <v>1284</v>
      </c>
      <c r="Q15" s="102">
        <v>0.048582995951417</v>
      </c>
      <c r="R15" s="21">
        <v>900</v>
      </c>
      <c r="S15" s="102">
        <v>0.05022321428571429</v>
      </c>
      <c r="T15" s="21">
        <v>1088</v>
      </c>
      <c r="U15" s="102">
        <v>0.052662149080348504</v>
      </c>
      <c r="V15" s="207">
        <v>0.2088888888888889</v>
      </c>
    </row>
    <row r="16" spans="1:22" ht="15">
      <c r="A16" s="233" t="s">
        <v>177</v>
      </c>
      <c r="B16" s="132">
        <v>235</v>
      </c>
      <c r="C16" s="221">
        <v>0.010675509925952845</v>
      </c>
      <c r="D16" s="132">
        <v>226</v>
      </c>
      <c r="E16" s="221">
        <v>0.009498592022863867</v>
      </c>
      <c r="F16" s="132">
        <v>180</v>
      </c>
      <c r="G16" s="221">
        <v>0.008708272859216255</v>
      </c>
      <c r="H16" s="21">
        <v>196</v>
      </c>
      <c r="I16" s="102">
        <v>0.00943577893317928</v>
      </c>
      <c r="J16" s="21">
        <v>239</v>
      </c>
      <c r="K16" s="102">
        <v>0.010694947867722737</v>
      </c>
      <c r="L16" s="21">
        <v>189</v>
      </c>
      <c r="M16" s="102">
        <v>0.007674503593616762</v>
      </c>
      <c r="N16" s="21">
        <v>229</v>
      </c>
      <c r="O16" s="102">
        <v>0.009389478863422035</v>
      </c>
      <c r="P16" s="21">
        <v>237</v>
      </c>
      <c r="Q16" s="102">
        <v>0.008967422149911083</v>
      </c>
      <c r="R16" s="21">
        <v>150</v>
      </c>
      <c r="S16" s="102">
        <v>0.008370535714285714</v>
      </c>
      <c r="T16" s="21">
        <v>183</v>
      </c>
      <c r="U16" s="102">
        <v>0.008857696030977736</v>
      </c>
      <c r="V16" s="207">
        <v>0.22</v>
      </c>
    </row>
    <row r="17" spans="1:22" ht="15.75" thickBot="1">
      <c r="A17" s="232" t="s">
        <v>178</v>
      </c>
      <c r="B17" s="133">
        <v>632</v>
      </c>
      <c r="C17" s="234">
        <v>0.028710307545541273</v>
      </c>
      <c r="D17" s="133">
        <v>698</v>
      </c>
      <c r="E17" s="234">
        <v>0.029336359433446813</v>
      </c>
      <c r="F17" s="133">
        <v>543</v>
      </c>
      <c r="G17" s="234">
        <v>0.026269956458635703</v>
      </c>
      <c r="H17" s="21">
        <v>510</v>
      </c>
      <c r="I17" s="102">
        <v>0.024552281917966493</v>
      </c>
      <c r="J17" s="21">
        <v>669</v>
      </c>
      <c r="K17" s="102">
        <v>0.029936904282454022</v>
      </c>
      <c r="L17" s="21">
        <v>578</v>
      </c>
      <c r="M17" s="102">
        <v>0.023470175011166602</v>
      </c>
      <c r="N17" s="21">
        <v>602</v>
      </c>
      <c r="O17" s="102">
        <v>0.02468325884620116</v>
      </c>
      <c r="P17" s="21">
        <v>570</v>
      </c>
      <c r="Q17" s="102">
        <v>0.021567217828900073</v>
      </c>
      <c r="R17" s="21">
        <v>437</v>
      </c>
      <c r="S17" s="102">
        <v>0.024386160714285718</v>
      </c>
      <c r="T17" s="21">
        <v>503</v>
      </c>
      <c r="U17" s="102">
        <v>0.024346563407550825</v>
      </c>
      <c r="V17" s="206">
        <v>0.15102974828375287</v>
      </c>
    </row>
    <row r="18" spans="1:22" ht="24.75" customHeight="1" thickBot="1">
      <c r="A18" s="267" t="s">
        <v>179</v>
      </c>
      <c r="B18" s="160">
        <v>3987</v>
      </c>
      <c r="C18" s="184">
        <v>0.18112024712669786</v>
      </c>
      <c r="D18" s="160">
        <v>4498</v>
      </c>
      <c r="E18" s="184">
        <v>0.18904719875593662</v>
      </c>
      <c r="F18" s="160">
        <v>3672</v>
      </c>
      <c r="G18" s="184">
        <v>0.1776487663280116</v>
      </c>
      <c r="H18" s="160">
        <v>3571</v>
      </c>
      <c r="I18" s="184">
        <v>0.17191411515501637</v>
      </c>
      <c r="J18" s="160">
        <v>3926</v>
      </c>
      <c r="K18" s="184">
        <v>0.17568353694008146</v>
      </c>
      <c r="L18" s="160">
        <v>4032</v>
      </c>
      <c r="M18" s="184">
        <v>0.16372274333049094</v>
      </c>
      <c r="N18" s="160">
        <v>3998</v>
      </c>
      <c r="O18" s="184">
        <v>0.16392636024437246</v>
      </c>
      <c r="P18" s="160">
        <v>4167</v>
      </c>
      <c r="Q18" s="184">
        <v>0.1576677134965379</v>
      </c>
      <c r="R18" s="160">
        <v>2856</v>
      </c>
      <c r="S18" s="184">
        <v>0.159375</v>
      </c>
      <c r="T18" s="160">
        <v>3463</v>
      </c>
      <c r="U18" s="184">
        <v>0.16761858664085189</v>
      </c>
      <c r="V18" s="205">
        <v>0.21253501400560224</v>
      </c>
    </row>
    <row r="19" spans="1:22" ht="15">
      <c r="A19" s="188" t="s">
        <v>180</v>
      </c>
      <c r="B19" s="131">
        <v>173</v>
      </c>
      <c r="C19" s="230">
        <v>0.007858992413573797</v>
      </c>
      <c r="D19" s="131">
        <v>159</v>
      </c>
      <c r="E19" s="230">
        <v>0.0066826377505989154</v>
      </c>
      <c r="F19" s="131">
        <v>137</v>
      </c>
      <c r="G19" s="230">
        <v>0.006627963231736817</v>
      </c>
      <c r="H19" s="17">
        <v>161</v>
      </c>
      <c r="I19" s="100">
        <v>0.007750818409397266</v>
      </c>
      <c r="J19" s="17">
        <v>196</v>
      </c>
      <c r="K19" s="100">
        <v>0.008770752226249609</v>
      </c>
      <c r="L19" s="17">
        <v>166</v>
      </c>
      <c r="M19" s="100">
        <v>0.006740569293864458</v>
      </c>
      <c r="N19" s="17">
        <v>187</v>
      </c>
      <c r="O19" s="100">
        <v>0.0076673910369428845</v>
      </c>
      <c r="P19" s="17">
        <v>193</v>
      </c>
      <c r="Q19" s="100">
        <v>0.00730258428241704</v>
      </c>
      <c r="R19" s="17">
        <v>100</v>
      </c>
      <c r="S19" s="100">
        <v>0.005580357142857143</v>
      </c>
      <c r="T19" s="17">
        <v>124</v>
      </c>
      <c r="U19" s="100">
        <v>0.006001936108422073</v>
      </c>
      <c r="V19" s="231">
        <v>0.24</v>
      </c>
    </row>
    <row r="20" spans="1:22" ht="15.75" thickBot="1">
      <c r="A20" s="189" t="s">
        <v>91</v>
      </c>
      <c r="B20" s="134">
        <v>48</v>
      </c>
      <c r="C20" s="224">
        <v>0.0021805296870031346</v>
      </c>
      <c r="D20" s="134">
        <v>0</v>
      </c>
      <c r="E20" s="224">
        <v>0</v>
      </c>
      <c r="F20" s="134">
        <v>2</v>
      </c>
      <c r="G20" s="224">
        <v>9.675858732462506E-05</v>
      </c>
      <c r="H20" s="25">
        <v>51</v>
      </c>
      <c r="I20" s="103">
        <v>0.002455228191796649</v>
      </c>
      <c r="J20" s="25">
        <v>71</v>
      </c>
      <c r="K20" s="103">
        <v>0.0031771602452230724</v>
      </c>
      <c r="L20" s="25">
        <v>37</v>
      </c>
      <c r="M20" s="103">
        <v>0.0015024160474276201</v>
      </c>
      <c r="N20" s="25">
        <v>41</v>
      </c>
      <c r="O20" s="103">
        <v>0.001681085735372504</v>
      </c>
      <c r="P20" s="25">
        <v>49</v>
      </c>
      <c r="Q20" s="103">
        <v>0.0018540239888001817</v>
      </c>
      <c r="R20" s="25">
        <v>36</v>
      </c>
      <c r="S20" s="103">
        <v>0.0020089285714285712</v>
      </c>
      <c r="T20" s="25">
        <v>50</v>
      </c>
      <c r="U20" s="103">
        <v>0.002420135527589545</v>
      </c>
      <c r="V20" s="206">
        <v>0.3888888888888889</v>
      </c>
    </row>
    <row r="21" spans="1:22" ht="15.75" thickBot="1">
      <c r="A21" s="49" t="s">
        <v>79</v>
      </c>
      <c r="B21" s="135">
        <v>22013</v>
      </c>
      <c r="C21" s="136">
        <v>1</v>
      </c>
      <c r="D21" s="135">
        <v>23793</v>
      </c>
      <c r="E21" s="136">
        <v>1</v>
      </c>
      <c r="F21" s="135">
        <v>20670</v>
      </c>
      <c r="G21" s="136">
        <v>1</v>
      </c>
      <c r="H21" s="31">
        <v>20772</v>
      </c>
      <c r="I21" s="33">
        <v>1</v>
      </c>
      <c r="J21" s="31">
        <v>22347</v>
      </c>
      <c r="K21" s="33">
        <v>1</v>
      </c>
      <c r="L21" s="31">
        <v>24627</v>
      </c>
      <c r="M21" s="33">
        <v>1</v>
      </c>
      <c r="N21" s="31">
        <v>24389</v>
      </c>
      <c r="O21" s="33">
        <v>1</v>
      </c>
      <c r="P21" s="31">
        <v>26429</v>
      </c>
      <c r="Q21" s="33">
        <v>1</v>
      </c>
      <c r="R21" s="31">
        <v>17920</v>
      </c>
      <c r="S21" s="33">
        <v>1</v>
      </c>
      <c r="T21" s="31">
        <v>20660</v>
      </c>
      <c r="U21" s="33">
        <v>1</v>
      </c>
      <c r="V21" s="137">
        <v>0.15290178571428573</v>
      </c>
    </row>
    <row r="22" spans="1:22" ht="15">
      <c r="A22" s="37"/>
      <c r="B22" s="37"/>
      <c r="C22" s="37"/>
      <c r="D22" s="37"/>
      <c r="E22" s="37"/>
      <c r="F22" s="37"/>
      <c r="G22" s="37"/>
      <c r="H22" s="37"/>
      <c r="I22" s="37"/>
      <c r="J22" s="37"/>
      <c r="K22" s="37"/>
      <c r="L22" s="37"/>
      <c r="M22" s="37"/>
      <c r="N22" s="37"/>
      <c r="O22" s="37"/>
      <c r="P22" s="37"/>
      <c r="Q22" s="37"/>
      <c r="R22" s="37"/>
      <c r="S22" s="37"/>
      <c r="T22" s="37"/>
      <c r="U22" s="37"/>
      <c r="V22" s="37"/>
    </row>
    <row r="23" spans="18:20" ht="15">
      <c r="R23" s="445"/>
      <c r="T23" s="445"/>
    </row>
  </sheetData>
  <sheetProtection/>
  <mergeCells count="15">
    <mergeCell ref="R4:S4"/>
    <mergeCell ref="D4:E4"/>
    <mergeCell ref="F4:G4"/>
    <mergeCell ref="J4:K4"/>
    <mergeCell ref="N4:O4"/>
    <mergeCell ref="A1:V1"/>
    <mergeCell ref="A2:V2"/>
    <mergeCell ref="A3:A5"/>
    <mergeCell ref="B3:U3"/>
    <mergeCell ref="V3:V5"/>
    <mergeCell ref="H4:I4"/>
    <mergeCell ref="T4:U4"/>
    <mergeCell ref="P4:Q4"/>
    <mergeCell ref="B4:C4"/>
    <mergeCell ref="L4:M4"/>
  </mergeCells>
  <printOptions horizontalCentered="1"/>
  <pageMargins left="0.7" right="0.7" top="0.75" bottom="0.75" header="0.3" footer="0.3"/>
  <pageSetup fitToHeight="1" fitToWidth="1" horizontalDpi="600" verticalDpi="600" orientation="landscape" paperSize="9" scale="79" r:id="rId1"/>
</worksheet>
</file>

<file path=xl/worksheets/sheet35.xml><?xml version="1.0" encoding="utf-8"?>
<worksheet xmlns="http://schemas.openxmlformats.org/spreadsheetml/2006/main" xmlns:r="http://schemas.openxmlformats.org/officeDocument/2006/relationships">
  <sheetPr>
    <tabColor rgb="FF92D050"/>
    <pageSetUpPr fitToPage="1"/>
  </sheetPr>
  <dimension ref="A1:K25"/>
  <sheetViews>
    <sheetView zoomScalePageLayoutView="0" workbookViewId="0" topLeftCell="A1">
      <selection activeCell="A1" sqref="A1:K1"/>
    </sheetView>
  </sheetViews>
  <sheetFormatPr defaultColWidth="9.140625" defaultRowHeight="15"/>
  <cols>
    <col min="1" max="1" width="30.7109375" style="165" customWidth="1"/>
    <col min="2" max="11" width="10.421875" style="165" customWidth="1"/>
    <col min="12" max="16384" width="9.140625" style="165" customWidth="1"/>
  </cols>
  <sheetData>
    <row r="1" spans="1:11" ht="49.5" customHeight="1" thickBot="1" thickTop="1">
      <c r="A1" s="486" t="s">
        <v>308</v>
      </c>
      <c r="B1" s="487"/>
      <c r="C1" s="487"/>
      <c r="D1" s="487"/>
      <c r="E1" s="487"/>
      <c r="F1" s="487"/>
      <c r="G1" s="487"/>
      <c r="H1" s="487"/>
      <c r="I1" s="487"/>
      <c r="J1" s="487"/>
      <c r="K1" s="488"/>
    </row>
    <row r="2" spans="1:11" ht="19.5" customHeight="1" thickBot="1" thickTop="1">
      <c r="A2" s="460" t="s">
        <v>166</v>
      </c>
      <c r="B2" s="490" t="s">
        <v>80</v>
      </c>
      <c r="C2" s="490"/>
      <c r="D2" s="490"/>
      <c r="E2" s="490"/>
      <c r="F2" s="490"/>
      <c r="G2" s="490"/>
      <c r="H2" s="490"/>
      <c r="I2" s="523"/>
      <c r="J2" s="493" t="s">
        <v>79</v>
      </c>
      <c r="K2" s="494"/>
    </row>
    <row r="3" spans="1:11" ht="19.5" customHeight="1">
      <c r="A3" s="461"/>
      <c r="B3" s="471" t="s">
        <v>81</v>
      </c>
      <c r="C3" s="470"/>
      <c r="D3" s="471" t="s">
        <v>82</v>
      </c>
      <c r="E3" s="470"/>
      <c r="F3" s="471" t="s">
        <v>83</v>
      </c>
      <c r="G3" s="470"/>
      <c r="H3" s="519" t="s">
        <v>84</v>
      </c>
      <c r="I3" s="520"/>
      <c r="J3" s="495"/>
      <c r="K3" s="496"/>
    </row>
    <row r="4" spans="1:11" ht="19.5" customHeight="1" thickBot="1">
      <c r="A4" s="534"/>
      <c r="B4" s="82" t="s">
        <v>52</v>
      </c>
      <c r="C4" s="40" t="s">
        <v>53</v>
      </c>
      <c r="D4" s="82" t="s">
        <v>52</v>
      </c>
      <c r="E4" s="40" t="s">
        <v>53</v>
      </c>
      <c r="F4" s="82" t="s">
        <v>52</v>
      </c>
      <c r="G4" s="40" t="s">
        <v>53</v>
      </c>
      <c r="H4" s="82" t="s">
        <v>52</v>
      </c>
      <c r="I4" s="138" t="s">
        <v>53</v>
      </c>
      <c r="J4" s="139" t="s">
        <v>52</v>
      </c>
      <c r="K4" s="140" t="s">
        <v>53</v>
      </c>
    </row>
    <row r="5" spans="1:11" ht="24.75" customHeight="1" thickBot="1">
      <c r="A5" s="182" t="s">
        <v>167</v>
      </c>
      <c r="B5" s="192">
        <v>870</v>
      </c>
      <c r="C5" s="183">
        <v>0.1109552353016197</v>
      </c>
      <c r="D5" s="192">
        <v>870</v>
      </c>
      <c r="E5" s="184">
        <v>0.08745476477683957</v>
      </c>
      <c r="F5" s="195">
        <v>289</v>
      </c>
      <c r="G5" s="183">
        <v>0.1023371104815864</v>
      </c>
      <c r="H5" s="192">
        <v>0</v>
      </c>
      <c r="I5" s="217">
        <v>0</v>
      </c>
      <c r="J5" s="195">
        <v>2029</v>
      </c>
      <c r="K5" s="184">
        <v>0.09820909970958373</v>
      </c>
    </row>
    <row r="6" spans="1:11" ht="15">
      <c r="A6" s="185" t="s">
        <v>168</v>
      </c>
      <c r="B6" s="141">
        <v>1865</v>
      </c>
      <c r="C6" s="154">
        <v>0.23785231475577098</v>
      </c>
      <c r="D6" s="141">
        <v>2566</v>
      </c>
      <c r="E6" s="218">
        <v>0.25794129473260957</v>
      </c>
      <c r="F6" s="142">
        <v>703</v>
      </c>
      <c r="G6" s="154">
        <v>0.24893767705382439</v>
      </c>
      <c r="H6" s="141">
        <v>12</v>
      </c>
      <c r="I6" s="219">
        <v>0.2553191489361702</v>
      </c>
      <c r="J6" s="142">
        <v>5146</v>
      </c>
      <c r="K6" s="218">
        <v>0.24908034849951594</v>
      </c>
    </row>
    <row r="7" spans="1:11" ht="15">
      <c r="A7" s="186" t="s">
        <v>169</v>
      </c>
      <c r="B7" s="132">
        <v>572</v>
      </c>
      <c r="C7" s="155">
        <v>0.07294987884198444</v>
      </c>
      <c r="D7" s="132">
        <v>847</v>
      </c>
      <c r="E7" s="221">
        <v>0.0851427422597507</v>
      </c>
      <c r="F7" s="143">
        <v>191</v>
      </c>
      <c r="G7" s="155">
        <v>0.06763456090651558</v>
      </c>
      <c r="H7" s="132">
        <v>3</v>
      </c>
      <c r="I7" s="222">
        <v>0.06382978723404255</v>
      </c>
      <c r="J7" s="143">
        <v>1613</v>
      </c>
      <c r="K7" s="221">
        <v>0.07807357212003872</v>
      </c>
    </row>
    <row r="8" spans="1:11" ht="15">
      <c r="A8" s="186" t="s">
        <v>172</v>
      </c>
      <c r="B8" s="132">
        <v>1424</v>
      </c>
      <c r="C8" s="155">
        <v>0.18160948858563958</v>
      </c>
      <c r="D8" s="132">
        <v>1747</v>
      </c>
      <c r="E8" s="221">
        <v>0.17561318858061925</v>
      </c>
      <c r="F8" s="143">
        <v>503</v>
      </c>
      <c r="G8" s="155">
        <v>0.17811614730878186</v>
      </c>
      <c r="H8" s="132">
        <v>6</v>
      </c>
      <c r="I8" s="222">
        <v>0.1276595744680851</v>
      </c>
      <c r="J8" s="143">
        <v>3680</v>
      </c>
      <c r="K8" s="221">
        <v>0.17812197483059053</v>
      </c>
    </row>
    <row r="9" spans="1:11" ht="15">
      <c r="A9" s="187" t="s">
        <v>170</v>
      </c>
      <c r="B9" s="132">
        <v>778</v>
      </c>
      <c r="C9" s="155">
        <v>0.09922203800535646</v>
      </c>
      <c r="D9" s="132">
        <v>930</v>
      </c>
      <c r="E9" s="221">
        <v>0.09348612786489746</v>
      </c>
      <c r="F9" s="143">
        <v>286</v>
      </c>
      <c r="G9" s="155">
        <v>0.10127478753541076</v>
      </c>
      <c r="H9" s="132">
        <v>6</v>
      </c>
      <c r="I9" s="222">
        <v>0.1276595744680851</v>
      </c>
      <c r="J9" s="143">
        <v>2000</v>
      </c>
      <c r="K9" s="221">
        <v>0.0968054211035818</v>
      </c>
    </row>
    <row r="10" spans="1:11" ht="15.75" thickBot="1">
      <c r="A10" s="187" t="s">
        <v>171</v>
      </c>
      <c r="B10" s="132">
        <v>1012</v>
      </c>
      <c r="C10" s="155">
        <v>0.12906517025889555</v>
      </c>
      <c r="D10" s="132">
        <v>1246</v>
      </c>
      <c r="E10" s="221">
        <v>0.12525130679533575</v>
      </c>
      <c r="F10" s="143">
        <v>295</v>
      </c>
      <c r="G10" s="155">
        <v>0.1044617563739377</v>
      </c>
      <c r="H10" s="132">
        <v>2</v>
      </c>
      <c r="I10" s="222">
        <v>0.0425531914893617</v>
      </c>
      <c r="J10" s="143">
        <v>2555</v>
      </c>
      <c r="K10" s="221">
        <v>0.12366892545982575</v>
      </c>
    </row>
    <row r="11" spans="1:11" ht="24.75" customHeight="1" thickBot="1">
      <c r="A11" s="182" t="s">
        <v>173</v>
      </c>
      <c r="B11" s="192">
        <v>5651</v>
      </c>
      <c r="C11" s="228">
        <v>0.720698890447647</v>
      </c>
      <c r="D11" s="192">
        <v>7336</v>
      </c>
      <c r="E11" s="228">
        <v>0.7374346602332129</v>
      </c>
      <c r="F11" s="192">
        <v>1978</v>
      </c>
      <c r="G11" s="228">
        <v>0.7004249291784703</v>
      </c>
      <c r="H11" s="192">
        <v>29</v>
      </c>
      <c r="I11" s="228">
        <v>0.6170212765957446</v>
      </c>
      <c r="J11" s="192">
        <v>14994</v>
      </c>
      <c r="K11" s="228">
        <v>0.7257502420135528</v>
      </c>
    </row>
    <row r="12" spans="1:11" ht="15">
      <c r="A12" s="188" t="s">
        <v>174</v>
      </c>
      <c r="B12" s="132">
        <v>174</v>
      </c>
      <c r="C12" s="155">
        <v>0.022191047060323942</v>
      </c>
      <c r="D12" s="132">
        <v>189</v>
      </c>
      <c r="E12" s="221">
        <v>0.018998793727382387</v>
      </c>
      <c r="F12" s="143">
        <v>63</v>
      </c>
      <c r="G12" s="155">
        <v>0.022308781869688384</v>
      </c>
      <c r="H12" s="132">
        <v>0</v>
      </c>
      <c r="I12" s="222">
        <v>0</v>
      </c>
      <c r="J12" s="143">
        <v>426</v>
      </c>
      <c r="K12" s="221">
        <v>0.020619554695062922</v>
      </c>
    </row>
    <row r="13" spans="1:11" ht="15">
      <c r="A13" s="185" t="s">
        <v>175</v>
      </c>
      <c r="B13" s="132">
        <v>437</v>
      </c>
      <c r="C13" s="155">
        <v>0.05573268715725035</v>
      </c>
      <c r="D13" s="132">
        <v>639</v>
      </c>
      <c r="E13" s="221">
        <v>0.06423401688781664</v>
      </c>
      <c r="F13" s="143">
        <v>182</v>
      </c>
      <c r="G13" s="155">
        <v>0.06444759206798867</v>
      </c>
      <c r="H13" s="132">
        <v>5</v>
      </c>
      <c r="I13" s="222">
        <v>0.10638297872340424</v>
      </c>
      <c r="J13" s="143">
        <v>1263</v>
      </c>
      <c r="K13" s="221">
        <v>0.0611326234269119</v>
      </c>
    </row>
    <row r="14" spans="1:11" ht="15">
      <c r="A14" s="186" t="s">
        <v>176</v>
      </c>
      <c r="B14" s="132">
        <v>402</v>
      </c>
      <c r="C14" s="155">
        <v>0.051268970794541506</v>
      </c>
      <c r="D14" s="132">
        <v>504</v>
      </c>
      <c r="E14" s="221">
        <v>0.05066344993968637</v>
      </c>
      <c r="F14" s="143">
        <v>180</v>
      </c>
      <c r="G14" s="155">
        <v>0.06373937677053824</v>
      </c>
      <c r="H14" s="132">
        <v>2</v>
      </c>
      <c r="I14" s="222">
        <v>0.0425531914893617</v>
      </c>
      <c r="J14" s="143">
        <v>1088</v>
      </c>
      <c r="K14" s="221">
        <v>0.052662149080348504</v>
      </c>
    </row>
    <row r="15" spans="1:11" ht="15">
      <c r="A15" s="187" t="s">
        <v>177</v>
      </c>
      <c r="B15" s="132">
        <v>62</v>
      </c>
      <c r="C15" s="155">
        <v>0.007907154699655656</v>
      </c>
      <c r="D15" s="132">
        <v>86</v>
      </c>
      <c r="E15" s="221">
        <v>0.008644953759549658</v>
      </c>
      <c r="F15" s="143">
        <v>33</v>
      </c>
      <c r="G15" s="155">
        <v>0.011685552407932011</v>
      </c>
      <c r="H15" s="132">
        <v>2</v>
      </c>
      <c r="I15" s="222">
        <v>0.0425531914893617</v>
      </c>
      <c r="J15" s="143">
        <v>183</v>
      </c>
      <c r="K15" s="221">
        <v>0.008857696030977736</v>
      </c>
    </row>
    <row r="16" spans="1:11" ht="15.75" thickBot="1">
      <c r="A16" s="186" t="s">
        <v>178</v>
      </c>
      <c r="B16" s="132">
        <v>168</v>
      </c>
      <c r="C16" s="155">
        <v>0.021425838541002423</v>
      </c>
      <c r="D16" s="132">
        <v>252</v>
      </c>
      <c r="E16" s="221">
        <v>0.025331724969843185</v>
      </c>
      <c r="F16" s="143">
        <v>79</v>
      </c>
      <c r="G16" s="155">
        <v>0.027974504249291786</v>
      </c>
      <c r="H16" s="132">
        <v>4</v>
      </c>
      <c r="I16" s="222">
        <v>0.0851063829787234</v>
      </c>
      <c r="J16" s="143">
        <v>503</v>
      </c>
      <c r="K16" s="221">
        <v>0.024346563407550825</v>
      </c>
    </row>
    <row r="17" spans="1:11" ht="24.75" customHeight="1" thickBot="1">
      <c r="A17" s="182" t="s">
        <v>179</v>
      </c>
      <c r="B17" s="192">
        <v>1243</v>
      </c>
      <c r="C17" s="228">
        <v>0.15852569825277388</v>
      </c>
      <c r="D17" s="192">
        <v>1670</v>
      </c>
      <c r="E17" s="228">
        <v>0.16787293928427824</v>
      </c>
      <c r="F17" s="192">
        <v>537</v>
      </c>
      <c r="G17" s="228">
        <v>0.1901558073654391</v>
      </c>
      <c r="H17" s="192">
        <v>13</v>
      </c>
      <c r="I17" s="228">
        <v>0.2765957446808511</v>
      </c>
      <c r="J17" s="192">
        <v>3463</v>
      </c>
      <c r="K17" s="228">
        <v>0.16761858664085189</v>
      </c>
    </row>
    <row r="18" spans="1:11" ht="15">
      <c r="A18" s="187" t="s">
        <v>180</v>
      </c>
      <c r="B18" s="132">
        <v>56</v>
      </c>
      <c r="C18" s="155">
        <v>0.007141946180334141</v>
      </c>
      <c r="D18" s="132">
        <v>51</v>
      </c>
      <c r="E18" s="221">
        <v>0.005126658624849217</v>
      </c>
      <c r="F18" s="143">
        <v>13</v>
      </c>
      <c r="G18" s="155">
        <v>0.004603399433427762</v>
      </c>
      <c r="H18" s="132">
        <v>4</v>
      </c>
      <c r="I18" s="222">
        <v>0.0851063829787234</v>
      </c>
      <c r="J18" s="143">
        <v>124</v>
      </c>
      <c r="K18" s="221">
        <v>0.006001936108422073</v>
      </c>
    </row>
    <row r="19" spans="1:11" ht="15.75" thickBot="1">
      <c r="A19" s="187" t="s">
        <v>91</v>
      </c>
      <c r="B19" s="134">
        <v>21</v>
      </c>
      <c r="C19" s="156">
        <v>0.002678229817625303</v>
      </c>
      <c r="D19" s="134">
        <v>21</v>
      </c>
      <c r="E19" s="224">
        <v>0.0021109770808202654</v>
      </c>
      <c r="F19" s="144">
        <v>7</v>
      </c>
      <c r="G19" s="156">
        <v>0.002478753541076487</v>
      </c>
      <c r="H19" s="134">
        <v>1</v>
      </c>
      <c r="I19" s="225">
        <v>0.02127659574468085</v>
      </c>
      <c r="J19" s="144">
        <v>50</v>
      </c>
      <c r="K19" s="224">
        <v>0.002420135527589545</v>
      </c>
    </row>
    <row r="20" spans="1:11" ht="15.75" thickBot="1">
      <c r="A20" s="28" t="s">
        <v>79</v>
      </c>
      <c r="B20" s="145">
        <v>7841</v>
      </c>
      <c r="C20" s="146">
        <v>1</v>
      </c>
      <c r="D20" s="145">
        <v>9948</v>
      </c>
      <c r="E20" s="136">
        <v>1</v>
      </c>
      <c r="F20" s="147">
        <v>2824</v>
      </c>
      <c r="G20" s="146">
        <v>1</v>
      </c>
      <c r="H20" s="145">
        <v>47</v>
      </c>
      <c r="I20" s="136">
        <v>1</v>
      </c>
      <c r="J20" s="147">
        <v>20660</v>
      </c>
      <c r="K20" s="136">
        <v>1</v>
      </c>
    </row>
    <row r="21" spans="1:11" ht="15">
      <c r="A21" s="112"/>
      <c r="B21" s="203"/>
      <c r="C21" s="208"/>
      <c r="D21" s="203"/>
      <c r="E21" s="208"/>
      <c r="F21" s="203"/>
      <c r="G21" s="208"/>
      <c r="H21" s="203"/>
      <c r="I21" s="208"/>
      <c r="J21" s="203"/>
      <c r="K21" s="208"/>
    </row>
    <row r="22" spans="1:11" ht="15">
      <c r="A22" s="52" t="s">
        <v>85</v>
      </c>
      <c r="B22" s="37"/>
      <c r="C22" s="37"/>
      <c r="D22" s="37"/>
      <c r="E22" s="37"/>
      <c r="F22" s="37"/>
      <c r="G22" s="37"/>
      <c r="H22" s="37"/>
      <c r="I22" s="37"/>
      <c r="J22" s="376"/>
      <c r="K22" s="37"/>
    </row>
    <row r="23" spans="1:11" ht="15">
      <c r="A23" s="53" t="s">
        <v>160</v>
      </c>
      <c r="B23" s="37"/>
      <c r="C23" s="37"/>
      <c r="D23" s="37"/>
      <c r="E23" s="37"/>
      <c r="F23" s="37"/>
      <c r="G23" s="37"/>
      <c r="H23" s="37"/>
      <c r="I23" s="37"/>
      <c r="J23" s="37"/>
      <c r="K23" s="37"/>
    </row>
    <row r="24" spans="1:11" ht="15">
      <c r="A24" s="148"/>
      <c r="B24" s="148"/>
      <c r="C24" s="148"/>
      <c r="D24" s="148"/>
      <c r="E24" s="148"/>
      <c r="F24" s="148"/>
      <c r="G24" s="148"/>
      <c r="H24" s="148"/>
      <c r="I24" s="148"/>
      <c r="J24" s="148"/>
      <c r="K24" s="148"/>
    </row>
    <row r="25" spans="1:11" ht="15">
      <c r="A25" s="148"/>
      <c r="B25" s="148"/>
      <c r="C25" s="148"/>
      <c r="D25" s="148"/>
      <c r="E25" s="148"/>
      <c r="F25" s="148"/>
      <c r="G25" s="148"/>
      <c r="H25" s="148"/>
      <c r="I25" s="148"/>
      <c r="J25" s="148"/>
      <c r="K25" s="148"/>
    </row>
  </sheetData>
  <sheetProtection/>
  <mergeCells count="8">
    <mergeCell ref="A1:K1"/>
    <mergeCell ref="A2:A4"/>
    <mergeCell ref="B2:I2"/>
    <mergeCell ref="J2:K3"/>
    <mergeCell ref="B3:C3"/>
    <mergeCell ref="D3:E3"/>
    <mergeCell ref="F3:G3"/>
    <mergeCell ref="H3:I3"/>
  </mergeCells>
  <printOptions horizontalCentered="1"/>
  <pageMargins left="0.7" right="0.7" top="0.75" bottom="0.75" header="0.3" footer="0.3"/>
  <pageSetup fitToHeight="1" fitToWidth="1" horizontalDpi="600" verticalDpi="600" orientation="landscape" paperSize="9" scale="93" r:id="rId1"/>
</worksheet>
</file>

<file path=xl/worksheets/sheet36.xml><?xml version="1.0" encoding="utf-8"?>
<worksheet xmlns="http://schemas.openxmlformats.org/spreadsheetml/2006/main" xmlns:r="http://schemas.openxmlformats.org/officeDocument/2006/relationships">
  <sheetPr>
    <tabColor rgb="FF92D050"/>
    <pageSetUpPr fitToPage="1"/>
  </sheetPr>
  <dimension ref="A1:W25"/>
  <sheetViews>
    <sheetView zoomScalePageLayoutView="0" workbookViewId="0" topLeftCell="A1">
      <selection activeCell="A1" sqref="A1:U1"/>
    </sheetView>
  </sheetViews>
  <sheetFormatPr defaultColWidth="9.140625" defaultRowHeight="15"/>
  <cols>
    <col min="1" max="1" width="30.7109375" style="165" customWidth="1"/>
    <col min="2" max="21" width="8.7109375" style="165" customWidth="1"/>
    <col min="22" max="22" width="11.421875" style="165" customWidth="1"/>
    <col min="23" max="23" width="10.421875" style="165" customWidth="1"/>
    <col min="24" max="16384" width="9.140625" style="165" customWidth="1"/>
  </cols>
  <sheetData>
    <row r="1" spans="1:23" ht="24.75" customHeight="1" thickBot="1" thickTop="1">
      <c r="A1" s="486" t="s">
        <v>309</v>
      </c>
      <c r="B1" s="487"/>
      <c r="C1" s="487"/>
      <c r="D1" s="487"/>
      <c r="E1" s="487"/>
      <c r="F1" s="487"/>
      <c r="G1" s="487"/>
      <c r="H1" s="487"/>
      <c r="I1" s="487"/>
      <c r="J1" s="487"/>
      <c r="K1" s="487"/>
      <c r="L1" s="487"/>
      <c r="M1" s="487"/>
      <c r="N1" s="487"/>
      <c r="O1" s="487"/>
      <c r="P1" s="487"/>
      <c r="Q1" s="487"/>
      <c r="R1" s="487"/>
      <c r="S1" s="487"/>
      <c r="T1" s="487"/>
      <c r="U1" s="487"/>
      <c r="V1" s="353"/>
      <c r="W1" s="354"/>
    </row>
    <row r="2" spans="1:23" ht="19.5" customHeight="1" thickBot="1" thickTop="1">
      <c r="A2" s="467" t="s">
        <v>166</v>
      </c>
      <c r="B2" s="489" t="s">
        <v>89</v>
      </c>
      <c r="C2" s="490"/>
      <c r="D2" s="490"/>
      <c r="E2" s="490"/>
      <c r="F2" s="490"/>
      <c r="G2" s="490"/>
      <c r="H2" s="490"/>
      <c r="I2" s="490"/>
      <c r="J2" s="490"/>
      <c r="K2" s="523"/>
      <c r="L2" s="489" t="s">
        <v>90</v>
      </c>
      <c r="M2" s="490"/>
      <c r="N2" s="490"/>
      <c r="O2" s="490"/>
      <c r="P2" s="490"/>
      <c r="Q2" s="490"/>
      <c r="R2" s="490"/>
      <c r="S2" s="490"/>
      <c r="T2" s="490"/>
      <c r="U2" s="523"/>
      <c r="V2" s="491" t="s">
        <v>79</v>
      </c>
      <c r="W2" s="492"/>
    </row>
    <row r="3" spans="1:23" ht="19.5" customHeight="1" thickBot="1">
      <c r="A3" s="537"/>
      <c r="B3" s="500" t="s">
        <v>80</v>
      </c>
      <c r="C3" s="501"/>
      <c r="D3" s="501"/>
      <c r="E3" s="501"/>
      <c r="F3" s="501"/>
      <c r="G3" s="501"/>
      <c r="H3" s="501"/>
      <c r="I3" s="502"/>
      <c r="J3" s="471" t="s">
        <v>79</v>
      </c>
      <c r="K3" s="470"/>
      <c r="L3" s="475" t="s">
        <v>80</v>
      </c>
      <c r="M3" s="476"/>
      <c r="N3" s="476"/>
      <c r="O3" s="476"/>
      <c r="P3" s="476"/>
      <c r="Q3" s="476"/>
      <c r="R3" s="476"/>
      <c r="S3" s="477"/>
      <c r="T3" s="471" t="s">
        <v>79</v>
      </c>
      <c r="U3" s="470"/>
      <c r="V3" s="493"/>
      <c r="W3" s="494"/>
    </row>
    <row r="4" spans="1:23" ht="19.5" customHeight="1">
      <c r="A4" s="537"/>
      <c r="B4" s="482" t="s">
        <v>81</v>
      </c>
      <c r="C4" s="483"/>
      <c r="D4" s="471" t="s">
        <v>82</v>
      </c>
      <c r="E4" s="470"/>
      <c r="F4" s="482" t="s">
        <v>83</v>
      </c>
      <c r="G4" s="483"/>
      <c r="H4" s="471" t="s">
        <v>84</v>
      </c>
      <c r="I4" s="470"/>
      <c r="J4" s="503"/>
      <c r="K4" s="504"/>
      <c r="L4" s="482" t="s">
        <v>81</v>
      </c>
      <c r="M4" s="483"/>
      <c r="N4" s="471" t="s">
        <v>82</v>
      </c>
      <c r="O4" s="470"/>
      <c r="P4" s="482" t="s">
        <v>83</v>
      </c>
      <c r="Q4" s="483"/>
      <c r="R4" s="471" t="s">
        <v>84</v>
      </c>
      <c r="S4" s="470"/>
      <c r="T4" s="503"/>
      <c r="U4" s="504"/>
      <c r="V4" s="493"/>
      <c r="W4" s="494"/>
    </row>
    <row r="5" spans="1:23" ht="19.5" customHeight="1" thickBot="1">
      <c r="A5" s="538"/>
      <c r="B5" s="12" t="s">
        <v>52</v>
      </c>
      <c r="C5" s="81" t="s">
        <v>53</v>
      </c>
      <c r="D5" s="82" t="s">
        <v>52</v>
      </c>
      <c r="E5" s="40" t="s">
        <v>53</v>
      </c>
      <c r="F5" s="12" t="s">
        <v>52</v>
      </c>
      <c r="G5" s="81" t="s">
        <v>53</v>
      </c>
      <c r="H5" s="82" t="s">
        <v>52</v>
      </c>
      <c r="I5" s="40" t="s">
        <v>53</v>
      </c>
      <c r="J5" s="82" t="s">
        <v>52</v>
      </c>
      <c r="K5" s="40" t="s">
        <v>53</v>
      </c>
      <c r="L5" s="12" t="s">
        <v>52</v>
      </c>
      <c r="M5" s="81" t="s">
        <v>53</v>
      </c>
      <c r="N5" s="82" t="s">
        <v>52</v>
      </c>
      <c r="O5" s="40" t="s">
        <v>53</v>
      </c>
      <c r="P5" s="12" t="s">
        <v>52</v>
      </c>
      <c r="Q5" s="81" t="s">
        <v>53</v>
      </c>
      <c r="R5" s="82" t="s">
        <v>52</v>
      </c>
      <c r="S5" s="40" t="s">
        <v>53</v>
      </c>
      <c r="T5" s="82" t="s">
        <v>52</v>
      </c>
      <c r="U5" s="40" t="s">
        <v>53</v>
      </c>
      <c r="V5" s="10" t="s">
        <v>52</v>
      </c>
      <c r="W5" s="11" t="s">
        <v>53</v>
      </c>
    </row>
    <row r="6" spans="1:23" ht="24.75" customHeight="1" thickBot="1">
      <c r="A6" s="182" t="s">
        <v>167</v>
      </c>
      <c r="B6" s="192">
        <v>501</v>
      </c>
      <c r="C6" s="183">
        <v>0.11597222222222223</v>
      </c>
      <c r="D6" s="192">
        <v>466</v>
      </c>
      <c r="E6" s="184">
        <v>0.0912115873947935</v>
      </c>
      <c r="F6" s="195">
        <v>137</v>
      </c>
      <c r="G6" s="183">
        <v>0.10148148148148146</v>
      </c>
      <c r="H6" s="192">
        <v>0</v>
      </c>
      <c r="I6" s="217">
        <v>0</v>
      </c>
      <c r="J6" s="195">
        <v>1104</v>
      </c>
      <c r="K6" s="183">
        <v>0.10226956924502083</v>
      </c>
      <c r="L6" s="192">
        <v>369</v>
      </c>
      <c r="M6" s="184">
        <v>0.10479977279182051</v>
      </c>
      <c r="N6" s="195">
        <v>404</v>
      </c>
      <c r="O6" s="183">
        <v>0.0834883240338913</v>
      </c>
      <c r="P6" s="192">
        <v>152</v>
      </c>
      <c r="Q6" s="184">
        <v>0.10312075983717776</v>
      </c>
      <c r="R6" s="195">
        <v>0</v>
      </c>
      <c r="S6" s="183">
        <v>0</v>
      </c>
      <c r="T6" s="192">
        <v>925</v>
      </c>
      <c r="U6" s="184">
        <v>0.0937658388241257</v>
      </c>
      <c r="V6" s="388">
        <v>2029</v>
      </c>
      <c r="W6" s="389">
        <v>0.09820909970958373</v>
      </c>
    </row>
    <row r="7" spans="1:23" ht="15">
      <c r="A7" s="185" t="s">
        <v>168</v>
      </c>
      <c r="B7" s="141">
        <v>979</v>
      </c>
      <c r="C7" s="154">
        <v>0.22662037037037033</v>
      </c>
      <c r="D7" s="141">
        <v>1291</v>
      </c>
      <c r="E7" s="218">
        <v>0.25269132902720687</v>
      </c>
      <c r="F7" s="142">
        <v>340</v>
      </c>
      <c r="G7" s="154">
        <v>0.2518518518518518</v>
      </c>
      <c r="H7" s="141">
        <v>4</v>
      </c>
      <c r="I7" s="219">
        <v>0.25</v>
      </c>
      <c r="J7" s="142">
        <v>2614</v>
      </c>
      <c r="K7" s="154">
        <v>0.24214914312181565</v>
      </c>
      <c r="L7" s="141">
        <v>886</v>
      </c>
      <c r="M7" s="218">
        <v>0.25163305879011644</v>
      </c>
      <c r="N7" s="142">
        <v>1275</v>
      </c>
      <c r="O7" s="154">
        <v>0.2634841909485431</v>
      </c>
      <c r="P7" s="141">
        <v>363</v>
      </c>
      <c r="Q7" s="218">
        <v>0.24626865671641793</v>
      </c>
      <c r="R7" s="142">
        <v>8</v>
      </c>
      <c r="S7" s="220">
        <v>0.25806451612903225</v>
      </c>
      <c r="T7" s="141">
        <v>2532</v>
      </c>
      <c r="U7" s="218">
        <v>0.25666497719209325</v>
      </c>
      <c r="V7" s="390">
        <v>5146</v>
      </c>
      <c r="W7" s="391">
        <v>0.24908034849951594</v>
      </c>
    </row>
    <row r="8" spans="1:23" ht="15">
      <c r="A8" s="186" t="s">
        <v>169</v>
      </c>
      <c r="B8" s="132">
        <v>308</v>
      </c>
      <c r="C8" s="155">
        <v>0.0712962962962963</v>
      </c>
      <c r="D8" s="132">
        <v>444</v>
      </c>
      <c r="E8" s="221">
        <v>0.08690546095126248</v>
      </c>
      <c r="F8" s="143">
        <v>92</v>
      </c>
      <c r="G8" s="155">
        <v>0.06814814814814815</v>
      </c>
      <c r="H8" s="132">
        <v>1</v>
      </c>
      <c r="I8" s="222">
        <v>0.0625</v>
      </c>
      <c r="J8" s="143">
        <v>845</v>
      </c>
      <c r="K8" s="155">
        <v>0.07827698008337193</v>
      </c>
      <c r="L8" s="132">
        <v>264</v>
      </c>
      <c r="M8" s="221">
        <v>0.0749786992331724</v>
      </c>
      <c r="N8" s="143">
        <v>403</v>
      </c>
      <c r="O8" s="155">
        <v>0.08328166976648067</v>
      </c>
      <c r="P8" s="132">
        <v>99</v>
      </c>
      <c r="Q8" s="221">
        <v>0.06716417910447761</v>
      </c>
      <c r="R8" s="143">
        <v>2</v>
      </c>
      <c r="S8" s="223">
        <v>0.06451612903225806</v>
      </c>
      <c r="T8" s="132">
        <v>768</v>
      </c>
      <c r="U8" s="221">
        <v>0.07785098834262544</v>
      </c>
      <c r="V8" s="392">
        <v>1613</v>
      </c>
      <c r="W8" s="393">
        <v>0.07807357212003872</v>
      </c>
    </row>
    <row r="9" spans="1:23" ht="15">
      <c r="A9" s="186" t="s">
        <v>170</v>
      </c>
      <c r="B9" s="132">
        <v>785</v>
      </c>
      <c r="C9" s="155">
        <v>0.18171296296296297</v>
      </c>
      <c r="D9" s="132">
        <v>869</v>
      </c>
      <c r="E9" s="221">
        <v>0.17009199451947546</v>
      </c>
      <c r="F9" s="143">
        <v>239</v>
      </c>
      <c r="G9" s="155">
        <v>0.17703703703703705</v>
      </c>
      <c r="H9" s="132">
        <v>2</v>
      </c>
      <c r="I9" s="222">
        <v>0.125</v>
      </c>
      <c r="J9" s="143">
        <v>1895</v>
      </c>
      <c r="K9" s="155">
        <v>0.17554423344140807</v>
      </c>
      <c r="L9" s="132">
        <v>639</v>
      </c>
      <c r="M9" s="221">
        <v>0.18148253337120138</v>
      </c>
      <c r="N9" s="143">
        <v>878</v>
      </c>
      <c r="O9" s="155">
        <v>0.18144244678652613</v>
      </c>
      <c r="P9" s="132">
        <v>264</v>
      </c>
      <c r="Q9" s="221">
        <v>0.1791044776119403</v>
      </c>
      <c r="R9" s="143">
        <v>4</v>
      </c>
      <c r="S9" s="223">
        <v>0.12903225806451613</v>
      </c>
      <c r="T9" s="132">
        <v>1785</v>
      </c>
      <c r="U9" s="221">
        <v>0.1809427268119615</v>
      </c>
      <c r="V9" s="392">
        <v>3680</v>
      </c>
      <c r="W9" s="393">
        <v>0.17812197483059053</v>
      </c>
    </row>
    <row r="10" spans="1:23" ht="15">
      <c r="A10" s="186" t="s">
        <v>171</v>
      </c>
      <c r="B10" s="132">
        <v>424</v>
      </c>
      <c r="C10" s="155">
        <v>0.09814814814814815</v>
      </c>
      <c r="D10" s="132">
        <v>461</v>
      </c>
      <c r="E10" s="221">
        <v>0.09023292229399099</v>
      </c>
      <c r="F10" s="143">
        <v>125</v>
      </c>
      <c r="G10" s="155">
        <v>0.0925925925925926</v>
      </c>
      <c r="H10" s="132">
        <v>3</v>
      </c>
      <c r="I10" s="222">
        <v>0.1875</v>
      </c>
      <c r="J10" s="143">
        <v>1013</v>
      </c>
      <c r="K10" s="155">
        <v>0.09383974062065771</v>
      </c>
      <c r="L10" s="132">
        <v>354</v>
      </c>
      <c r="M10" s="221">
        <v>0.10053961942629935</v>
      </c>
      <c r="N10" s="143">
        <v>469</v>
      </c>
      <c r="O10" s="155">
        <v>0.09692085141558174</v>
      </c>
      <c r="P10" s="132">
        <v>161</v>
      </c>
      <c r="Q10" s="221">
        <v>0.10922659430122117</v>
      </c>
      <c r="R10" s="143">
        <v>3</v>
      </c>
      <c r="S10" s="223">
        <v>0.0967741935483871</v>
      </c>
      <c r="T10" s="132">
        <v>987</v>
      </c>
      <c r="U10" s="221">
        <v>0.10005068423720223</v>
      </c>
      <c r="V10" s="392">
        <v>2000</v>
      </c>
      <c r="W10" s="393">
        <v>0.0968054211035818</v>
      </c>
    </row>
    <row r="11" spans="1:23" ht="15.75" thickBot="1">
      <c r="A11" s="186" t="s">
        <v>172</v>
      </c>
      <c r="B11" s="132">
        <v>580</v>
      </c>
      <c r="C11" s="155">
        <v>0.1342592592592593</v>
      </c>
      <c r="D11" s="132">
        <v>642</v>
      </c>
      <c r="E11" s="221">
        <v>0.12566059894304168</v>
      </c>
      <c r="F11" s="143">
        <v>142</v>
      </c>
      <c r="G11" s="155">
        <v>0.10518518518518519</v>
      </c>
      <c r="H11" s="132">
        <v>0</v>
      </c>
      <c r="I11" s="222">
        <v>0</v>
      </c>
      <c r="J11" s="143">
        <v>1364</v>
      </c>
      <c r="K11" s="155">
        <v>0.12635479388605836</v>
      </c>
      <c r="L11" s="132">
        <v>432</v>
      </c>
      <c r="M11" s="221">
        <v>0.12269241692700937</v>
      </c>
      <c r="N11" s="143">
        <v>604</v>
      </c>
      <c r="O11" s="155">
        <v>0.12481917751601573</v>
      </c>
      <c r="P11" s="132">
        <v>153</v>
      </c>
      <c r="Q11" s="221">
        <v>0.10379918588873811</v>
      </c>
      <c r="R11" s="143">
        <v>2</v>
      </c>
      <c r="S11" s="223">
        <v>0.06451612903225806</v>
      </c>
      <c r="T11" s="132">
        <v>1191</v>
      </c>
      <c r="U11" s="221">
        <v>0.12072985301571211</v>
      </c>
      <c r="V11" s="394">
        <v>2555</v>
      </c>
      <c r="W11" s="395">
        <v>0.12366892545982575</v>
      </c>
    </row>
    <row r="12" spans="1:23" ht="24.75" customHeight="1" thickBot="1">
      <c r="A12" s="182" t="s">
        <v>173</v>
      </c>
      <c r="B12" s="192">
        <v>3076</v>
      </c>
      <c r="C12" s="183">
        <v>0.712037037037037</v>
      </c>
      <c r="D12" s="192">
        <v>3707</v>
      </c>
      <c r="E12" s="184">
        <v>0.7255823057349775</v>
      </c>
      <c r="F12" s="195">
        <v>938</v>
      </c>
      <c r="G12" s="183">
        <v>0.6948148148148148</v>
      </c>
      <c r="H12" s="192">
        <v>10</v>
      </c>
      <c r="I12" s="217">
        <v>0.625</v>
      </c>
      <c r="J12" s="195">
        <v>7731</v>
      </c>
      <c r="K12" s="183">
        <v>0.7161648911533118</v>
      </c>
      <c r="L12" s="192">
        <v>2575</v>
      </c>
      <c r="M12" s="184">
        <v>0.731326327747799</v>
      </c>
      <c r="N12" s="195">
        <v>3629</v>
      </c>
      <c r="O12" s="183">
        <v>0.7499483364331474</v>
      </c>
      <c r="P12" s="192">
        <v>1040</v>
      </c>
      <c r="Q12" s="184">
        <v>0.7055630936227951</v>
      </c>
      <c r="R12" s="195">
        <v>19</v>
      </c>
      <c r="S12" s="183">
        <v>0.6129032258064515</v>
      </c>
      <c r="T12" s="192">
        <v>7263</v>
      </c>
      <c r="U12" s="184">
        <v>0.7362392295995945</v>
      </c>
      <c r="V12" s="387">
        <v>14994</v>
      </c>
      <c r="W12" s="396">
        <v>0.7257502420135528</v>
      </c>
    </row>
    <row r="13" spans="1:23" ht="15">
      <c r="A13" s="188" t="s">
        <v>174</v>
      </c>
      <c r="B13" s="132">
        <v>93</v>
      </c>
      <c r="C13" s="155">
        <v>0.021527777777777778</v>
      </c>
      <c r="D13" s="132">
        <v>106</v>
      </c>
      <c r="E13" s="221">
        <v>0.020747700137013114</v>
      </c>
      <c r="F13" s="143">
        <v>36</v>
      </c>
      <c r="G13" s="155">
        <v>0.02666666666666667</v>
      </c>
      <c r="H13" s="132">
        <v>0</v>
      </c>
      <c r="I13" s="222">
        <v>0</v>
      </c>
      <c r="J13" s="143">
        <v>235</v>
      </c>
      <c r="K13" s="155">
        <v>0.02176933765632237</v>
      </c>
      <c r="L13" s="132">
        <v>81</v>
      </c>
      <c r="M13" s="221">
        <v>0.02300482817381426</v>
      </c>
      <c r="N13" s="143">
        <v>83</v>
      </c>
      <c r="O13" s="155">
        <v>0.017152304195081628</v>
      </c>
      <c r="P13" s="132">
        <v>27</v>
      </c>
      <c r="Q13" s="221">
        <v>0.018317503392130258</v>
      </c>
      <c r="R13" s="143">
        <v>0</v>
      </c>
      <c r="S13" s="223">
        <v>0</v>
      </c>
      <c r="T13" s="132">
        <v>191</v>
      </c>
      <c r="U13" s="221">
        <v>0.019361378611251902</v>
      </c>
      <c r="V13" s="390">
        <v>426</v>
      </c>
      <c r="W13" s="391">
        <v>0.020619554695062922</v>
      </c>
    </row>
    <row r="14" spans="1:23" ht="15">
      <c r="A14" s="186" t="s">
        <v>175</v>
      </c>
      <c r="B14" s="132">
        <v>253</v>
      </c>
      <c r="C14" s="155">
        <v>0.0585648148148148</v>
      </c>
      <c r="D14" s="132">
        <v>336</v>
      </c>
      <c r="E14" s="221">
        <v>0.06576629477392835</v>
      </c>
      <c r="F14" s="143">
        <v>93</v>
      </c>
      <c r="G14" s="155">
        <v>0.06888888888888889</v>
      </c>
      <c r="H14" s="132">
        <v>3</v>
      </c>
      <c r="I14" s="222">
        <v>0.1875</v>
      </c>
      <c r="J14" s="143">
        <v>685</v>
      </c>
      <c r="K14" s="155">
        <v>0.063455303381195</v>
      </c>
      <c r="L14" s="132">
        <v>184</v>
      </c>
      <c r="M14" s="221">
        <v>0.052257881283726215</v>
      </c>
      <c r="N14" s="143">
        <v>303</v>
      </c>
      <c r="O14" s="155">
        <v>0.06261624302541847</v>
      </c>
      <c r="P14" s="132">
        <v>89</v>
      </c>
      <c r="Q14" s="221">
        <v>0.060379918588873815</v>
      </c>
      <c r="R14" s="143">
        <v>2</v>
      </c>
      <c r="S14" s="223">
        <v>0.06451612903225806</v>
      </c>
      <c r="T14" s="132">
        <v>578</v>
      </c>
      <c r="U14" s="221">
        <v>0.05859097820577799</v>
      </c>
      <c r="V14" s="392">
        <v>1263</v>
      </c>
      <c r="W14" s="393">
        <v>0.0611326234269119</v>
      </c>
    </row>
    <row r="15" spans="1:23" ht="15">
      <c r="A15" s="186" t="s">
        <v>176</v>
      </c>
      <c r="B15" s="132">
        <v>218</v>
      </c>
      <c r="C15" s="155">
        <v>0.050462962962962966</v>
      </c>
      <c r="D15" s="132">
        <v>256</v>
      </c>
      <c r="E15" s="221">
        <v>0.05010765316108827</v>
      </c>
      <c r="F15" s="143">
        <v>91</v>
      </c>
      <c r="G15" s="155">
        <v>0.0674074074074074</v>
      </c>
      <c r="H15" s="132">
        <v>1</v>
      </c>
      <c r="I15" s="222">
        <v>0.0625</v>
      </c>
      <c r="J15" s="143">
        <v>566</v>
      </c>
      <c r="K15" s="155">
        <v>0.0524316813339509</v>
      </c>
      <c r="L15" s="132">
        <v>184</v>
      </c>
      <c r="M15" s="221">
        <v>0.052257881283726215</v>
      </c>
      <c r="N15" s="143">
        <v>248</v>
      </c>
      <c r="O15" s="155">
        <v>0.05125025831783427</v>
      </c>
      <c r="P15" s="132">
        <v>89</v>
      </c>
      <c r="Q15" s="221">
        <v>0.060379918588873815</v>
      </c>
      <c r="R15" s="143">
        <v>1</v>
      </c>
      <c r="S15" s="223">
        <v>0.03225806451612903</v>
      </c>
      <c r="T15" s="132">
        <v>522</v>
      </c>
      <c r="U15" s="221">
        <v>0.05291434363912823</v>
      </c>
      <c r="V15" s="392">
        <v>1088</v>
      </c>
      <c r="W15" s="393">
        <v>0.052662149080348504</v>
      </c>
    </row>
    <row r="16" spans="1:23" ht="15">
      <c r="A16" s="187" t="s">
        <v>177</v>
      </c>
      <c r="B16" s="132">
        <v>40</v>
      </c>
      <c r="C16" s="155">
        <v>0.009259259259259259</v>
      </c>
      <c r="D16" s="132">
        <v>53</v>
      </c>
      <c r="E16" s="221">
        <v>0.010373850068506557</v>
      </c>
      <c r="F16" s="143">
        <v>14</v>
      </c>
      <c r="G16" s="155">
        <v>0.01037037037037037</v>
      </c>
      <c r="H16" s="132">
        <v>1</v>
      </c>
      <c r="I16" s="222">
        <v>0.0625</v>
      </c>
      <c r="J16" s="143">
        <v>108</v>
      </c>
      <c r="K16" s="155">
        <v>0.01000463177396943</v>
      </c>
      <c r="L16" s="132">
        <v>22</v>
      </c>
      <c r="M16" s="221">
        <v>0.0062482249360976995</v>
      </c>
      <c r="N16" s="143">
        <v>33</v>
      </c>
      <c r="O16" s="155">
        <v>0.006819590824550528</v>
      </c>
      <c r="P16" s="132">
        <v>19</v>
      </c>
      <c r="Q16" s="221">
        <v>0.01289009497964722</v>
      </c>
      <c r="R16" s="143">
        <v>1</v>
      </c>
      <c r="S16" s="223">
        <v>0.03225806451612903</v>
      </c>
      <c r="T16" s="132">
        <v>75</v>
      </c>
      <c r="U16" s="221">
        <v>0.007602635580334516</v>
      </c>
      <c r="V16" s="392">
        <v>183</v>
      </c>
      <c r="W16" s="393">
        <v>0.008857696030977736</v>
      </c>
    </row>
    <row r="17" spans="1:23" ht="15.75" thickBot="1">
      <c r="A17" s="186" t="s">
        <v>178</v>
      </c>
      <c r="B17" s="132">
        <v>102</v>
      </c>
      <c r="C17" s="155">
        <v>0.02361111111111111</v>
      </c>
      <c r="D17" s="132">
        <v>157</v>
      </c>
      <c r="E17" s="221">
        <v>0.03073008416519867</v>
      </c>
      <c r="F17" s="143">
        <v>35</v>
      </c>
      <c r="G17" s="155">
        <v>0.025925925925925925</v>
      </c>
      <c r="H17" s="132">
        <v>1</v>
      </c>
      <c r="I17" s="222">
        <v>0.0625</v>
      </c>
      <c r="J17" s="143">
        <v>295</v>
      </c>
      <c r="K17" s="155">
        <v>0.027327466419638725</v>
      </c>
      <c r="L17" s="132">
        <v>66</v>
      </c>
      <c r="M17" s="221">
        <v>0.0187446748082931</v>
      </c>
      <c r="N17" s="143">
        <v>95</v>
      </c>
      <c r="O17" s="155">
        <v>0.019632155404009092</v>
      </c>
      <c r="P17" s="132">
        <v>44</v>
      </c>
      <c r="Q17" s="221">
        <v>0.029850746268656712</v>
      </c>
      <c r="R17" s="143">
        <v>3</v>
      </c>
      <c r="S17" s="223">
        <v>0.0967741935483871</v>
      </c>
      <c r="T17" s="132">
        <v>208</v>
      </c>
      <c r="U17" s="221">
        <v>0.021084642676127724</v>
      </c>
      <c r="V17" s="394">
        <v>503</v>
      </c>
      <c r="W17" s="395">
        <v>0.024346563407550825</v>
      </c>
    </row>
    <row r="18" spans="1:23" ht="24.75" customHeight="1" thickBot="1">
      <c r="A18" s="182" t="s">
        <v>179</v>
      </c>
      <c r="B18" s="192">
        <v>706</v>
      </c>
      <c r="C18" s="183">
        <v>0.1634259259259259</v>
      </c>
      <c r="D18" s="192">
        <v>908</v>
      </c>
      <c r="E18" s="184">
        <v>0.17772558230573499</v>
      </c>
      <c r="F18" s="195">
        <v>269</v>
      </c>
      <c r="G18" s="183">
        <v>0.19925925925925927</v>
      </c>
      <c r="H18" s="192">
        <v>6</v>
      </c>
      <c r="I18" s="184">
        <v>0.375</v>
      </c>
      <c r="J18" s="195">
        <v>1889</v>
      </c>
      <c r="K18" s="183">
        <v>0.17498842056507644</v>
      </c>
      <c r="L18" s="192">
        <v>537</v>
      </c>
      <c r="M18" s="184">
        <v>0.1525134904856575</v>
      </c>
      <c r="N18" s="195">
        <v>762</v>
      </c>
      <c r="O18" s="183">
        <v>0.15747055176689398</v>
      </c>
      <c r="P18" s="192">
        <v>268</v>
      </c>
      <c r="Q18" s="184">
        <v>0.18181818181818182</v>
      </c>
      <c r="R18" s="195">
        <v>7</v>
      </c>
      <c r="S18" s="183">
        <v>0.22580645161290322</v>
      </c>
      <c r="T18" s="192">
        <v>1574</v>
      </c>
      <c r="U18" s="184">
        <v>0.15955397871262036</v>
      </c>
      <c r="V18" s="387">
        <v>3463</v>
      </c>
      <c r="W18" s="396">
        <v>0.16761858664085189</v>
      </c>
    </row>
    <row r="19" spans="1:23" ht="15">
      <c r="A19" s="187" t="s">
        <v>180</v>
      </c>
      <c r="B19" s="132">
        <v>23</v>
      </c>
      <c r="C19" s="155">
        <v>0.005324074074074075</v>
      </c>
      <c r="D19" s="132">
        <v>18</v>
      </c>
      <c r="E19" s="221">
        <v>0.0035231943628890195</v>
      </c>
      <c r="F19" s="143">
        <v>4</v>
      </c>
      <c r="G19" s="155">
        <v>0.002962962962962963</v>
      </c>
      <c r="H19" s="132">
        <v>0</v>
      </c>
      <c r="I19" s="222">
        <v>0</v>
      </c>
      <c r="J19" s="143">
        <v>45</v>
      </c>
      <c r="K19" s="155">
        <v>0.0041685965724872626</v>
      </c>
      <c r="L19" s="132">
        <v>33</v>
      </c>
      <c r="M19" s="221">
        <v>0.00937233740414655</v>
      </c>
      <c r="N19" s="143">
        <v>33</v>
      </c>
      <c r="O19" s="155">
        <v>0.006819590824550528</v>
      </c>
      <c r="P19" s="132">
        <v>9</v>
      </c>
      <c r="Q19" s="221">
        <v>0.006105834464043419</v>
      </c>
      <c r="R19" s="143">
        <v>4</v>
      </c>
      <c r="S19" s="223">
        <v>0.12903225806451613</v>
      </c>
      <c r="T19" s="132">
        <v>79</v>
      </c>
      <c r="U19" s="221">
        <v>0.00800810947795236</v>
      </c>
      <c r="V19" s="390">
        <v>124</v>
      </c>
      <c r="W19" s="391">
        <v>0.006001936108422073</v>
      </c>
    </row>
    <row r="20" spans="1:23" ht="15.75" thickBot="1">
      <c r="A20" s="187" t="s">
        <v>91</v>
      </c>
      <c r="B20" s="134">
        <v>14</v>
      </c>
      <c r="C20" s="156">
        <v>0.0032407407407407406</v>
      </c>
      <c r="D20" s="134">
        <v>10</v>
      </c>
      <c r="E20" s="224">
        <v>0.0019573302016050106</v>
      </c>
      <c r="F20" s="144">
        <v>2</v>
      </c>
      <c r="G20" s="156">
        <v>0.0014814814814814814</v>
      </c>
      <c r="H20" s="134">
        <v>0</v>
      </c>
      <c r="I20" s="225">
        <v>0</v>
      </c>
      <c r="J20" s="144">
        <v>26</v>
      </c>
      <c r="K20" s="156">
        <v>0.0024085224641037517</v>
      </c>
      <c r="L20" s="134">
        <v>7</v>
      </c>
      <c r="M20" s="224">
        <v>0.0019880715705765406</v>
      </c>
      <c r="N20" s="144">
        <v>11</v>
      </c>
      <c r="O20" s="156">
        <v>0.0022731969415168427</v>
      </c>
      <c r="P20" s="134">
        <v>5</v>
      </c>
      <c r="Q20" s="224">
        <v>0.0033921302578018998</v>
      </c>
      <c r="R20" s="144">
        <v>1</v>
      </c>
      <c r="S20" s="226">
        <v>0.03225806451612903</v>
      </c>
      <c r="T20" s="134">
        <v>24</v>
      </c>
      <c r="U20" s="224">
        <v>0.002432843385707045</v>
      </c>
      <c r="V20" s="435">
        <v>50</v>
      </c>
      <c r="W20" s="436">
        <v>0.002420135527589545</v>
      </c>
    </row>
    <row r="21" spans="1:23" ht="15.75" thickBot="1">
      <c r="A21" s="28" t="s">
        <v>79</v>
      </c>
      <c r="B21" s="145">
        <v>4320</v>
      </c>
      <c r="C21" s="146">
        <v>1</v>
      </c>
      <c r="D21" s="145">
        <v>5109</v>
      </c>
      <c r="E21" s="136">
        <v>1</v>
      </c>
      <c r="F21" s="147">
        <v>1350</v>
      </c>
      <c r="G21" s="146">
        <v>1</v>
      </c>
      <c r="H21" s="145">
        <v>16</v>
      </c>
      <c r="I21" s="136">
        <v>1</v>
      </c>
      <c r="J21" s="147">
        <v>10795</v>
      </c>
      <c r="K21" s="146">
        <v>1</v>
      </c>
      <c r="L21" s="145">
        <v>3521</v>
      </c>
      <c r="M21" s="136">
        <v>1</v>
      </c>
      <c r="N21" s="147">
        <v>4839</v>
      </c>
      <c r="O21" s="146">
        <v>1</v>
      </c>
      <c r="P21" s="145">
        <v>1474</v>
      </c>
      <c r="Q21" s="136">
        <v>1</v>
      </c>
      <c r="R21" s="147">
        <v>31</v>
      </c>
      <c r="S21" s="146">
        <v>1</v>
      </c>
      <c r="T21" s="145">
        <v>9865</v>
      </c>
      <c r="U21" s="136">
        <v>1</v>
      </c>
      <c r="V21" s="135">
        <v>20660</v>
      </c>
      <c r="W21" s="136">
        <v>1</v>
      </c>
    </row>
    <row r="22" spans="1:21" ht="15">
      <c r="A22" s="112"/>
      <c r="B22" s="203"/>
      <c r="C22" s="208"/>
      <c r="D22" s="203"/>
      <c r="E22" s="208"/>
      <c r="F22" s="203"/>
      <c r="G22" s="208"/>
      <c r="H22" s="203"/>
      <c r="I22" s="208"/>
      <c r="J22" s="203"/>
      <c r="K22" s="208"/>
      <c r="L22" s="203"/>
      <c r="M22" s="208"/>
      <c r="N22" s="203"/>
      <c r="O22" s="208"/>
      <c r="P22" s="203"/>
      <c r="Q22" s="208"/>
      <c r="R22" s="203"/>
      <c r="S22" s="208"/>
      <c r="T22" s="203"/>
      <c r="U22" s="208"/>
    </row>
    <row r="23" spans="1:21" ht="15">
      <c r="A23" s="52" t="s">
        <v>85</v>
      </c>
      <c r="B23" s="227"/>
      <c r="C23" s="37"/>
      <c r="D23" s="37"/>
      <c r="E23" s="37"/>
      <c r="F23" s="37"/>
      <c r="G23" s="37"/>
      <c r="H23" s="37"/>
      <c r="I23" s="37"/>
      <c r="J23" s="37"/>
      <c r="K23" s="37"/>
      <c r="L23" s="37"/>
      <c r="M23" s="37"/>
      <c r="N23" s="37"/>
      <c r="O23" s="37"/>
      <c r="P23" s="37"/>
      <c r="Q23" s="37"/>
      <c r="R23" s="37"/>
      <c r="S23" s="37"/>
      <c r="T23" s="37"/>
      <c r="U23" s="37"/>
    </row>
    <row r="24" spans="1:22" ht="15">
      <c r="A24" s="53" t="s">
        <v>160</v>
      </c>
      <c r="B24" s="37"/>
      <c r="C24" s="37"/>
      <c r="D24" s="37"/>
      <c r="E24" s="37"/>
      <c r="F24" s="37"/>
      <c r="G24" s="37"/>
      <c r="H24" s="37"/>
      <c r="I24" s="37"/>
      <c r="J24" s="37"/>
      <c r="K24" s="37"/>
      <c r="L24" s="37"/>
      <c r="M24" s="37"/>
      <c r="N24" s="37"/>
      <c r="O24" s="37"/>
      <c r="P24" s="37"/>
      <c r="Q24" s="37"/>
      <c r="R24" s="37"/>
      <c r="S24" s="37"/>
      <c r="T24" s="37"/>
      <c r="U24" s="37"/>
      <c r="V24" s="445"/>
    </row>
    <row r="25" spans="1:21" ht="15">
      <c r="A25" s="56"/>
      <c r="B25" s="56"/>
      <c r="C25" s="56"/>
      <c r="D25" s="56"/>
      <c r="E25" s="56"/>
      <c r="F25" s="56"/>
      <c r="G25" s="56"/>
      <c r="H25" s="56"/>
      <c r="I25" s="56"/>
      <c r="J25" s="56"/>
      <c r="K25" s="56"/>
      <c r="L25" s="56"/>
      <c r="M25" s="56"/>
      <c r="N25" s="56"/>
      <c r="O25" s="56"/>
      <c r="P25" s="56"/>
      <c r="Q25" s="56"/>
      <c r="R25" s="56"/>
      <c r="S25" s="56"/>
      <c r="T25" s="56"/>
      <c r="U25" s="56"/>
    </row>
  </sheetData>
  <sheetProtection/>
  <mergeCells count="17">
    <mergeCell ref="R4:S4"/>
    <mergeCell ref="D4:E4"/>
    <mergeCell ref="F4:G4"/>
    <mergeCell ref="H4:I4"/>
    <mergeCell ref="L4:M4"/>
    <mergeCell ref="N4:O4"/>
    <mergeCell ref="P4:Q4"/>
    <mergeCell ref="V2:W4"/>
    <mergeCell ref="A1:U1"/>
    <mergeCell ref="A2:A5"/>
    <mergeCell ref="B2:K2"/>
    <mergeCell ref="L2:U2"/>
    <mergeCell ref="B3:I3"/>
    <mergeCell ref="J3:K4"/>
    <mergeCell ref="L3:S3"/>
    <mergeCell ref="T3:U4"/>
    <mergeCell ref="B4:C4"/>
  </mergeCells>
  <printOptions horizontalCentered="1"/>
  <pageMargins left="0.7" right="0.7" top="0.75" bottom="0.75" header="0.3" footer="0.3"/>
  <pageSetup fitToHeight="1" fitToWidth="1" horizontalDpi="600" verticalDpi="600" orientation="landscape" paperSize="9" scale="65" r:id="rId1"/>
</worksheet>
</file>

<file path=xl/worksheets/sheet37.xml><?xml version="1.0" encoding="utf-8"?>
<worksheet xmlns="http://schemas.openxmlformats.org/spreadsheetml/2006/main" xmlns:r="http://schemas.openxmlformats.org/officeDocument/2006/relationships">
  <sheetPr>
    <tabColor rgb="FF92D050"/>
    <pageSetUpPr fitToPage="1"/>
  </sheetPr>
  <dimension ref="A1:Q26"/>
  <sheetViews>
    <sheetView zoomScalePageLayoutView="0" workbookViewId="0" topLeftCell="A1">
      <selection activeCell="A1" sqref="A1:P1"/>
    </sheetView>
  </sheetViews>
  <sheetFormatPr defaultColWidth="9.140625" defaultRowHeight="15"/>
  <cols>
    <col min="1" max="1" width="30.7109375" style="165" customWidth="1"/>
    <col min="2" max="16" width="10.28125" style="165" customWidth="1"/>
    <col min="17" max="17" width="13.00390625" style="165" customWidth="1"/>
    <col min="18" max="16384" width="9.140625" style="165" customWidth="1"/>
  </cols>
  <sheetData>
    <row r="1" spans="1:17" ht="24.75" customHeight="1" thickBot="1" thickTop="1">
      <c r="A1" s="486" t="s">
        <v>310</v>
      </c>
      <c r="B1" s="487"/>
      <c r="C1" s="487"/>
      <c r="D1" s="487"/>
      <c r="E1" s="487"/>
      <c r="F1" s="487"/>
      <c r="G1" s="513"/>
      <c r="H1" s="513"/>
      <c r="I1" s="513"/>
      <c r="J1" s="513"/>
      <c r="K1" s="513"/>
      <c r="L1" s="513"/>
      <c r="M1" s="513"/>
      <c r="N1" s="513"/>
      <c r="O1" s="513"/>
      <c r="P1" s="513"/>
      <c r="Q1" s="324"/>
    </row>
    <row r="2" spans="1:17" ht="19.5" customHeight="1" thickBot="1" thickTop="1">
      <c r="A2" s="467" t="s">
        <v>166</v>
      </c>
      <c r="B2" s="489" t="s">
        <v>92</v>
      </c>
      <c r="C2" s="539"/>
      <c r="D2" s="539"/>
      <c r="E2" s="539"/>
      <c r="F2" s="539"/>
      <c r="G2" s="539"/>
      <c r="H2" s="539"/>
      <c r="I2" s="539"/>
      <c r="J2" s="539"/>
      <c r="K2" s="539"/>
      <c r="L2" s="539"/>
      <c r="M2" s="539"/>
      <c r="N2" s="539"/>
      <c r="O2" s="539"/>
      <c r="P2" s="540"/>
      <c r="Q2" s="467" t="s">
        <v>79</v>
      </c>
    </row>
    <row r="3" spans="1:17" ht="19.5" customHeight="1" thickBot="1">
      <c r="A3" s="467"/>
      <c r="B3" s="499" t="s">
        <v>93</v>
      </c>
      <c r="C3" s="497"/>
      <c r="D3" s="497"/>
      <c r="E3" s="497"/>
      <c r="F3" s="498"/>
      <c r="G3" s="499" t="s">
        <v>94</v>
      </c>
      <c r="H3" s="497"/>
      <c r="I3" s="497"/>
      <c r="J3" s="497"/>
      <c r="K3" s="498"/>
      <c r="L3" s="499" t="s">
        <v>95</v>
      </c>
      <c r="M3" s="497"/>
      <c r="N3" s="497"/>
      <c r="O3" s="497"/>
      <c r="P3" s="498"/>
      <c r="Q3" s="467"/>
    </row>
    <row r="4" spans="1:17" ht="19.5" customHeight="1" thickBot="1">
      <c r="A4" s="467"/>
      <c r="B4" s="508" t="s">
        <v>80</v>
      </c>
      <c r="C4" s="530"/>
      <c r="D4" s="530"/>
      <c r="E4" s="530"/>
      <c r="F4" s="508" t="s">
        <v>79</v>
      </c>
      <c r="G4" s="508" t="s">
        <v>80</v>
      </c>
      <c r="H4" s="530"/>
      <c r="I4" s="530"/>
      <c r="J4" s="530"/>
      <c r="K4" s="508" t="s">
        <v>79</v>
      </c>
      <c r="L4" s="508" t="s">
        <v>80</v>
      </c>
      <c r="M4" s="530"/>
      <c r="N4" s="530"/>
      <c r="O4" s="530"/>
      <c r="P4" s="507" t="s">
        <v>79</v>
      </c>
      <c r="Q4" s="467"/>
    </row>
    <row r="5" spans="1:17" ht="19.5" customHeight="1" thickBot="1">
      <c r="A5" s="467"/>
      <c r="B5" s="58" t="s">
        <v>81</v>
      </c>
      <c r="C5" s="59" t="s">
        <v>82</v>
      </c>
      <c r="D5" s="59" t="s">
        <v>83</v>
      </c>
      <c r="E5" s="60" t="s">
        <v>84</v>
      </c>
      <c r="F5" s="495"/>
      <c r="G5" s="58" t="s">
        <v>81</v>
      </c>
      <c r="H5" s="59" t="s">
        <v>82</v>
      </c>
      <c r="I5" s="59" t="s">
        <v>83</v>
      </c>
      <c r="J5" s="60" t="s">
        <v>84</v>
      </c>
      <c r="K5" s="495"/>
      <c r="L5" s="58" t="s">
        <v>81</v>
      </c>
      <c r="M5" s="59" t="s">
        <v>82</v>
      </c>
      <c r="N5" s="59" t="s">
        <v>83</v>
      </c>
      <c r="O5" s="60" t="s">
        <v>84</v>
      </c>
      <c r="P5" s="460"/>
      <c r="Q5" s="468"/>
    </row>
    <row r="6" spans="1:17" ht="24.75" customHeight="1" thickBot="1">
      <c r="A6" s="182" t="s">
        <v>167</v>
      </c>
      <c r="B6" s="160">
        <v>91</v>
      </c>
      <c r="C6" s="209">
        <v>63</v>
      </c>
      <c r="D6" s="209">
        <v>16</v>
      </c>
      <c r="E6" s="210">
        <v>0</v>
      </c>
      <c r="F6" s="160">
        <v>170</v>
      </c>
      <c r="G6" s="160">
        <v>538</v>
      </c>
      <c r="H6" s="209">
        <v>591</v>
      </c>
      <c r="I6" s="209">
        <v>175</v>
      </c>
      <c r="J6" s="210">
        <v>0</v>
      </c>
      <c r="K6" s="160">
        <v>1304</v>
      </c>
      <c r="L6" s="160">
        <v>241</v>
      </c>
      <c r="M6" s="209">
        <v>216</v>
      </c>
      <c r="N6" s="209">
        <v>98</v>
      </c>
      <c r="O6" s="210">
        <v>0</v>
      </c>
      <c r="P6" s="211">
        <v>555</v>
      </c>
      <c r="Q6" s="432">
        <v>2029</v>
      </c>
    </row>
    <row r="7" spans="1:17" ht="15">
      <c r="A7" s="185" t="s">
        <v>168</v>
      </c>
      <c r="B7" s="17">
        <v>276</v>
      </c>
      <c r="C7" s="92">
        <v>387</v>
      </c>
      <c r="D7" s="92">
        <v>65</v>
      </c>
      <c r="E7" s="149">
        <v>1</v>
      </c>
      <c r="F7" s="17">
        <v>729</v>
      </c>
      <c r="G7" s="17">
        <v>1120</v>
      </c>
      <c r="H7" s="92">
        <v>1576</v>
      </c>
      <c r="I7" s="92">
        <v>369</v>
      </c>
      <c r="J7" s="149">
        <v>5</v>
      </c>
      <c r="K7" s="17">
        <v>3070</v>
      </c>
      <c r="L7" s="17">
        <v>469</v>
      </c>
      <c r="M7" s="92">
        <v>603</v>
      </c>
      <c r="N7" s="92">
        <v>269</v>
      </c>
      <c r="O7" s="149">
        <v>6</v>
      </c>
      <c r="P7" s="212">
        <v>1347</v>
      </c>
      <c r="Q7" s="433">
        <v>5146</v>
      </c>
    </row>
    <row r="8" spans="1:17" ht="15">
      <c r="A8" s="186" t="s">
        <v>169</v>
      </c>
      <c r="B8" s="21">
        <v>91</v>
      </c>
      <c r="C8" s="67">
        <v>154</v>
      </c>
      <c r="D8" s="67">
        <v>28</v>
      </c>
      <c r="E8" s="150">
        <v>1</v>
      </c>
      <c r="F8" s="21">
        <v>274</v>
      </c>
      <c r="G8" s="21">
        <v>344</v>
      </c>
      <c r="H8" s="67">
        <v>512</v>
      </c>
      <c r="I8" s="67">
        <v>107</v>
      </c>
      <c r="J8" s="150">
        <v>1</v>
      </c>
      <c r="K8" s="21">
        <v>964</v>
      </c>
      <c r="L8" s="21">
        <v>137</v>
      </c>
      <c r="M8" s="67">
        <v>181</v>
      </c>
      <c r="N8" s="67">
        <v>56</v>
      </c>
      <c r="O8" s="150">
        <v>1</v>
      </c>
      <c r="P8" s="213">
        <v>375</v>
      </c>
      <c r="Q8" s="359">
        <v>1613</v>
      </c>
    </row>
    <row r="9" spans="1:17" ht="15">
      <c r="A9" s="186" t="s">
        <v>170</v>
      </c>
      <c r="B9" s="21">
        <v>236</v>
      </c>
      <c r="C9" s="67">
        <v>283</v>
      </c>
      <c r="D9" s="67">
        <v>50</v>
      </c>
      <c r="E9" s="150">
        <v>2</v>
      </c>
      <c r="F9" s="21">
        <v>571</v>
      </c>
      <c r="G9" s="21">
        <v>843</v>
      </c>
      <c r="H9" s="67">
        <v>1099</v>
      </c>
      <c r="I9" s="67">
        <v>292</v>
      </c>
      <c r="J9" s="150">
        <v>2</v>
      </c>
      <c r="K9" s="21">
        <v>2236</v>
      </c>
      <c r="L9" s="21">
        <v>345</v>
      </c>
      <c r="M9" s="67">
        <v>365</v>
      </c>
      <c r="N9" s="67">
        <v>161</v>
      </c>
      <c r="O9" s="150">
        <v>2</v>
      </c>
      <c r="P9" s="213">
        <v>873</v>
      </c>
      <c r="Q9" s="359">
        <v>3680</v>
      </c>
    </row>
    <row r="10" spans="1:17" ht="15">
      <c r="A10" s="186" t="s">
        <v>171</v>
      </c>
      <c r="B10" s="25">
        <v>115</v>
      </c>
      <c r="C10" s="71">
        <v>153</v>
      </c>
      <c r="D10" s="71">
        <v>27</v>
      </c>
      <c r="E10" s="151">
        <v>1</v>
      </c>
      <c r="F10" s="25">
        <v>296</v>
      </c>
      <c r="G10" s="25">
        <v>464</v>
      </c>
      <c r="H10" s="71">
        <v>555</v>
      </c>
      <c r="I10" s="71">
        <v>156</v>
      </c>
      <c r="J10" s="151">
        <v>3</v>
      </c>
      <c r="K10" s="25">
        <v>1178</v>
      </c>
      <c r="L10" s="25">
        <v>199</v>
      </c>
      <c r="M10" s="71">
        <v>222</v>
      </c>
      <c r="N10" s="71">
        <v>103</v>
      </c>
      <c r="O10" s="151">
        <v>2</v>
      </c>
      <c r="P10" s="214">
        <v>526</v>
      </c>
      <c r="Q10" s="360">
        <v>2000</v>
      </c>
    </row>
    <row r="11" spans="1:17" ht="15.75" thickBot="1">
      <c r="A11" s="186" t="s">
        <v>172</v>
      </c>
      <c r="B11" s="21">
        <v>191</v>
      </c>
      <c r="C11" s="67">
        <v>234</v>
      </c>
      <c r="D11" s="67">
        <v>27</v>
      </c>
      <c r="E11" s="150">
        <v>0</v>
      </c>
      <c r="F11" s="21">
        <v>452</v>
      </c>
      <c r="G11" s="21">
        <v>599</v>
      </c>
      <c r="H11" s="67">
        <v>730</v>
      </c>
      <c r="I11" s="67">
        <v>158</v>
      </c>
      <c r="J11" s="150">
        <v>2</v>
      </c>
      <c r="K11" s="21">
        <v>1489</v>
      </c>
      <c r="L11" s="21">
        <v>222</v>
      </c>
      <c r="M11" s="67">
        <v>282</v>
      </c>
      <c r="N11" s="67">
        <v>110</v>
      </c>
      <c r="O11" s="150">
        <v>0</v>
      </c>
      <c r="P11" s="213">
        <v>614</v>
      </c>
      <c r="Q11" s="359">
        <v>2555</v>
      </c>
    </row>
    <row r="12" spans="1:17" ht="24.75" customHeight="1" thickBot="1">
      <c r="A12" s="182" t="s">
        <v>173</v>
      </c>
      <c r="B12" s="160">
        <v>909</v>
      </c>
      <c r="C12" s="209">
        <v>1211</v>
      </c>
      <c r="D12" s="209">
        <v>197</v>
      </c>
      <c r="E12" s="210">
        <v>5</v>
      </c>
      <c r="F12" s="160">
        <v>2322</v>
      </c>
      <c r="G12" s="160">
        <v>3370</v>
      </c>
      <c r="H12" s="209">
        <v>4472</v>
      </c>
      <c r="I12" s="209">
        <v>1082</v>
      </c>
      <c r="J12" s="210">
        <v>13</v>
      </c>
      <c r="K12" s="160">
        <v>8937</v>
      </c>
      <c r="L12" s="160">
        <v>1372</v>
      </c>
      <c r="M12" s="209">
        <v>1653</v>
      </c>
      <c r="N12" s="209">
        <v>699</v>
      </c>
      <c r="O12" s="210">
        <v>11</v>
      </c>
      <c r="P12" s="211">
        <v>3735</v>
      </c>
      <c r="Q12" s="434">
        <v>14994</v>
      </c>
    </row>
    <row r="13" spans="1:17" ht="15">
      <c r="A13" s="188" t="s">
        <v>174</v>
      </c>
      <c r="B13" s="91">
        <v>31</v>
      </c>
      <c r="C13" s="152">
        <v>28</v>
      </c>
      <c r="D13" s="152">
        <v>7</v>
      </c>
      <c r="E13" s="153">
        <v>0</v>
      </c>
      <c r="F13" s="91">
        <v>66</v>
      </c>
      <c r="G13" s="91">
        <v>113</v>
      </c>
      <c r="H13" s="152">
        <v>122</v>
      </c>
      <c r="I13" s="152">
        <v>37</v>
      </c>
      <c r="J13" s="153">
        <v>0</v>
      </c>
      <c r="K13" s="91">
        <v>272</v>
      </c>
      <c r="L13" s="91">
        <v>30</v>
      </c>
      <c r="M13" s="152">
        <v>39</v>
      </c>
      <c r="N13" s="152">
        <v>19</v>
      </c>
      <c r="O13" s="153">
        <v>0</v>
      </c>
      <c r="P13" s="215">
        <v>88</v>
      </c>
      <c r="Q13" s="358">
        <v>426</v>
      </c>
    </row>
    <row r="14" spans="1:17" ht="15">
      <c r="A14" s="185" t="s">
        <v>175</v>
      </c>
      <c r="B14" s="17">
        <v>72</v>
      </c>
      <c r="C14" s="92">
        <v>84</v>
      </c>
      <c r="D14" s="92">
        <v>19</v>
      </c>
      <c r="E14" s="149">
        <v>1</v>
      </c>
      <c r="F14" s="17">
        <v>176</v>
      </c>
      <c r="G14" s="17">
        <v>273</v>
      </c>
      <c r="H14" s="92">
        <v>448</v>
      </c>
      <c r="I14" s="92">
        <v>106</v>
      </c>
      <c r="J14" s="149">
        <v>4</v>
      </c>
      <c r="K14" s="17">
        <v>831</v>
      </c>
      <c r="L14" s="17">
        <v>92</v>
      </c>
      <c r="M14" s="92">
        <v>107</v>
      </c>
      <c r="N14" s="92">
        <v>57</v>
      </c>
      <c r="O14" s="149">
        <v>0</v>
      </c>
      <c r="P14" s="212">
        <v>256</v>
      </c>
      <c r="Q14" s="433">
        <v>1263</v>
      </c>
    </row>
    <row r="15" spans="1:17" ht="15">
      <c r="A15" s="186" t="s">
        <v>176</v>
      </c>
      <c r="B15" s="21">
        <v>69</v>
      </c>
      <c r="C15" s="67">
        <v>89</v>
      </c>
      <c r="D15" s="67">
        <v>18</v>
      </c>
      <c r="E15" s="150">
        <v>1</v>
      </c>
      <c r="F15" s="21">
        <v>177</v>
      </c>
      <c r="G15" s="21">
        <v>256</v>
      </c>
      <c r="H15" s="67">
        <v>322</v>
      </c>
      <c r="I15" s="67">
        <v>115</v>
      </c>
      <c r="J15" s="150">
        <v>1</v>
      </c>
      <c r="K15" s="21">
        <v>694</v>
      </c>
      <c r="L15" s="21">
        <v>77</v>
      </c>
      <c r="M15" s="67">
        <v>93</v>
      </c>
      <c r="N15" s="67">
        <v>47</v>
      </c>
      <c r="O15" s="150">
        <v>0</v>
      </c>
      <c r="P15" s="213">
        <v>217</v>
      </c>
      <c r="Q15" s="359">
        <v>1088</v>
      </c>
    </row>
    <row r="16" spans="1:17" ht="15">
      <c r="A16" s="187" t="s">
        <v>177</v>
      </c>
      <c r="B16" s="21">
        <v>13</v>
      </c>
      <c r="C16" s="67">
        <v>19</v>
      </c>
      <c r="D16" s="67">
        <v>4</v>
      </c>
      <c r="E16" s="150">
        <v>1</v>
      </c>
      <c r="F16" s="21">
        <v>37</v>
      </c>
      <c r="G16" s="21">
        <v>35</v>
      </c>
      <c r="H16" s="67">
        <v>49</v>
      </c>
      <c r="I16" s="67">
        <v>19</v>
      </c>
      <c r="J16" s="150">
        <v>1</v>
      </c>
      <c r="K16" s="21">
        <v>104</v>
      </c>
      <c r="L16" s="21">
        <v>14</v>
      </c>
      <c r="M16" s="67">
        <v>18</v>
      </c>
      <c r="N16" s="67">
        <v>10</v>
      </c>
      <c r="O16" s="150">
        <v>0</v>
      </c>
      <c r="P16" s="213">
        <v>42</v>
      </c>
      <c r="Q16" s="359">
        <v>183</v>
      </c>
    </row>
    <row r="17" spans="1:17" ht="15.75" thickBot="1">
      <c r="A17" s="186" t="s">
        <v>178</v>
      </c>
      <c r="B17" s="21">
        <v>25</v>
      </c>
      <c r="C17" s="67">
        <v>44</v>
      </c>
      <c r="D17" s="67">
        <v>15</v>
      </c>
      <c r="E17" s="150">
        <v>1</v>
      </c>
      <c r="F17" s="21">
        <v>85</v>
      </c>
      <c r="G17" s="21">
        <v>105</v>
      </c>
      <c r="H17" s="67">
        <v>152</v>
      </c>
      <c r="I17" s="67">
        <v>49</v>
      </c>
      <c r="J17" s="150">
        <v>3</v>
      </c>
      <c r="K17" s="21">
        <v>309</v>
      </c>
      <c r="L17" s="21">
        <v>38</v>
      </c>
      <c r="M17" s="67">
        <v>56</v>
      </c>
      <c r="N17" s="67">
        <v>15</v>
      </c>
      <c r="O17" s="150">
        <v>0</v>
      </c>
      <c r="P17" s="213">
        <v>109</v>
      </c>
      <c r="Q17" s="359">
        <v>503</v>
      </c>
    </row>
    <row r="18" spans="1:17" ht="24.75" customHeight="1" thickBot="1">
      <c r="A18" s="182" t="s">
        <v>179</v>
      </c>
      <c r="B18" s="160">
        <v>210</v>
      </c>
      <c r="C18" s="209">
        <v>264</v>
      </c>
      <c r="D18" s="209">
        <v>63</v>
      </c>
      <c r="E18" s="210">
        <v>4</v>
      </c>
      <c r="F18" s="160">
        <v>541</v>
      </c>
      <c r="G18" s="160">
        <v>782</v>
      </c>
      <c r="H18" s="209">
        <v>1093</v>
      </c>
      <c r="I18" s="209">
        <v>326</v>
      </c>
      <c r="J18" s="210">
        <v>9</v>
      </c>
      <c r="K18" s="160">
        <v>2210</v>
      </c>
      <c r="L18" s="160">
        <v>251</v>
      </c>
      <c r="M18" s="209">
        <v>313</v>
      </c>
      <c r="N18" s="209">
        <v>148</v>
      </c>
      <c r="O18" s="210">
        <v>0</v>
      </c>
      <c r="P18" s="211">
        <v>712</v>
      </c>
      <c r="Q18" s="434">
        <v>3463</v>
      </c>
    </row>
    <row r="19" spans="1:17" ht="15">
      <c r="A19" s="186" t="s">
        <v>180</v>
      </c>
      <c r="B19" s="17">
        <v>10</v>
      </c>
      <c r="C19" s="92">
        <v>9</v>
      </c>
      <c r="D19" s="92">
        <v>0</v>
      </c>
      <c r="E19" s="149">
        <v>1</v>
      </c>
      <c r="F19" s="17">
        <v>20</v>
      </c>
      <c r="G19" s="17">
        <v>34</v>
      </c>
      <c r="H19" s="92">
        <v>33</v>
      </c>
      <c r="I19" s="92">
        <v>8</v>
      </c>
      <c r="J19" s="149">
        <v>1</v>
      </c>
      <c r="K19" s="17">
        <v>76</v>
      </c>
      <c r="L19" s="17">
        <v>12</v>
      </c>
      <c r="M19" s="92">
        <v>9</v>
      </c>
      <c r="N19" s="92">
        <v>5</v>
      </c>
      <c r="O19" s="149">
        <v>2</v>
      </c>
      <c r="P19" s="212">
        <v>28</v>
      </c>
      <c r="Q19" s="359">
        <v>124</v>
      </c>
    </row>
    <row r="20" spans="1:17" ht="15.75" thickBot="1">
      <c r="A20" s="186" t="s">
        <v>91</v>
      </c>
      <c r="B20" s="25">
        <v>3</v>
      </c>
      <c r="C20" s="71">
        <v>3</v>
      </c>
      <c r="D20" s="71">
        <v>0</v>
      </c>
      <c r="E20" s="151">
        <v>0</v>
      </c>
      <c r="F20" s="25">
        <v>6</v>
      </c>
      <c r="G20" s="25">
        <v>13</v>
      </c>
      <c r="H20" s="71">
        <v>11</v>
      </c>
      <c r="I20" s="71">
        <v>3</v>
      </c>
      <c r="J20" s="151">
        <v>1</v>
      </c>
      <c r="K20" s="25">
        <v>28</v>
      </c>
      <c r="L20" s="25">
        <v>5</v>
      </c>
      <c r="M20" s="71">
        <v>7</v>
      </c>
      <c r="N20" s="71">
        <v>4</v>
      </c>
      <c r="O20" s="151">
        <v>0</v>
      </c>
      <c r="P20" s="214">
        <v>16</v>
      </c>
      <c r="Q20" s="360">
        <v>50</v>
      </c>
    </row>
    <row r="21" spans="1:17" ht="15.75" thickBot="1">
      <c r="A21" s="28" t="s">
        <v>79</v>
      </c>
      <c r="B21" s="31">
        <v>1223</v>
      </c>
      <c r="C21" s="72">
        <v>1550</v>
      </c>
      <c r="D21" s="72">
        <v>276</v>
      </c>
      <c r="E21" s="121">
        <v>10</v>
      </c>
      <c r="F21" s="31">
        <v>3059</v>
      </c>
      <c r="G21" s="31">
        <v>4737</v>
      </c>
      <c r="H21" s="72">
        <v>6200</v>
      </c>
      <c r="I21" s="72">
        <v>1594</v>
      </c>
      <c r="J21" s="121">
        <v>24</v>
      </c>
      <c r="K21" s="31">
        <v>12555</v>
      </c>
      <c r="L21" s="31">
        <v>1881</v>
      </c>
      <c r="M21" s="72">
        <v>2198</v>
      </c>
      <c r="N21" s="72">
        <v>954</v>
      </c>
      <c r="O21" s="121">
        <v>13</v>
      </c>
      <c r="P21" s="75">
        <v>5046</v>
      </c>
      <c r="Q21" s="437">
        <v>20660</v>
      </c>
    </row>
    <row r="22" spans="1:17" ht="15">
      <c r="A22" s="112"/>
      <c r="B22" s="216"/>
      <c r="C22" s="216"/>
      <c r="D22" s="216"/>
      <c r="E22" s="216"/>
      <c r="F22" s="216"/>
      <c r="G22" s="216"/>
      <c r="H22" s="216"/>
      <c r="I22" s="216"/>
      <c r="J22" s="216"/>
      <c r="K22" s="216"/>
      <c r="L22" s="216"/>
      <c r="M22" s="216"/>
      <c r="N22" s="216"/>
      <c r="O22" s="216"/>
      <c r="P22" s="216"/>
      <c r="Q22" s="37"/>
    </row>
    <row r="23" spans="1:17" ht="15">
      <c r="A23" s="52" t="s">
        <v>85</v>
      </c>
      <c r="B23" s="37"/>
      <c r="C23" s="37"/>
      <c r="D23" s="37"/>
      <c r="E23" s="37"/>
      <c r="F23" s="37"/>
      <c r="G23" s="37"/>
      <c r="H23" s="37"/>
      <c r="I23" s="37"/>
      <c r="J23" s="37"/>
      <c r="K23" s="37"/>
      <c r="L23" s="37"/>
      <c r="M23" s="37"/>
      <c r="N23" s="37"/>
      <c r="O23" s="37"/>
      <c r="P23" s="37"/>
      <c r="Q23" s="37"/>
    </row>
    <row r="24" spans="1:17" ht="15">
      <c r="A24" s="53" t="s">
        <v>86</v>
      </c>
      <c r="B24" s="37"/>
      <c r="C24" s="37"/>
      <c r="D24" s="37"/>
      <c r="E24" s="37"/>
      <c r="F24" s="37"/>
      <c r="G24" s="37"/>
      <c r="H24" s="37"/>
      <c r="I24" s="37"/>
      <c r="J24" s="37"/>
      <c r="K24" s="37"/>
      <c r="L24" s="37"/>
      <c r="M24" s="37"/>
      <c r="N24" s="37"/>
      <c r="O24" s="37"/>
      <c r="P24" s="37"/>
      <c r="Q24" s="37"/>
    </row>
    <row r="25" spans="1:17" ht="15">
      <c r="A25" s="37"/>
      <c r="B25" s="37"/>
      <c r="C25" s="37"/>
      <c r="D25" s="37"/>
      <c r="E25" s="37"/>
      <c r="F25" s="37"/>
      <c r="G25" s="37"/>
      <c r="H25" s="37"/>
      <c r="I25" s="37"/>
      <c r="J25" s="37"/>
      <c r="K25" s="37"/>
      <c r="L25" s="37"/>
      <c r="M25" s="37"/>
      <c r="N25" s="37"/>
      <c r="O25" s="37"/>
      <c r="P25" s="37"/>
      <c r="Q25" s="37"/>
    </row>
    <row r="26" ht="15">
      <c r="Q26" s="37"/>
    </row>
  </sheetData>
  <sheetProtection/>
  <mergeCells count="13">
    <mergeCell ref="F4:F5"/>
    <mergeCell ref="G4:J4"/>
    <mergeCell ref="K4:K5"/>
    <mergeCell ref="Q2:Q5"/>
    <mergeCell ref="L4:O4"/>
    <mergeCell ref="P4:P5"/>
    <mergeCell ref="A1:P1"/>
    <mergeCell ref="A2:A5"/>
    <mergeCell ref="B2:P2"/>
    <mergeCell ref="B3:F3"/>
    <mergeCell ref="G3:K3"/>
    <mergeCell ref="L3:P3"/>
    <mergeCell ref="B4:E4"/>
  </mergeCells>
  <printOptions horizontalCentered="1"/>
  <pageMargins left="0.7" right="0.7" top="0.75" bottom="0.75" header="0.3" footer="0.3"/>
  <pageSetup fitToHeight="1" fitToWidth="1" horizontalDpi="600" verticalDpi="600" orientation="landscape" paperSize="9" scale="70" r:id="rId1"/>
</worksheet>
</file>

<file path=xl/worksheets/sheet38.xml><?xml version="1.0" encoding="utf-8"?>
<worksheet xmlns="http://schemas.openxmlformats.org/spreadsheetml/2006/main" xmlns:r="http://schemas.openxmlformats.org/officeDocument/2006/relationships">
  <sheetPr>
    <tabColor rgb="FF92D050"/>
    <pageSetUpPr fitToPage="1"/>
  </sheetPr>
  <dimension ref="A1:Q27"/>
  <sheetViews>
    <sheetView zoomScalePageLayoutView="0" workbookViewId="0" topLeftCell="A1">
      <selection activeCell="A1" sqref="A1:P1"/>
    </sheetView>
  </sheetViews>
  <sheetFormatPr defaultColWidth="9.140625" defaultRowHeight="15"/>
  <cols>
    <col min="1" max="1" width="33.28125" style="165" customWidth="1"/>
    <col min="2" max="16" width="9.8515625" style="165" customWidth="1"/>
    <col min="17" max="17" width="11.8515625" style="165" customWidth="1"/>
    <col min="18" max="16384" width="9.140625" style="165" customWidth="1"/>
  </cols>
  <sheetData>
    <row r="1" spans="1:17" ht="24.75" customHeight="1" thickBot="1" thickTop="1">
      <c r="A1" s="486" t="s">
        <v>311</v>
      </c>
      <c r="B1" s="487"/>
      <c r="C1" s="487"/>
      <c r="D1" s="487"/>
      <c r="E1" s="487"/>
      <c r="F1" s="487"/>
      <c r="G1" s="513"/>
      <c r="H1" s="513"/>
      <c r="I1" s="513"/>
      <c r="J1" s="513"/>
      <c r="K1" s="513"/>
      <c r="L1" s="513"/>
      <c r="M1" s="513"/>
      <c r="N1" s="513"/>
      <c r="O1" s="513"/>
      <c r="P1" s="513"/>
      <c r="Q1" s="324"/>
    </row>
    <row r="2" spans="1:17" ht="19.5" customHeight="1" thickBot="1" thickTop="1">
      <c r="A2" s="467" t="s">
        <v>166</v>
      </c>
      <c r="B2" s="489" t="s">
        <v>92</v>
      </c>
      <c r="C2" s="539"/>
      <c r="D2" s="539"/>
      <c r="E2" s="539"/>
      <c r="F2" s="539"/>
      <c r="G2" s="539"/>
      <c r="H2" s="539"/>
      <c r="I2" s="539"/>
      <c r="J2" s="539"/>
      <c r="K2" s="539"/>
      <c r="L2" s="539"/>
      <c r="M2" s="539"/>
      <c r="N2" s="539"/>
      <c r="O2" s="539"/>
      <c r="P2" s="540"/>
      <c r="Q2" s="467" t="s">
        <v>79</v>
      </c>
    </row>
    <row r="3" spans="1:17" ht="19.5" customHeight="1" thickBot="1">
      <c r="A3" s="467"/>
      <c r="B3" s="499" t="s">
        <v>93</v>
      </c>
      <c r="C3" s="497"/>
      <c r="D3" s="497"/>
      <c r="E3" s="497"/>
      <c r="F3" s="498"/>
      <c r="G3" s="499" t="s">
        <v>94</v>
      </c>
      <c r="H3" s="497"/>
      <c r="I3" s="497"/>
      <c r="J3" s="497"/>
      <c r="K3" s="497"/>
      <c r="L3" s="499" t="s">
        <v>95</v>
      </c>
      <c r="M3" s="497"/>
      <c r="N3" s="497"/>
      <c r="O3" s="497"/>
      <c r="P3" s="498"/>
      <c r="Q3" s="467"/>
    </row>
    <row r="4" spans="1:17" ht="19.5" customHeight="1" thickBot="1">
      <c r="A4" s="467"/>
      <c r="B4" s="499" t="s">
        <v>80</v>
      </c>
      <c r="C4" s="497"/>
      <c r="D4" s="497"/>
      <c r="E4" s="497"/>
      <c r="F4" s="507" t="s">
        <v>79</v>
      </c>
      <c r="G4" s="497" t="s">
        <v>80</v>
      </c>
      <c r="H4" s="497"/>
      <c r="I4" s="497"/>
      <c r="J4" s="497"/>
      <c r="K4" s="507" t="s">
        <v>79</v>
      </c>
      <c r="L4" s="499" t="s">
        <v>80</v>
      </c>
      <c r="M4" s="497"/>
      <c r="N4" s="497"/>
      <c r="O4" s="497"/>
      <c r="P4" s="507" t="s">
        <v>79</v>
      </c>
      <c r="Q4" s="467"/>
    </row>
    <row r="5" spans="1:17" ht="19.5" customHeight="1" thickBot="1">
      <c r="A5" s="467"/>
      <c r="B5" s="38" t="s">
        <v>81</v>
      </c>
      <c r="C5" s="122" t="s">
        <v>82</v>
      </c>
      <c r="D5" s="122" t="s">
        <v>83</v>
      </c>
      <c r="E5" s="39" t="s">
        <v>84</v>
      </c>
      <c r="F5" s="467"/>
      <c r="G5" s="123" t="s">
        <v>81</v>
      </c>
      <c r="H5" s="122" t="s">
        <v>82</v>
      </c>
      <c r="I5" s="122" t="s">
        <v>83</v>
      </c>
      <c r="J5" s="39" t="s">
        <v>84</v>
      </c>
      <c r="K5" s="467"/>
      <c r="L5" s="38" t="s">
        <v>81</v>
      </c>
      <c r="M5" s="122" t="s">
        <v>82</v>
      </c>
      <c r="N5" s="122" t="s">
        <v>83</v>
      </c>
      <c r="O5" s="39" t="s">
        <v>84</v>
      </c>
      <c r="P5" s="467"/>
      <c r="Q5" s="468"/>
    </row>
    <row r="6" spans="1:17" ht="24.75" customHeight="1" thickBot="1">
      <c r="A6" s="182" t="s">
        <v>167</v>
      </c>
      <c r="B6" s="397">
        <v>7.440719542109566</v>
      </c>
      <c r="C6" s="398">
        <v>4.064516129032258</v>
      </c>
      <c r="D6" s="398">
        <v>5.797101449275362</v>
      </c>
      <c r="E6" s="399">
        <v>0</v>
      </c>
      <c r="F6" s="400">
        <v>5.557371690094801</v>
      </c>
      <c r="G6" s="401">
        <v>11.357399197804517</v>
      </c>
      <c r="H6" s="398">
        <v>9.532258064516128</v>
      </c>
      <c r="I6" s="398">
        <v>10.978670012547049</v>
      </c>
      <c r="J6" s="399">
        <v>0</v>
      </c>
      <c r="K6" s="402">
        <v>10.386300278773398</v>
      </c>
      <c r="L6" s="397">
        <v>12.812333864965444</v>
      </c>
      <c r="M6" s="398">
        <v>9.827115559599637</v>
      </c>
      <c r="N6" s="398">
        <v>10.272536687631026</v>
      </c>
      <c r="O6" s="399">
        <v>0</v>
      </c>
      <c r="P6" s="400">
        <v>10.998810939357906</v>
      </c>
      <c r="Q6" s="403">
        <v>9.820909970958374</v>
      </c>
    </row>
    <row r="7" spans="1:17" ht="15">
      <c r="A7" s="185" t="s">
        <v>168</v>
      </c>
      <c r="B7" s="404">
        <v>22.567457072771873</v>
      </c>
      <c r="C7" s="405">
        <v>24.96774193548387</v>
      </c>
      <c r="D7" s="405">
        <v>23.55072463768116</v>
      </c>
      <c r="E7" s="406">
        <v>10</v>
      </c>
      <c r="F7" s="407">
        <v>23.83131742399477</v>
      </c>
      <c r="G7" s="408">
        <v>23.643656322567026</v>
      </c>
      <c r="H7" s="405">
        <v>25.41935483870968</v>
      </c>
      <c r="I7" s="405">
        <v>23.149309912170636</v>
      </c>
      <c r="J7" s="406">
        <v>20.833333333333336</v>
      </c>
      <c r="K7" s="409">
        <v>24.45240939864596</v>
      </c>
      <c r="L7" s="404">
        <v>24.93354598617757</v>
      </c>
      <c r="M7" s="405">
        <v>27.434030937215653</v>
      </c>
      <c r="N7" s="405">
        <v>28.197064989517816</v>
      </c>
      <c r="O7" s="406">
        <v>46.15384615384615</v>
      </c>
      <c r="P7" s="407">
        <v>26.694411414982163</v>
      </c>
      <c r="Q7" s="410">
        <v>24.908034849951594</v>
      </c>
    </row>
    <row r="8" spans="1:17" ht="15">
      <c r="A8" s="186" t="s">
        <v>169</v>
      </c>
      <c r="B8" s="411">
        <v>7.440719542109566</v>
      </c>
      <c r="C8" s="412">
        <v>9.935483870967742</v>
      </c>
      <c r="D8" s="412">
        <v>10.144927536231885</v>
      </c>
      <c r="E8" s="413">
        <v>10</v>
      </c>
      <c r="F8" s="414">
        <v>8.957175547564564</v>
      </c>
      <c r="G8" s="415">
        <v>7.261980156217016</v>
      </c>
      <c r="H8" s="412">
        <v>8.258064516129032</v>
      </c>
      <c r="I8" s="412">
        <v>6.712672521957341</v>
      </c>
      <c r="J8" s="413">
        <v>4.166666666666666</v>
      </c>
      <c r="K8" s="416">
        <v>7.678215850258862</v>
      </c>
      <c r="L8" s="411">
        <v>7.283359914938862</v>
      </c>
      <c r="M8" s="412">
        <v>8.234758871701548</v>
      </c>
      <c r="N8" s="412">
        <v>5.870020964360588</v>
      </c>
      <c r="O8" s="413">
        <v>7.6923076923076925</v>
      </c>
      <c r="P8" s="414">
        <v>7.431629013079668</v>
      </c>
      <c r="Q8" s="417">
        <v>7.807357212003872</v>
      </c>
    </row>
    <row r="9" spans="1:17" ht="15">
      <c r="A9" s="186" t="s">
        <v>170</v>
      </c>
      <c r="B9" s="411">
        <v>19.29681112019624</v>
      </c>
      <c r="C9" s="412">
        <v>18.258064516129032</v>
      </c>
      <c r="D9" s="412">
        <v>18.115942028985508</v>
      </c>
      <c r="E9" s="413">
        <v>20</v>
      </c>
      <c r="F9" s="414">
        <v>18.66623079437725</v>
      </c>
      <c r="G9" s="415">
        <v>17.79607346421786</v>
      </c>
      <c r="H9" s="412">
        <v>17.725806451612904</v>
      </c>
      <c r="I9" s="412">
        <v>18.318695106649937</v>
      </c>
      <c r="J9" s="413">
        <v>8.333333333333332</v>
      </c>
      <c r="K9" s="416">
        <v>17.80963759458383</v>
      </c>
      <c r="L9" s="411">
        <v>18.341307814992025</v>
      </c>
      <c r="M9" s="412">
        <v>16.606005459508644</v>
      </c>
      <c r="N9" s="412">
        <v>16.87631027253669</v>
      </c>
      <c r="O9" s="413">
        <v>15.384615384615385</v>
      </c>
      <c r="P9" s="414">
        <v>17.300832342449464</v>
      </c>
      <c r="Q9" s="417">
        <v>17.81219748305905</v>
      </c>
    </row>
    <row r="10" spans="1:17" ht="15">
      <c r="A10" s="186" t="s">
        <v>171</v>
      </c>
      <c r="B10" s="411">
        <v>9.403107113654947</v>
      </c>
      <c r="C10" s="412">
        <v>9.870967741935484</v>
      </c>
      <c r="D10" s="412">
        <v>9.782608695652174</v>
      </c>
      <c r="E10" s="413">
        <v>10</v>
      </c>
      <c r="F10" s="414">
        <v>9.676364825106244</v>
      </c>
      <c r="G10" s="415">
        <v>9.795229047920625</v>
      </c>
      <c r="H10" s="412">
        <v>8.951612903225808</v>
      </c>
      <c r="I10" s="412">
        <v>9.786700125470514</v>
      </c>
      <c r="J10" s="413">
        <v>12.5</v>
      </c>
      <c r="K10" s="416">
        <v>9.382716049382717</v>
      </c>
      <c r="L10" s="411">
        <v>10.57947900053163</v>
      </c>
      <c r="M10" s="412">
        <v>10.100090991810736</v>
      </c>
      <c r="N10" s="412">
        <v>10.79664570230608</v>
      </c>
      <c r="O10" s="413">
        <v>15.384615384615385</v>
      </c>
      <c r="P10" s="414">
        <v>10.424098295679746</v>
      </c>
      <c r="Q10" s="417">
        <v>9.68054211035818</v>
      </c>
    </row>
    <row r="11" spans="1:17" ht="15.75" thickBot="1">
      <c r="A11" s="186" t="s">
        <v>172</v>
      </c>
      <c r="B11" s="411">
        <v>15.617334423548652</v>
      </c>
      <c r="C11" s="412">
        <v>15.096774193548388</v>
      </c>
      <c r="D11" s="412">
        <v>9.782608695652174</v>
      </c>
      <c r="E11" s="413">
        <v>0</v>
      </c>
      <c r="F11" s="414">
        <v>14.776070611310885</v>
      </c>
      <c r="G11" s="415">
        <v>12.645134051087187</v>
      </c>
      <c r="H11" s="412">
        <v>11.774193548387096</v>
      </c>
      <c r="I11" s="412">
        <v>9.912170639899625</v>
      </c>
      <c r="J11" s="413">
        <v>8.333333333333332</v>
      </c>
      <c r="K11" s="416">
        <v>11.859816806053367</v>
      </c>
      <c r="L11" s="411">
        <v>11.802232854864434</v>
      </c>
      <c r="M11" s="412">
        <v>12.829845313921748</v>
      </c>
      <c r="N11" s="412">
        <v>11.530398322851152</v>
      </c>
      <c r="O11" s="413">
        <v>0</v>
      </c>
      <c r="P11" s="414">
        <v>12.168053904082441</v>
      </c>
      <c r="Q11" s="418">
        <v>12.366892545982575</v>
      </c>
    </row>
    <row r="12" spans="1:17" ht="24.75" customHeight="1" thickBot="1">
      <c r="A12" s="182" t="s">
        <v>173</v>
      </c>
      <c r="B12" s="397">
        <v>74.32542927228127</v>
      </c>
      <c r="C12" s="398">
        <v>78.12903225806451</v>
      </c>
      <c r="D12" s="398">
        <v>71.3768115942029</v>
      </c>
      <c r="E12" s="399">
        <v>50</v>
      </c>
      <c r="F12" s="400">
        <v>75.90715920235371</v>
      </c>
      <c r="G12" s="401">
        <v>71.14207304200971</v>
      </c>
      <c r="H12" s="398">
        <v>72.12903225806451</v>
      </c>
      <c r="I12" s="398">
        <v>67.87954830614805</v>
      </c>
      <c r="J12" s="399">
        <v>54.16666666666666</v>
      </c>
      <c r="K12" s="402">
        <v>71.18279569892474</v>
      </c>
      <c r="L12" s="397">
        <v>72.93992557150452</v>
      </c>
      <c r="M12" s="398">
        <v>75.20473157415833</v>
      </c>
      <c r="N12" s="398">
        <v>73.27044025157232</v>
      </c>
      <c r="O12" s="399">
        <v>84.61538461538461</v>
      </c>
      <c r="P12" s="400">
        <v>74.01902497027348</v>
      </c>
      <c r="Q12" s="419">
        <v>72.57502420135528</v>
      </c>
    </row>
    <row r="13" spans="1:17" ht="15">
      <c r="A13" s="188" t="s">
        <v>174</v>
      </c>
      <c r="B13" s="411">
        <v>2.5347506132461164</v>
      </c>
      <c r="C13" s="412">
        <v>1.806451612903226</v>
      </c>
      <c r="D13" s="412">
        <v>2.536231884057971</v>
      </c>
      <c r="E13" s="413">
        <v>0</v>
      </c>
      <c r="F13" s="414">
        <v>2.157567832625041</v>
      </c>
      <c r="G13" s="415">
        <v>2.385476039687566</v>
      </c>
      <c r="H13" s="412">
        <v>1.9677419354838708</v>
      </c>
      <c r="I13" s="412">
        <v>2.3212045169385194</v>
      </c>
      <c r="J13" s="413">
        <v>0</v>
      </c>
      <c r="K13" s="416">
        <v>2.1664675428116285</v>
      </c>
      <c r="L13" s="411">
        <v>1.5948963317384368</v>
      </c>
      <c r="M13" s="412">
        <v>1.7743403093721566</v>
      </c>
      <c r="N13" s="412">
        <v>1.9916142557651992</v>
      </c>
      <c r="O13" s="413">
        <v>0</v>
      </c>
      <c r="P13" s="414">
        <v>1.743955608402695</v>
      </c>
      <c r="Q13" s="410">
        <v>2.0619554695062923</v>
      </c>
    </row>
    <row r="14" spans="1:17" ht="15">
      <c r="A14" s="185" t="s">
        <v>175</v>
      </c>
      <c r="B14" s="411">
        <v>5.8871627146361405</v>
      </c>
      <c r="C14" s="412">
        <v>5.419354838709677</v>
      </c>
      <c r="D14" s="412">
        <v>6.884057971014494</v>
      </c>
      <c r="E14" s="413">
        <v>10</v>
      </c>
      <c r="F14" s="414">
        <v>5.753514220333442</v>
      </c>
      <c r="G14" s="415">
        <v>5.763141228625712</v>
      </c>
      <c r="H14" s="412">
        <v>7.225806451612904</v>
      </c>
      <c r="I14" s="412">
        <v>6.649937264742785</v>
      </c>
      <c r="J14" s="413">
        <v>16.666666666666664</v>
      </c>
      <c r="K14" s="416">
        <v>6.618876941457587</v>
      </c>
      <c r="L14" s="411">
        <v>4.891015417331207</v>
      </c>
      <c r="M14" s="412">
        <v>4.868061874431301</v>
      </c>
      <c r="N14" s="412">
        <v>5.9748427672955975</v>
      </c>
      <c r="O14" s="413">
        <v>0</v>
      </c>
      <c r="P14" s="414">
        <v>5.073325406262386</v>
      </c>
      <c r="Q14" s="417">
        <v>6.11326234269119</v>
      </c>
    </row>
    <row r="15" spans="1:17" ht="15">
      <c r="A15" s="186" t="s">
        <v>176</v>
      </c>
      <c r="B15" s="411">
        <v>5.641864268192968</v>
      </c>
      <c r="C15" s="412">
        <v>5.741935483870968</v>
      </c>
      <c r="D15" s="412">
        <v>6.521739130434782</v>
      </c>
      <c r="E15" s="413">
        <v>10</v>
      </c>
      <c r="F15" s="414">
        <v>5.786204642039882</v>
      </c>
      <c r="G15" s="415">
        <v>5.4042643023010335</v>
      </c>
      <c r="H15" s="412">
        <v>5.193548387096774</v>
      </c>
      <c r="I15" s="412">
        <v>7.214554579673776</v>
      </c>
      <c r="J15" s="413">
        <v>4.166666666666666</v>
      </c>
      <c r="K15" s="416">
        <v>5.527678215850259</v>
      </c>
      <c r="L15" s="411">
        <v>4.093567251461988</v>
      </c>
      <c r="M15" s="412">
        <v>4.231119199272065</v>
      </c>
      <c r="N15" s="412">
        <v>4.926624737945493</v>
      </c>
      <c r="O15" s="413">
        <v>0</v>
      </c>
      <c r="P15" s="414">
        <v>4.300435988902101</v>
      </c>
      <c r="Q15" s="417">
        <v>5.266214908034851</v>
      </c>
    </row>
    <row r="16" spans="1:17" ht="15">
      <c r="A16" s="187" t="s">
        <v>177</v>
      </c>
      <c r="B16" s="411">
        <v>1.062959934587081</v>
      </c>
      <c r="C16" s="412">
        <v>1.2258064516129032</v>
      </c>
      <c r="D16" s="412">
        <v>1.4492753623188406</v>
      </c>
      <c r="E16" s="413">
        <v>10</v>
      </c>
      <c r="F16" s="414">
        <v>1.2095456031382805</v>
      </c>
      <c r="G16" s="415">
        <v>0.7388642600802195</v>
      </c>
      <c r="H16" s="412">
        <v>0.7903225806451615</v>
      </c>
      <c r="I16" s="412">
        <v>1.1919698870765372</v>
      </c>
      <c r="J16" s="413">
        <v>4.166666666666666</v>
      </c>
      <c r="K16" s="416">
        <v>0.8283552369573874</v>
      </c>
      <c r="L16" s="411">
        <v>0.7442849548112705</v>
      </c>
      <c r="M16" s="412">
        <v>0.8189262966333031</v>
      </c>
      <c r="N16" s="412">
        <v>1.0482180293501049</v>
      </c>
      <c r="O16" s="413">
        <v>0</v>
      </c>
      <c r="P16" s="414">
        <v>0.8323424494649229</v>
      </c>
      <c r="Q16" s="417">
        <v>0.8857696030977735</v>
      </c>
    </row>
    <row r="17" spans="1:17" ht="15.75" thickBot="1">
      <c r="A17" s="186" t="s">
        <v>178</v>
      </c>
      <c r="B17" s="411">
        <v>2.044153720359771</v>
      </c>
      <c r="C17" s="412">
        <v>2.838709677419355</v>
      </c>
      <c r="D17" s="412">
        <v>5.434782608695652</v>
      </c>
      <c r="E17" s="413">
        <v>10</v>
      </c>
      <c r="F17" s="414">
        <v>2.7786858450474003</v>
      </c>
      <c r="G17" s="415">
        <v>2.2165927802406586</v>
      </c>
      <c r="H17" s="412">
        <v>2.4516129032258065</v>
      </c>
      <c r="I17" s="412">
        <v>3.0740276035131746</v>
      </c>
      <c r="J17" s="413">
        <v>12.5</v>
      </c>
      <c r="K17" s="416">
        <v>2.4611708482676224</v>
      </c>
      <c r="L17" s="411">
        <v>2.0202020202020203</v>
      </c>
      <c r="M17" s="412">
        <v>2.547770700636943</v>
      </c>
      <c r="N17" s="412">
        <v>1.5723270440251573</v>
      </c>
      <c r="O17" s="413">
        <v>0</v>
      </c>
      <c r="P17" s="414">
        <v>2.1601268331351564</v>
      </c>
      <c r="Q17" s="418">
        <v>2.4346563407550823</v>
      </c>
    </row>
    <row r="18" spans="1:17" ht="24.75" customHeight="1" thickBot="1">
      <c r="A18" s="182" t="s">
        <v>179</v>
      </c>
      <c r="B18" s="397">
        <v>17.170891251022077</v>
      </c>
      <c r="C18" s="398">
        <v>17.03225806451613</v>
      </c>
      <c r="D18" s="398">
        <v>22.82608695652174</v>
      </c>
      <c r="E18" s="399">
        <v>40</v>
      </c>
      <c r="F18" s="400">
        <v>17.685518143184048</v>
      </c>
      <c r="G18" s="401">
        <v>16.50833861093519</v>
      </c>
      <c r="H18" s="398">
        <v>17.629032258064516</v>
      </c>
      <c r="I18" s="398">
        <v>20.451693851944796</v>
      </c>
      <c r="J18" s="399">
        <v>37.49999999999999</v>
      </c>
      <c r="K18" s="402">
        <v>17.602548785344485</v>
      </c>
      <c r="L18" s="397">
        <v>13.343965975544924</v>
      </c>
      <c r="M18" s="398">
        <v>14.24021838034577</v>
      </c>
      <c r="N18" s="398">
        <v>15.51362683438155</v>
      </c>
      <c r="O18" s="399">
        <v>0</v>
      </c>
      <c r="P18" s="400">
        <v>14.110186286167263</v>
      </c>
      <c r="Q18" s="419">
        <v>16.76185866408519</v>
      </c>
    </row>
    <row r="19" spans="1:17" ht="15">
      <c r="A19" s="186" t="s">
        <v>180</v>
      </c>
      <c r="B19" s="411">
        <v>0.8176614881439083</v>
      </c>
      <c r="C19" s="412">
        <v>0.5806451612903226</v>
      </c>
      <c r="D19" s="412">
        <v>0</v>
      </c>
      <c r="E19" s="413">
        <v>10</v>
      </c>
      <c r="F19" s="414">
        <v>0.6538084341288003</v>
      </c>
      <c r="G19" s="415">
        <v>0.7177538526493561</v>
      </c>
      <c r="H19" s="412">
        <v>0.532258064516129</v>
      </c>
      <c r="I19" s="412">
        <v>0.5018820577164366</v>
      </c>
      <c r="J19" s="413">
        <v>4.166666666666666</v>
      </c>
      <c r="K19" s="416">
        <v>0.605336519315014</v>
      </c>
      <c r="L19" s="411">
        <v>0.6379585326953748</v>
      </c>
      <c r="M19" s="412">
        <v>0.40946314831665154</v>
      </c>
      <c r="N19" s="412">
        <v>0.5241090146750524</v>
      </c>
      <c r="O19" s="413">
        <v>15.384615384615385</v>
      </c>
      <c r="P19" s="414">
        <v>0.5548949663099485</v>
      </c>
      <c r="Q19" s="410">
        <v>0.6001936108422072</v>
      </c>
    </row>
    <row r="20" spans="1:17" ht="15.75" thickBot="1">
      <c r="A20" s="200" t="s">
        <v>91</v>
      </c>
      <c r="B20" s="420">
        <v>0.24529844644317256</v>
      </c>
      <c r="C20" s="421">
        <v>0.1935483870967742</v>
      </c>
      <c r="D20" s="421">
        <v>0</v>
      </c>
      <c r="E20" s="422">
        <v>0</v>
      </c>
      <c r="F20" s="423">
        <v>0.1961425302386401</v>
      </c>
      <c r="G20" s="424">
        <v>0.2744352966012244</v>
      </c>
      <c r="H20" s="421">
        <v>0.1774193548387097</v>
      </c>
      <c r="I20" s="421">
        <v>0.18820577164366373</v>
      </c>
      <c r="J20" s="422">
        <v>4.166666666666666</v>
      </c>
      <c r="K20" s="425">
        <v>0.22301871764237358</v>
      </c>
      <c r="L20" s="420">
        <v>0.2658160552897395</v>
      </c>
      <c r="M20" s="421">
        <v>0.3184713375796179</v>
      </c>
      <c r="N20" s="421">
        <v>0.41928721174004197</v>
      </c>
      <c r="O20" s="422">
        <v>0</v>
      </c>
      <c r="P20" s="423">
        <v>0.3170828378913991</v>
      </c>
      <c r="Q20" s="438">
        <v>0.24201355275895448</v>
      </c>
    </row>
    <row r="21" spans="1:17" ht="15.75" thickBot="1">
      <c r="A21" s="28" t="s">
        <v>79</v>
      </c>
      <c r="B21" s="426">
        <v>100</v>
      </c>
      <c r="C21" s="427">
        <v>100</v>
      </c>
      <c r="D21" s="427">
        <v>100</v>
      </c>
      <c r="E21" s="428">
        <v>100</v>
      </c>
      <c r="F21" s="429">
        <v>100</v>
      </c>
      <c r="G21" s="430">
        <v>100</v>
      </c>
      <c r="H21" s="427">
        <v>100</v>
      </c>
      <c r="I21" s="427">
        <v>100</v>
      </c>
      <c r="J21" s="428">
        <v>100</v>
      </c>
      <c r="K21" s="431">
        <v>100</v>
      </c>
      <c r="L21" s="426">
        <v>100</v>
      </c>
      <c r="M21" s="427">
        <v>100</v>
      </c>
      <c r="N21" s="427">
        <v>100</v>
      </c>
      <c r="O21" s="428">
        <v>100</v>
      </c>
      <c r="P21" s="429">
        <v>100</v>
      </c>
      <c r="Q21" s="429">
        <v>100</v>
      </c>
    </row>
    <row r="22" spans="1:17" ht="15">
      <c r="A22" s="112"/>
      <c r="B22" s="208"/>
      <c r="C22" s="208"/>
      <c r="D22" s="208"/>
      <c r="E22" s="208"/>
      <c r="F22" s="208"/>
      <c r="G22" s="208"/>
      <c r="H22" s="208"/>
      <c r="I22" s="208"/>
      <c r="J22" s="208"/>
      <c r="K22" s="208"/>
      <c r="L22" s="208"/>
      <c r="M22" s="208"/>
      <c r="N22" s="208"/>
      <c r="O22" s="208"/>
      <c r="P22" s="208"/>
      <c r="Q22" s="37"/>
    </row>
    <row r="23" spans="1:17" ht="15">
      <c r="A23" s="52" t="s">
        <v>85</v>
      </c>
      <c r="B23" s="37"/>
      <c r="C23" s="37"/>
      <c r="D23" s="37"/>
      <c r="E23" s="37"/>
      <c r="F23" s="37"/>
      <c r="G23" s="37"/>
      <c r="H23" s="37"/>
      <c r="I23" s="37"/>
      <c r="J23" s="37"/>
      <c r="K23" s="37"/>
      <c r="L23" s="37"/>
      <c r="M23" s="37"/>
      <c r="N23" s="37"/>
      <c r="O23" s="37"/>
      <c r="P23" s="37"/>
      <c r="Q23" s="37"/>
    </row>
    <row r="24" spans="1:17" ht="15">
      <c r="A24" s="53" t="s">
        <v>86</v>
      </c>
      <c r="B24" s="37"/>
      <c r="C24" s="37"/>
      <c r="D24" s="37"/>
      <c r="E24" s="37"/>
      <c r="F24" s="37"/>
      <c r="G24" s="37"/>
      <c r="H24" s="37"/>
      <c r="I24" s="37"/>
      <c r="J24" s="37"/>
      <c r="K24" s="37"/>
      <c r="L24" s="37"/>
      <c r="M24" s="37"/>
      <c r="N24" s="37"/>
      <c r="O24" s="37"/>
      <c r="P24" s="37"/>
      <c r="Q24" s="37"/>
    </row>
    <row r="25" spans="1:17" ht="15">
      <c r="A25" s="37"/>
      <c r="B25" s="37"/>
      <c r="C25" s="37"/>
      <c r="D25" s="37"/>
      <c r="E25" s="37"/>
      <c r="F25" s="37"/>
      <c r="G25" s="37"/>
      <c r="H25" s="37"/>
      <c r="I25" s="37"/>
      <c r="J25" s="37"/>
      <c r="K25" s="37"/>
      <c r="L25" s="37"/>
      <c r="M25" s="37"/>
      <c r="N25" s="37"/>
      <c r="O25" s="37"/>
      <c r="P25" s="37"/>
      <c r="Q25" s="37"/>
    </row>
    <row r="26" spans="1:17" ht="15">
      <c r="A26" s="37"/>
      <c r="B26" s="37"/>
      <c r="C26" s="37"/>
      <c r="D26" s="37"/>
      <c r="E26" s="37"/>
      <c r="F26" s="37"/>
      <c r="G26" s="37"/>
      <c r="H26" s="37"/>
      <c r="I26" s="37"/>
      <c r="J26" s="37"/>
      <c r="K26" s="37"/>
      <c r="L26" s="37"/>
      <c r="M26" s="37"/>
      <c r="N26" s="37"/>
      <c r="O26" s="37"/>
      <c r="P26" s="37"/>
      <c r="Q26" s="355"/>
    </row>
    <row r="27" ht="15">
      <c r="Q27" s="37"/>
    </row>
  </sheetData>
  <sheetProtection/>
  <mergeCells count="13">
    <mergeCell ref="F4:F5"/>
    <mergeCell ref="G4:J4"/>
    <mergeCell ref="K4:K5"/>
    <mergeCell ref="Q2:Q5"/>
    <mergeCell ref="L4:O4"/>
    <mergeCell ref="P4:P5"/>
    <mergeCell ref="A1:P1"/>
    <mergeCell ref="A2:A5"/>
    <mergeCell ref="B2:P2"/>
    <mergeCell ref="B3:F3"/>
    <mergeCell ref="G3:K3"/>
    <mergeCell ref="L3:P3"/>
    <mergeCell ref="B4:E4"/>
  </mergeCells>
  <printOptions horizontalCentered="1"/>
  <pageMargins left="0.7" right="0.7" top="0.75" bottom="0.75" header="0.3" footer="0.3"/>
  <pageSetup fitToHeight="1" fitToWidth="1" horizontalDpi="600" verticalDpi="600" orientation="landscape" paperSize="9" scale="74" r:id="rId1"/>
</worksheet>
</file>

<file path=xl/worksheets/sheet39.xml><?xml version="1.0" encoding="utf-8"?>
<worksheet xmlns="http://schemas.openxmlformats.org/spreadsheetml/2006/main" xmlns:r="http://schemas.openxmlformats.org/officeDocument/2006/relationships">
  <sheetPr>
    <tabColor rgb="FF92D050"/>
    <pageSetUpPr fitToPage="1"/>
  </sheetPr>
  <dimension ref="A1:X27"/>
  <sheetViews>
    <sheetView zoomScalePageLayoutView="0" workbookViewId="0" topLeftCell="A1">
      <selection activeCell="A1" sqref="A1:U1"/>
    </sheetView>
  </sheetViews>
  <sheetFormatPr defaultColWidth="9.140625" defaultRowHeight="15"/>
  <cols>
    <col min="1" max="1" width="30.7109375" style="165" customWidth="1"/>
    <col min="2" max="21" width="9.57421875" style="165" customWidth="1"/>
    <col min="22" max="22" width="11.28125" style="165" customWidth="1"/>
    <col min="23" max="23" width="11.421875" style="165" customWidth="1"/>
    <col min="24" max="24" width="10.57421875" style="165" customWidth="1"/>
    <col min="25" max="16384" width="9.140625" style="165" customWidth="1"/>
  </cols>
  <sheetData>
    <row r="1" spans="1:24" ht="24.75" customHeight="1" thickBot="1" thickTop="1">
      <c r="A1" s="486" t="s">
        <v>312</v>
      </c>
      <c r="B1" s="487"/>
      <c r="C1" s="487"/>
      <c r="D1" s="487"/>
      <c r="E1" s="487"/>
      <c r="F1" s="487"/>
      <c r="G1" s="487"/>
      <c r="H1" s="487"/>
      <c r="I1" s="487"/>
      <c r="J1" s="487"/>
      <c r="K1" s="487"/>
      <c r="L1" s="487"/>
      <c r="M1" s="487"/>
      <c r="N1" s="487"/>
      <c r="O1" s="487"/>
      <c r="P1" s="487"/>
      <c r="Q1" s="487"/>
      <c r="R1" s="487"/>
      <c r="S1" s="487"/>
      <c r="T1" s="487"/>
      <c r="U1" s="487"/>
      <c r="V1" s="442"/>
      <c r="W1" s="323"/>
      <c r="X1" s="324"/>
    </row>
    <row r="2" spans="1:24" ht="19.5" customHeight="1" thickBot="1" thickTop="1">
      <c r="A2" s="467" t="s">
        <v>166</v>
      </c>
      <c r="B2" s="490" t="s">
        <v>97</v>
      </c>
      <c r="C2" s="490"/>
      <c r="D2" s="490"/>
      <c r="E2" s="490"/>
      <c r="F2" s="490"/>
      <c r="G2" s="490"/>
      <c r="H2" s="490"/>
      <c r="I2" s="490"/>
      <c r="J2" s="490"/>
      <c r="K2" s="523"/>
      <c r="L2" s="489" t="s">
        <v>98</v>
      </c>
      <c r="M2" s="490"/>
      <c r="N2" s="490"/>
      <c r="O2" s="490"/>
      <c r="P2" s="490"/>
      <c r="Q2" s="490"/>
      <c r="R2" s="490"/>
      <c r="S2" s="490"/>
      <c r="T2" s="490"/>
      <c r="U2" s="523"/>
      <c r="V2" s="466" t="s">
        <v>91</v>
      </c>
      <c r="W2" s="493" t="s">
        <v>79</v>
      </c>
      <c r="X2" s="556"/>
    </row>
    <row r="3" spans="1:24" ht="19.5" customHeight="1">
      <c r="A3" s="467"/>
      <c r="B3" s="471" t="s">
        <v>81</v>
      </c>
      <c r="C3" s="472"/>
      <c r="D3" s="471" t="s">
        <v>82</v>
      </c>
      <c r="E3" s="470"/>
      <c r="F3" s="471" t="s">
        <v>83</v>
      </c>
      <c r="G3" s="470"/>
      <c r="H3" s="471" t="s">
        <v>84</v>
      </c>
      <c r="I3" s="470"/>
      <c r="J3" s="471" t="s">
        <v>79</v>
      </c>
      <c r="K3" s="470"/>
      <c r="L3" s="471" t="s">
        <v>81</v>
      </c>
      <c r="M3" s="472"/>
      <c r="N3" s="471" t="s">
        <v>82</v>
      </c>
      <c r="O3" s="470"/>
      <c r="P3" s="471" t="s">
        <v>83</v>
      </c>
      <c r="Q3" s="470"/>
      <c r="R3" s="471" t="s">
        <v>84</v>
      </c>
      <c r="S3" s="470"/>
      <c r="T3" s="471" t="s">
        <v>79</v>
      </c>
      <c r="U3" s="470"/>
      <c r="V3" s="460"/>
      <c r="W3" s="557"/>
      <c r="X3" s="558"/>
    </row>
    <row r="4" spans="1:24" ht="19.5" customHeight="1" thickBot="1">
      <c r="A4" s="468"/>
      <c r="B4" s="82" t="s">
        <v>52</v>
      </c>
      <c r="C4" s="81" t="s">
        <v>53</v>
      </c>
      <c r="D4" s="82" t="s">
        <v>52</v>
      </c>
      <c r="E4" s="40" t="s">
        <v>53</v>
      </c>
      <c r="F4" s="82" t="s">
        <v>52</v>
      </c>
      <c r="G4" s="40" t="s">
        <v>53</v>
      </c>
      <c r="H4" s="82" t="s">
        <v>52</v>
      </c>
      <c r="I4" s="40" t="s">
        <v>53</v>
      </c>
      <c r="J4" s="82" t="s">
        <v>52</v>
      </c>
      <c r="K4" s="40" t="s">
        <v>53</v>
      </c>
      <c r="L4" s="82" t="s">
        <v>52</v>
      </c>
      <c r="M4" s="81" t="s">
        <v>53</v>
      </c>
      <c r="N4" s="82" t="s">
        <v>52</v>
      </c>
      <c r="O4" s="40" t="s">
        <v>53</v>
      </c>
      <c r="P4" s="82" t="s">
        <v>52</v>
      </c>
      <c r="Q4" s="40" t="s">
        <v>53</v>
      </c>
      <c r="R4" s="82" t="s">
        <v>52</v>
      </c>
      <c r="S4" s="40" t="s">
        <v>53</v>
      </c>
      <c r="T4" s="82" t="s">
        <v>52</v>
      </c>
      <c r="U4" s="40" t="s">
        <v>53</v>
      </c>
      <c r="V4" s="57" t="s">
        <v>52</v>
      </c>
      <c r="W4" s="14" t="s">
        <v>52</v>
      </c>
      <c r="X4" s="270" t="s">
        <v>53</v>
      </c>
    </row>
    <row r="5" spans="1:24" ht="19.5" customHeight="1" thickBot="1">
      <c r="A5" s="182" t="s">
        <v>167</v>
      </c>
      <c r="B5" s="192">
        <v>239</v>
      </c>
      <c r="C5" s="193">
        <v>0.07151406343506882</v>
      </c>
      <c r="D5" s="192">
        <v>399</v>
      </c>
      <c r="E5" s="194">
        <v>0.06671125229894666</v>
      </c>
      <c r="F5" s="195">
        <v>141</v>
      </c>
      <c r="G5" s="193">
        <v>0.08540278619018776</v>
      </c>
      <c r="H5" s="192">
        <v>0</v>
      </c>
      <c r="I5" s="194">
        <v>0</v>
      </c>
      <c r="J5" s="195">
        <v>779</v>
      </c>
      <c r="K5" s="193">
        <v>0.07074743438379802</v>
      </c>
      <c r="L5" s="192">
        <v>609</v>
      </c>
      <c r="M5" s="194">
        <v>0.14322671683913452</v>
      </c>
      <c r="N5" s="195">
        <v>471</v>
      </c>
      <c r="O5" s="193">
        <v>0.11945219376109559</v>
      </c>
      <c r="P5" s="192">
        <v>148</v>
      </c>
      <c r="Q5" s="194">
        <v>0.12836079791847355</v>
      </c>
      <c r="R5" s="195">
        <v>0</v>
      </c>
      <c r="S5" s="193">
        <v>0</v>
      </c>
      <c r="T5" s="192">
        <v>1228</v>
      </c>
      <c r="U5" s="194">
        <v>0.1312386448648071</v>
      </c>
      <c r="V5" s="446">
        <v>22</v>
      </c>
      <c r="W5" s="377">
        <v>2029</v>
      </c>
      <c r="X5" s="378">
        <v>0.09820909970958373</v>
      </c>
    </row>
    <row r="6" spans="1:24" ht="15">
      <c r="A6" s="185" t="s">
        <v>168</v>
      </c>
      <c r="B6" s="141">
        <v>859</v>
      </c>
      <c r="C6" s="196">
        <v>0.2570317175344105</v>
      </c>
      <c r="D6" s="141">
        <v>1579</v>
      </c>
      <c r="E6" s="197">
        <v>0.2640026751379368</v>
      </c>
      <c r="F6" s="142">
        <v>415</v>
      </c>
      <c r="G6" s="196">
        <v>0.2513628104179286</v>
      </c>
      <c r="H6" s="141">
        <v>9</v>
      </c>
      <c r="I6" s="197">
        <v>0.24324324324324326</v>
      </c>
      <c r="J6" s="142">
        <v>2862</v>
      </c>
      <c r="K6" s="196">
        <v>0.2599218962855326</v>
      </c>
      <c r="L6" s="141">
        <v>954</v>
      </c>
      <c r="M6" s="197">
        <v>0.2243650047036688</v>
      </c>
      <c r="N6" s="142">
        <v>981</v>
      </c>
      <c r="O6" s="196">
        <v>0.24879533350240937</v>
      </c>
      <c r="P6" s="141">
        <v>282</v>
      </c>
      <c r="Q6" s="197">
        <v>0.2445793581960104</v>
      </c>
      <c r="R6" s="142">
        <v>3</v>
      </c>
      <c r="S6" s="196">
        <v>0.33333333333333326</v>
      </c>
      <c r="T6" s="141">
        <v>2220</v>
      </c>
      <c r="U6" s="197">
        <v>0.23725553061878807</v>
      </c>
      <c r="V6" s="447">
        <v>64</v>
      </c>
      <c r="W6" s="379">
        <v>5146</v>
      </c>
      <c r="X6" s="380">
        <v>0.24908034849951594</v>
      </c>
    </row>
    <row r="7" spans="1:24" ht="15">
      <c r="A7" s="186" t="s">
        <v>169</v>
      </c>
      <c r="B7" s="132">
        <v>281</v>
      </c>
      <c r="C7" s="198">
        <v>0.08408138839018552</v>
      </c>
      <c r="D7" s="132">
        <v>570</v>
      </c>
      <c r="E7" s="199">
        <v>0.09530178899849523</v>
      </c>
      <c r="F7" s="143">
        <v>112</v>
      </c>
      <c r="G7" s="198">
        <v>0.06783767413688674</v>
      </c>
      <c r="H7" s="132">
        <v>2</v>
      </c>
      <c r="I7" s="199">
        <v>0.05405405405405405</v>
      </c>
      <c r="J7" s="143">
        <v>965</v>
      </c>
      <c r="K7" s="198">
        <v>0.08763963309417855</v>
      </c>
      <c r="L7" s="132">
        <v>269</v>
      </c>
      <c r="M7" s="199">
        <v>0.06326434619002823</v>
      </c>
      <c r="N7" s="143">
        <v>273</v>
      </c>
      <c r="O7" s="198">
        <v>0.06923662186152675</v>
      </c>
      <c r="P7" s="132">
        <v>79</v>
      </c>
      <c r="Q7" s="199">
        <v>0.06851691240242846</v>
      </c>
      <c r="R7" s="143">
        <v>1</v>
      </c>
      <c r="S7" s="198">
        <v>0.1111111111111111</v>
      </c>
      <c r="T7" s="132">
        <v>622</v>
      </c>
      <c r="U7" s="199">
        <v>0.06647429731751629</v>
      </c>
      <c r="V7" s="448">
        <v>26</v>
      </c>
      <c r="W7" s="381">
        <v>1613</v>
      </c>
      <c r="X7" s="382">
        <v>0.07807357212003872</v>
      </c>
    </row>
    <row r="8" spans="1:24" ht="15">
      <c r="A8" s="187" t="s">
        <v>170</v>
      </c>
      <c r="B8" s="132">
        <v>639</v>
      </c>
      <c r="C8" s="198">
        <v>0.19120287253141832</v>
      </c>
      <c r="D8" s="132">
        <v>1085</v>
      </c>
      <c r="E8" s="199">
        <v>0.18140779133924093</v>
      </c>
      <c r="F8" s="143">
        <v>313</v>
      </c>
      <c r="G8" s="198">
        <v>0.18958207147183526</v>
      </c>
      <c r="H8" s="132">
        <v>6</v>
      </c>
      <c r="I8" s="199">
        <v>0.16216216216216217</v>
      </c>
      <c r="J8" s="143">
        <v>2043</v>
      </c>
      <c r="K8" s="198">
        <v>0.18554173099627644</v>
      </c>
      <c r="L8" s="132">
        <v>734</v>
      </c>
      <c r="M8" s="199">
        <v>0.17262464722483536</v>
      </c>
      <c r="N8" s="143">
        <v>662</v>
      </c>
      <c r="O8" s="198">
        <v>0.16789246766421506</v>
      </c>
      <c r="P8" s="132">
        <v>186</v>
      </c>
      <c r="Q8" s="199">
        <v>0.1613183000867303</v>
      </c>
      <c r="R8" s="143">
        <v>0</v>
      </c>
      <c r="S8" s="198">
        <v>0</v>
      </c>
      <c r="T8" s="132">
        <v>1582</v>
      </c>
      <c r="U8" s="199">
        <v>0.16907128353104628</v>
      </c>
      <c r="V8" s="448">
        <v>55</v>
      </c>
      <c r="W8" s="381">
        <v>3680</v>
      </c>
      <c r="X8" s="382">
        <v>0.17812197483059053</v>
      </c>
    </row>
    <row r="9" spans="1:24" ht="15">
      <c r="A9" s="187" t="s">
        <v>171</v>
      </c>
      <c r="B9" s="132">
        <v>266</v>
      </c>
      <c r="C9" s="198">
        <v>0.07959305804907241</v>
      </c>
      <c r="D9" s="132">
        <v>494</v>
      </c>
      <c r="E9" s="199">
        <v>0.08259488379869588</v>
      </c>
      <c r="F9" s="143">
        <v>136</v>
      </c>
      <c r="G9" s="198">
        <v>0.08237431859479104</v>
      </c>
      <c r="H9" s="132">
        <v>5</v>
      </c>
      <c r="I9" s="199">
        <v>0.13513513513513514</v>
      </c>
      <c r="J9" s="143">
        <v>901</v>
      </c>
      <c r="K9" s="198">
        <v>0.08182726364544546</v>
      </c>
      <c r="L9" s="132">
        <v>488</v>
      </c>
      <c r="M9" s="199">
        <v>0.11476952022577609</v>
      </c>
      <c r="N9" s="143">
        <v>434</v>
      </c>
      <c r="O9" s="198">
        <v>0.11006847577986305</v>
      </c>
      <c r="P9" s="132">
        <v>147</v>
      </c>
      <c r="Q9" s="199">
        <v>0.1274934952298352</v>
      </c>
      <c r="R9" s="143">
        <v>1</v>
      </c>
      <c r="S9" s="198">
        <v>0.1111111111111111</v>
      </c>
      <c r="T9" s="132">
        <v>1070</v>
      </c>
      <c r="U9" s="199">
        <v>0.11435289088383029</v>
      </c>
      <c r="V9" s="448">
        <v>29</v>
      </c>
      <c r="W9" s="381">
        <v>2000</v>
      </c>
      <c r="X9" s="382">
        <v>0.0968054211035818</v>
      </c>
    </row>
    <row r="10" spans="1:24" ht="15.75" thickBot="1">
      <c r="A10" s="187" t="s">
        <v>172</v>
      </c>
      <c r="B10" s="132">
        <v>482</v>
      </c>
      <c r="C10" s="198">
        <v>0.14422501496110113</v>
      </c>
      <c r="D10" s="132">
        <v>871</v>
      </c>
      <c r="E10" s="199">
        <v>0.14562782143454275</v>
      </c>
      <c r="F10" s="143">
        <v>193</v>
      </c>
      <c r="G10" s="198">
        <v>0.11689884918231376</v>
      </c>
      <c r="H10" s="132">
        <v>2</v>
      </c>
      <c r="I10" s="199">
        <v>0.05405405405405405</v>
      </c>
      <c r="J10" s="143">
        <v>1548</v>
      </c>
      <c r="K10" s="198">
        <v>0.14058668604123148</v>
      </c>
      <c r="L10" s="132">
        <v>493</v>
      </c>
      <c r="M10" s="199">
        <v>0.11594543744120415</v>
      </c>
      <c r="N10" s="143">
        <v>373</v>
      </c>
      <c r="O10" s="198">
        <v>0.09459802181080396</v>
      </c>
      <c r="P10" s="132">
        <v>101</v>
      </c>
      <c r="Q10" s="199">
        <v>0.0875975715524718</v>
      </c>
      <c r="R10" s="143">
        <v>0</v>
      </c>
      <c r="S10" s="198">
        <v>0</v>
      </c>
      <c r="T10" s="132">
        <v>967</v>
      </c>
      <c r="U10" s="199">
        <v>0.10334508923800363</v>
      </c>
      <c r="V10" s="449">
        <v>40</v>
      </c>
      <c r="W10" s="383">
        <v>2555</v>
      </c>
      <c r="X10" s="384">
        <v>0.12366892545982575</v>
      </c>
    </row>
    <row r="11" spans="1:24" ht="24.75" customHeight="1" thickBot="1">
      <c r="A11" s="182" t="s">
        <v>173</v>
      </c>
      <c r="B11" s="192">
        <v>2527</v>
      </c>
      <c r="C11" s="193">
        <v>0.7561340514661878</v>
      </c>
      <c r="D11" s="192">
        <v>4599</v>
      </c>
      <c r="E11" s="194">
        <v>0.7689349607089115</v>
      </c>
      <c r="F11" s="195">
        <v>1169</v>
      </c>
      <c r="G11" s="193">
        <v>0.7080557238037554</v>
      </c>
      <c r="H11" s="192">
        <v>24</v>
      </c>
      <c r="I11" s="194">
        <v>0.6486486486486487</v>
      </c>
      <c r="J11" s="195">
        <v>8319</v>
      </c>
      <c r="K11" s="193">
        <v>0.7555172100626645</v>
      </c>
      <c r="L11" s="192">
        <v>2938</v>
      </c>
      <c r="M11" s="194">
        <v>0.6909689557855127</v>
      </c>
      <c r="N11" s="195">
        <v>2723</v>
      </c>
      <c r="O11" s="193">
        <v>0.6905909206188181</v>
      </c>
      <c r="P11" s="192">
        <v>795</v>
      </c>
      <c r="Q11" s="194">
        <v>0.6895056374674762</v>
      </c>
      <c r="R11" s="195">
        <v>5</v>
      </c>
      <c r="S11" s="193">
        <v>0.5555555555555555</v>
      </c>
      <c r="T11" s="192">
        <v>6461</v>
      </c>
      <c r="U11" s="194">
        <v>0.6904990915891847</v>
      </c>
      <c r="V11" s="446">
        <v>214</v>
      </c>
      <c r="W11" s="385">
        <v>14994</v>
      </c>
      <c r="X11" s="386">
        <v>0.7257502420135528</v>
      </c>
    </row>
    <row r="12" spans="1:24" ht="15">
      <c r="A12" s="185" t="s">
        <v>174</v>
      </c>
      <c r="B12" s="132">
        <v>63</v>
      </c>
      <c r="C12" s="198">
        <v>0.018850987432675045</v>
      </c>
      <c r="D12" s="132">
        <v>89</v>
      </c>
      <c r="E12" s="199">
        <v>0.014880454773449257</v>
      </c>
      <c r="F12" s="143">
        <v>32</v>
      </c>
      <c r="G12" s="198">
        <v>0.019382192610539067</v>
      </c>
      <c r="H12" s="132">
        <v>0</v>
      </c>
      <c r="I12" s="199">
        <v>0</v>
      </c>
      <c r="J12" s="143">
        <v>184</v>
      </c>
      <c r="K12" s="198">
        <v>0.01671056216510762</v>
      </c>
      <c r="L12" s="132">
        <v>106</v>
      </c>
      <c r="M12" s="199">
        <v>0.02492944496707432</v>
      </c>
      <c r="N12" s="143">
        <v>99</v>
      </c>
      <c r="O12" s="198">
        <v>0.025107785949784425</v>
      </c>
      <c r="P12" s="132">
        <v>31</v>
      </c>
      <c r="Q12" s="199">
        <v>0.026886383347788378</v>
      </c>
      <c r="R12" s="143">
        <v>0</v>
      </c>
      <c r="S12" s="198">
        <v>0</v>
      </c>
      <c r="T12" s="132">
        <v>236</v>
      </c>
      <c r="U12" s="199">
        <v>0.02522175911082612</v>
      </c>
      <c r="V12" s="447">
        <v>6</v>
      </c>
      <c r="W12" s="379">
        <v>426</v>
      </c>
      <c r="X12" s="380">
        <v>0.020619554695062922</v>
      </c>
    </row>
    <row r="13" spans="1:24" ht="15">
      <c r="A13" s="185" t="s">
        <v>175</v>
      </c>
      <c r="B13" s="132">
        <v>203</v>
      </c>
      <c r="C13" s="198">
        <v>0.060742070616397366</v>
      </c>
      <c r="D13" s="132">
        <v>389</v>
      </c>
      <c r="E13" s="199">
        <v>0.06503929108844675</v>
      </c>
      <c r="F13" s="143">
        <v>117</v>
      </c>
      <c r="G13" s="198">
        <v>0.07086614173228346</v>
      </c>
      <c r="H13" s="132">
        <v>2</v>
      </c>
      <c r="I13" s="199">
        <v>0.05405405405405405</v>
      </c>
      <c r="J13" s="143">
        <v>711</v>
      </c>
      <c r="K13" s="198">
        <v>0.06457179184451911</v>
      </c>
      <c r="L13" s="132">
        <v>225</v>
      </c>
      <c r="M13" s="199">
        <v>0.052916274694261516</v>
      </c>
      <c r="N13" s="143">
        <v>245</v>
      </c>
      <c r="O13" s="198">
        <v>0.06213542987572915</v>
      </c>
      <c r="P13" s="132">
        <v>64</v>
      </c>
      <c r="Q13" s="199">
        <v>0.055507372072853424</v>
      </c>
      <c r="R13" s="143">
        <v>2</v>
      </c>
      <c r="S13" s="198">
        <v>0.2222222222222222</v>
      </c>
      <c r="T13" s="132">
        <v>536</v>
      </c>
      <c r="U13" s="199">
        <v>0.05728331730255423</v>
      </c>
      <c r="V13" s="448">
        <v>16</v>
      </c>
      <c r="W13" s="381">
        <v>1263</v>
      </c>
      <c r="X13" s="382">
        <v>0.0611326234269119</v>
      </c>
    </row>
    <row r="14" spans="1:24" ht="15">
      <c r="A14" s="186" t="s">
        <v>176</v>
      </c>
      <c r="B14" s="132">
        <v>173</v>
      </c>
      <c r="C14" s="198">
        <v>0.051765409934171155</v>
      </c>
      <c r="D14" s="132">
        <v>285</v>
      </c>
      <c r="E14" s="199">
        <v>0.047650894499247615</v>
      </c>
      <c r="F14" s="143">
        <v>107</v>
      </c>
      <c r="G14" s="198">
        <v>0.06480920654149</v>
      </c>
      <c r="H14" s="132">
        <v>2</v>
      </c>
      <c r="I14" s="199">
        <v>0.05405405405405405</v>
      </c>
      <c r="J14" s="143">
        <v>567</v>
      </c>
      <c r="K14" s="198">
        <v>0.05149396058486968</v>
      </c>
      <c r="L14" s="132">
        <v>215</v>
      </c>
      <c r="M14" s="199">
        <v>0.05056444026340546</v>
      </c>
      <c r="N14" s="143">
        <v>216</v>
      </c>
      <c r="O14" s="198">
        <v>0.05478062389043874</v>
      </c>
      <c r="P14" s="132">
        <v>68</v>
      </c>
      <c r="Q14" s="199">
        <v>0.05897658282740676</v>
      </c>
      <c r="R14" s="143">
        <v>0</v>
      </c>
      <c r="S14" s="198">
        <v>0</v>
      </c>
      <c r="T14" s="132">
        <v>499</v>
      </c>
      <c r="U14" s="199">
        <v>0.05332905845890777</v>
      </c>
      <c r="V14" s="448">
        <v>22</v>
      </c>
      <c r="W14" s="381">
        <v>1088</v>
      </c>
      <c r="X14" s="382">
        <v>0.052662149080348504</v>
      </c>
    </row>
    <row r="15" spans="1:24" ht="15">
      <c r="A15" s="187" t="s">
        <v>177</v>
      </c>
      <c r="B15" s="132">
        <v>28</v>
      </c>
      <c r="C15" s="198">
        <v>0.008378216636744464</v>
      </c>
      <c r="D15" s="132">
        <v>48</v>
      </c>
      <c r="E15" s="199">
        <v>0.008025413810399598</v>
      </c>
      <c r="F15" s="143">
        <v>22</v>
      </c>
      <c r="G15" s="198">
        <v>0.013325257419745608</v>
      </c>
      <c r="H15" s="132">
        <v>2</v>
      </c>
      <c r="I15" s="199">
        <v>0.05405405405405405</v>
      </c>
      <c r="J15" s="143">
        <v>100</v>
      </c>
      <c r="K15" s="198">
        <v>0.009081827263645443</v>
      </c>
      <c r="L15" s="132">
        <v>31</v>
      </c>
      <c r="M15" s="199">
        <v>0.00729068673565381</v>
      </c>
      <c r="N15" s="143">
        <v>38</v>
      </c>
      <c r="O15" s="198">
        <v>0.009637331980725337</v>
      </c>
      <c r="P15" s="132">
        <v>11</v>
      </c>
      <c r="Q15" s="199">
        <v>0.009540329575021683</v>
      </c>
      <c r="R15" s="143">
        <v>0</v>
      </c>
      <c r="S15" s="198">
        <v>0</v>
      </c>
      <c r="T15" s="132">
        <v>80</v>
      </c>
      <c r="U15" s="199">
        <v>0.008549748851127498</v>
      </c>
      <c r="V15" s="448">
        <v>3</v>
      </c>
      <c r="W15" s="381">
        <v>183</v>
      </c>
      <c r="X15" s="382">
        <v>0.008857696030977736</v>
      </c>
    </row>
    <row r="16" spans="1:24" ht="15.75" thickBot="1">
      <c r="A16" s="187" t="s">
        <v>178</v>
      </c>
      <c r="B16" s="132">
        <v>74</v>
      </c>
      <c r="C16" s="198">
        <v>0.02214242968282466</v>
      </c>
      <c r="D16" s="132">
        <v>125</v>
      </c>
      <c r="E16" s="199">
        <v>0.020899515131248957</v>
      </c>
      <c r="F16" s="143">
        <v>46</v>
      </c>
      <c r="G16" s="198">
        <v>0.02786190187764991</v>
      </c>
      <c r="H16" s="132">
        <v>3</v>
      </c>
      <c r="I16" s="199">
        <v>0.08108108108108109</v>
      </c>
      <c r="J16" s="143">
        <v>248</v>
      </c>
      <c r="K16" s="198">
        <v>0.022522931613840703</v>
      </c>
      <c r="L16" s="132">
        <v>88</v>
      </c>
      <c r="M16" s="199">
        <v>0.020696142991533398</v>
      </c>
      <c r="N16" s="143">
        <v>127</v>
      </c>
      <c r="O16" s="198">
        <v>0.03220897793558204</v>
      </c>
      <c r="P16" s="132">
        <v>33</v>
      </c>
      <c r="Q16" s="199">
        <v>0.02862098872506505</v>
      </c>
      <c r="R16" s="143">
        <v>1</v>
      </c>
      <c r="S16" s="198">
        <v>0.1111111111111111</v>
      </c>
      <c r="T16" s="132">
        <v>249</v>
      </c>
      <c r="U16" s="199">
        <v>0.026611093299134338</v>
      </c>
      <c r="V16" s="449">
        <v>6</v>
      </c>
      <c r="W16" s="383">
        <v>503</v>
      </c>
      <c r="X16" s="384">
        <v>0.024346563407550825</v>
      </c>
    </row>
    <row r="17" spans="1:24" ht="24.75" customHeight="1" thickBot="1">
      <c r="A17" s="182" t="s">
        <v>179</v>
      </c>
      <c r="B17" s="192">
        <v>541</v>
      </c>
      <c r="C17" s="193">
        <v>0.16187911430281268</v>
      </c>
      <c r="D17" s="192">
        <v>936</v>
      </c>
      <c r="E17" s="194">
        <v>0.15649556930279218</v>
      </c>
      <c r="F17" s="195">
        <v>324</v>
      </c>
      <c r="G17" s="193">
        <v>0.19624470018170806</v>
      </c>
      <c r="H17" s="192">
        <v>9</v>
      </c>
      <c r="I17" s="194">
        <v>0.24324324324324323</v>
      </c>
      <c r="J17" s="195">
        <v>1810</v>
      </c>
      <c r="K17" s="193">
        <v>0.16438107347198255</v>
      </c>
      <c r="L17" s="192">
        <v>665</v>
      </c>
      <c r="M17" s="194">
        <v>0.1563969896519285</v>
      </c>
      <c r="N17" s="195">
        <v>725</v>
      </c>
      <c r="O17" s="193">
        <v>0.18387014963225967</v>
      </c>
      <c r="P17" s="192">
        <v>207</v>
      </c>
      <c r="Q17" s="194">
        <v>0.1795316565481353</v>
      </c>
      <c r="R17" s="195">
        <v>3</v>
      </c>
      <c r="S17" s="193">
        <v>0.3333333333333333</v>
      </c>
      <c r="T17" s="192">
        <v>1600</v>
      </c>
      <c r="U17" s="194">
        <v>0.17099497702254995</v>
      </c>
      <c r="V17" s="446">
        <v>53</v>
      </c>
      <c r="W17" s="387">
        <v>3463</v>
      </c>
      <c r="X17" s="386">
        <v>0.16761858664085189</v>
      </c>
    </row>
    <row r="18" spans="1:24" ht="15">
      <c r="A18" s="186" t="s">
        <v>180</v>
      </c>
      <c r="B18" s="132">
        <v>27</v>
      </c>
      <c r="C18" s="198">
        <v>0.00807899461400359</v>
      </c>
      <c r="D18" s="132">
        <v>36</v>
      </c>
      <c r="E18" s="199">
        <v>0.006019060357799699</v>
      </c>
      <c r="F18" s="143">
        <v>10</v>
      </c>
      <c r="G18" s="198">
        <v>0.0060569351907934586</v>
      </c>
      <c r="H18" s="132">
        <v>3</v>
      </c>
      <c r="I18" s="199">
        <v>0.08108108108108109</v>
      </c>
      <c r="J18" s="143">
        <v>76</v>
      </c>
      <c r="K18" s="198">
        <v>0.006902188720370539</v>
      </c>
      <c r="L18" s="132">
        <v>27</v>
      </c>
      <c r="M18" s="199">
        <v>0.006349952963311383</v>
      </c>
      <c r="N18" s="143">
        <v>15</v>
      </c>
      <c r="O18" s="198">
        <v>0.00380420999239158</v>
      </c>
      <c r="P18" s="132">
        <v>3</v>
      </c>
      <c r="Q18" s="199">
        <v>0.0026019080659150044</v>
      </c>
      <c r="R18" s="143">
        <v>1</v>
      </c>
      <c r="S18" s="198">
        <v>0.1111111111111111</v>
      </c>
      <c r="T18" s="132">
        <v>46</v>
      </c>
      <c r="U18" s="199">
        <v>0.004916105589398311</v>
      </c>
      <c r="V18" s="447">
        <v>2</v>
      </c>
      <c r="W18" s="379">
        <v>124</v>
      </c>
      <c r="X18" s="380">
        <v>0.006001936108422073</v>
      </c>
    </row>
    <row r="19" spans="1:24" ht="15.75" thickBot="1">
      <c r="A19" s="200" t="s">
        <v>91</v>
      </c>
      <c r="B19" s="134">
        <v>8</v>
      </c>
      <c r="C19" s="201">
        <v>0.0023937761819269898</v>
      </c>
      <c r="D19" s="134">
        <v>11</v>
      </c>
      <c r="E19" s="202">
        <v>0.0018391573315499079</v>
      </c>
      <c r="F19" s="144">
        <v>7</v>
      </c>
      <c r="G19" s="201">
        <v>0.004239854633555421</v>
      </c>
      <c r="H19" s="134">
        <v>1</v>
      </c>
      <c r="I19" s="202">
        <v>0.027027027027027025</v>
      </c>
      <c r="J19" s="144">
        <v>27</v>
      </c>
      <c r="K19" s="201">
        <v>0.00245209336118427</v>
      </c>
      <c r="L19" s="134">
        <v>13</v>
      </c>
      <c r="M19" s="202">
        <v>0.0030573847601128882</v>
      </c>
      <c r="N19" s="144">
        <v>9</v>
      </c>
      <c r="O19" s="201">
        <v>0.002282525995434948</v>
      </c>
      <c r="P19" s="134">
        <v>0</v>
      </c>
      <c r="Q19" s="202">
        <v>0</v>
      </c>
      <c r="R19" s="144">
        <v>0</v>
      </c>
      <c r="S19" s="201">
        <v>0</v>
      </c>
      <c r="T19" s="134">
        <v>22</v>
      </c>
      <c r="U19" s="202">
        <v>0.002351180934060062</v>
      </c>
      <c r="V19" s="449">
        <v>1</v>
      </c>
      <c r="W19" s="439">
        <v>50</v>
      </c>
      <c r="X19" s="440">
        <v>0.002420135527589545</v>
      </c>
    </row>
    <row r="20" spans="1:24" ht="15.75" thickBot="1">
      <c r="A20" s="28" t="s">
        <v>79</v>
      </c>
      <c r="B20" s="145">
        <v>3342</v>
      </c>
      <c r="C20" s="157">
        <v>1</v>
      </c>
      <c r="D20" s="145">
        <v>5981</v>
      </c>
      <c r="E20" s="158">
        <v>1</v>
      </c>
      <c r="F20" s="147">
        <v>1651</v>
      </c>
      <c r="G20" s="157">
        <v>1</v>
      </c>
      <c r="H20" s="145">
        <v>37</v>
      </c>
      <c r="I20" s="158">
        <v>1</v>
      </c>
      <c r="J20" s="147">
        <v>11011</v>
      </c>
      <c r="K20" s="157">
        <v>1</v>
      </c>
      <c r="L20" s="145">
        <v>4252</v>
      </c>
      <c r="M20" s="158">
        <v>1</v>
      </c>
      <c r="N20" s="147">
        <v>3943</v>
      </c>
      <c r="O20" s="157">
        <v>1</v>
      </c>
      <c r="P20" s="145">
        <v>1153</v>
      </c>
      <c r="Q20" s="158">
        <v>1</v>
      </c>
      <c r="R20" s="147">
        <v>9</v>
      </c>
      <c r="S20" s="157">
        <v>1</v>
      </c>
      <c r="T20" s="145">
        <v>9357</v>
      </c>
      <c r="U20" s="158">
        <v>1</v>
      </c>
      <c r="V20" s="450">
        <v>292</v>
      </c>
      <c r="W20" s="145">
        <v>20660</v>
      </c>
      <c r="X20" s="158">
        <v>1</v>
      </c>
    </row>
    <row r="21" spans="1:22" ht="15">
      <c r="A21" s="112"/>
      <c r="B21" s="203"/>
      <c r="C21" s="204"/>
      <c r="D21" s="203"/>
      <c r="E21" s="204"/>
      <c r="F21" s="203"/>
      <c r="G21" s="204"/>
      <c r="H21" s="203"/>
      <c r="I21" s="204"/>
      <c r="J21" s="203"/>
      <c r="K21" s="204"/>
      <c r="L21" s="203"/>
      <c r="M21" s="204"/>
      <c r="N21" s="203"/>
      <c r="O21" s="204"/>
      <c r="P21" s="203"/>
      <c r="Q21" s="204"/>
      <c r="R21" s="203"/>
      <c r="S21" s="204"/>
      <c r="T21" s="203"/>
      <c r="U21" s="204"/>
      <c r="V21" s="204"/>
    </row>
    <row r="22" spans="1:23" ht="15">
      <c r="A22" s="52" t="s">
        <v>85</v>
      </c>
      <c r="B22" s="53"/>
      <c r="C22" s="53"/>
      <c r="D22" s="53"/>
      <c r="E22" s="53"/>
      <c r="F22" s="53"/>
      <c r="G22" s="53"/>
      <c r="H22" s="53"/>
      <c r="I22" s="53"/>
      <c r="J22" s="53"/>
      <c r="K22" s="53"/>
      <c r="L22" s="53"/>
      <c r="M22" s="53"/>
      <c r="N22" s="53"/>
      <c r="O22" s="53"/>
      <c r="P22" s="53"/>
      <c r="Q22" s="53"/>
      <c r="R22" s="53"/>
      <c r="S22" s="53"/>
      <c r="T22" s="53"/>
      <c r="U22" s="53"/>
      <c r="V22" s="53"/>
      <c r="W22" s="445"/>
    </row>
    <row r="23" spans="1:23" ht="15">
      <c r="A23" s="512" t="s">
        <v>100</v>
      </c>
      <c r="B23" s="512"/>
      <c r="C23" s="512"/>
      <c r="D23" s="512"/>
      <c r="E23" s="512"/>
      <c r="F23" s="512"/>
      <c r="G23" s="512"/>
      <c r="H23" s="512"/>
      <c r="I23" s="512"/>
      <c r="J23" s="512"/>
      <c r="K23" s="512"/>
      <c r="L23" s="512"/>
      <c r="M23" s="512"/>
      <c r="N23" s="512"/>
      <c r="O23" s="512"/>
      <c r="P23" s="512"/>
      <c r="Q23" s="512"/>
      <c r="R23" s="512"/>
      <c r="S23" s="512"/>
      <c r="T23" s="512"/>
      <c r="U23" s="512"/>
      <c r="V23" s="85"/>
      <c r="W23" s="445"/>
    </row>
    <row r="24" spans="1:22" ht="15">
      <c r="A24" s="512"/>
      <c r="B24" s="512"/>
      <c r="C24" s="512"/>
      <c r="D24" s="512"/>
      <c r="E24" s="512"/>
      <c r="F24" s="512"/>
      <c r="G24" s="512"/>
      <c r="H24" s="512"/>
      <c r="I24" s="512"/>
      <c r="J24" s="512"/>
      <c r="K24" s="512"/>
      <c r="L24" s="512"/>
      <c r="M24" s="512"/>
      <c r="N24" s="512"/>
      <c r="O24" s="512"/>
      <c r="P24" s="512"/>
      <c r="Q24" s="512"/>
      <c r="R24" s="512"/>
      <c r="S24" s="512"/>
      <c r="T24" s="512"/>
      <c r="U24" s="512"/>
      <c r="V24" s="85"/>
    </row>
    <row r="25" spans="1:22" ht="15">
      <c r="A25" s="53" t="s">
        <v>86</v>
      </c>
      <c r="B25" s="53"/>
      <c r="C25" s="53"/>
      <c r="D25" s="53"/>
      <c r="E25" s="53"/>
      <c r="F25" s="53"/>
      <c r="G25" s="53"/>
      <c r="H25" s="53"/>
      <c r="I25" s="53"/>
      <c r="J25" s="53"/>
      <c r="K25" s="53"/>
      <c r="L25" s="53"/>
      <c r="M25" s="53"/>
      <c r="N25" s="53"/>
      <c r="O25" s="53"/>
      <c r="P25" s="53"/>
      <c r="Q25" s="53"/>
      <c r="R25" s="53"/>
      <c r="S25" s="53"/>
      <c r="T25" s="53"/>
      <c r="U25" s="53"/>
      <c r="V25" s="53"/>
    </row>
    <row r="26" spans="1:22" ht="15">
      <c r="A26" s="37"/>
      <c r="B26" s="37"/>
      <c r="C26" s="37"/>
      <c r="D26" s="37"/>
      <c r="E26" s="37"/>
      <c r="F26" s="37"/>
      <c r="G26" s="37"/>
      <c r="H26" s="37"/>
      <c r="I26" s="37"/>
      <c r="J26" s="37"/>
      <c r="K26" s="37"/>
      <c r="L26" s="37"/>
      <c r="M26" s="37"/>
      <c r="N26" s="37"/>
      <c r="O26" s="37"/>
      <c r="P26" s="37"/>
      <c r="Q26" s="37"/>
      <c r="R26" s="37"/>
      <c r="S26" s="37"/>
      <c r="T26" s="37"/>
      <c r="U26" s="37"/>
      <c r="V26" s="37"/>
    </row>
    <row r="27" spans="1:22" ht="15">
      <c r="A27" s="37"/>
      <c r="B27" s="37"/>
      <c r="C27" s="37"/>
      <c r="D27" s="37"/>
      <c r="E27" s="37"/>
      <c r="F27" s="37"/>
      <c r="G27" s="37"/>
      <c r="H27" s="37"/>
      <c r="I27" s="37"/>
      <c r="J27" s="37"/>
      <c r="K27" s="37"/>
      <c r="L27" s="37"/>
      <c r="M27" s="37"/>
      <c r="N27" s="37"/>
      <c r="O27" s="37"/>
      <c r="P27" s="37"/>
      <c r="Q27" s="37"/>
      <c r="R27" s="37"/>
      <c r="S27" s="37"/>
      <c r="T27" s="37"/>
      <c r="U27" s="37"/>
      <c r="V27" s="37"/>
    </row>
  </sheetData>
  <sheetProtection/>
  <mergeCells count="17">
    <mergeCell ref="V2:V3"/>
    <mergeCell ref="H3:I3"/>
    <mergeCell ref="J3:K3"/>
    <mergeCell ref="L3:M3"/>
    <mergeCell ref="N3:O3"/>
    <mergeCell ref="P3:Q3"/>
    <mergeCell ref="R3:S3"/>
    <mergeCell ref="W2:X3"/>
    <mergeCell ref="T3:U3"/>
    <mergeCell ref="A23:U24"/>
    <mergeCell ref="A1:U1"/>
    <mergeCell ref="A2:A4"/>
    <mergeCell ref="B2:K2"/>
    <mergeCell ref="L2:U2"/>
    <mergeCell ref="B3:C3"/>
    <mergeCell ref="D3:E3"/>
    <mergeCell ref="F3:G3"/>
  </mergeCells>
  <printOptions horizontalCentered="1"/>
  <pageMargins left="0.7" right="0.7" top="0.75" bottom="0.75" header="0.3" footer="0.3"/>
  <pageSetup fitToHeight="1" fitToWidth="1" horizontalDpi="600" verticalDpi="600" orientation="landscape" paperSize="9" scale="57"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W37"/>
  <sheetViews>
    <sheetView zoomScalePageLayoutView="0" workbookViewId="0" topLeftCell="A1">
      <selection activeCell="A1" sqref="A1:W1"/>
    </sheetView>
  </sheetViews>
  <sheetFormatPr defaultColWidth="9.140625" defaultRowHeight="15"/>
  <cols>
    <col min="1" max="1" width="10.7109375" style="165" customWidth="1"/>
    <col min="2" max="23" width="11.00390625" style="165" customWidth="1"/>
    <col min="24" max="16384" width="9.140625" style="165" customWidth="1"/>
  </cols>
  <sheetData>
    <row r="1" spans="1:23" ht="24.75" customHeight="1" thickBot="1" thickTop="1">
      <c r="A1" s="486" t="s">
        <v>275</v>
      </c>
      <c r="B1" s="487"/>
      <c r="C1" s="487"/>
      <c r="D1" s="487"/>
      <c r="E1" s="487"/>
      <c r="F1" s="487"/>
      <c r="G1" s="487"/>
      <c r="H1" s="487"/>
      <c r="I1" s="487"/>
      <c r="J1" s="487"/>
      <c r="K1" s="487"/>
      <c r="L1" s="487"/>
      <c r="M1" s="487"/>
      <c r="N1" s="487"/>
      <c r="O1" s="487"/>
      <c r="P1" s="487"/>
      <c r="Q1" s="487"/>
      <c r="R1" s="487"/>
      <c r="S1" s="487"/>
      <c r="T1" s="487"/>
      <c r="U1" s="487"/>
      <c r="V1" s="487"/>
      <c r="W1" s="488"/>
    </row>
    <row r="2" spans="1:23" ht="19.5" customHeight="1" thickBot="1" thickTop="1">
      <c r="A2" s="467" t="s">
        <v>50</v>
      </c>
      <c r="B2" s="489" t="s">
        <v>87</v>
      </c>
      <c r="C2" s="490"/>
      <c r="D2" s="490"/>
      <c r="E2" s="490"/>
      <c r="F2" s="490"/>
      <c r="G2" s="490"/>
      <c r="H2" s="490"/>
      <c r="I2" s="490"/>
      <c r="J2" s="490"/>
      <c r="K2" s="490"/>
      <c r="L2" s="490"/>
      <c r="M2" s="490"/>
      <c r="N2" s="490"/>
      <c r="O2" s="490"/>
      <c r="P2" s="490"/>
      <c r="Q2" s="490"/>
      <c r="R2" s="490"/>
      <c r="S2" s="490"/>
      <c r="T2" s="490"/>
      <c r="U2" s="490"/>
      <c r="V2" s="491" t="s">
        <v>88</v>
      </c>
      <c r="W2" s="492"/>
    </row>
    <row r="3" spans="1:23" ht="19.5" customHeight="1" thickBot="1">
      <c r="A3" s="467"/>
      <c r="B3" s="497" t="s">
        <v>89</v>
      </c>
      <c r="C3" s="497"/>
      <c r="D3" s="497"/>
      <c r="E3" s="497"/>
      <c r="F3" s="497"/>
      <c r="G3" s="497"/>
      <c r="H3" s="497"/>
      <c r="I3" s="497"/>
      <c r="J3" s="497"/>
      <c r="K3" s="498"/>
      <c r="L3" s="499" t="s">
        <v>90</v>
      </c>
      <c r="M3" s="497"/>
      <c r="N3" s="497"/>
      <c r="O3" s="497"/>
      <c r="P3" s="497"/>
      <c r="Q3" s="497"/>
      <c r="R3" s="497"/>
      <c r="S3" s="497"/>
      <c r="T3" s="497"/>
      <c r="U3" s="498"/>
      <c r="V3" s="493"/>
      <c r="W3" s="494"/>
    </row>
    <row r="4" spans="1:23" ht="19.5" customHeight="1" thickBot="1">
      <c r="A4" s="467"/>
      <c r="B4" s="500" t="s">
        <v>80</v>
      </c>
      <c r="C4" s="501"/>
      <c r="D4" s="501"/>
      <c r="E4" s="501"/>
      <c r="F4" s="501"/>
      <c r="G4" s="501"/>
      <c r="H4" s="501"/>
      <c r="I4" s="502"/>
      <c r="J4" s="471" t="s">
        <v>79</v>
      </c>
      <c r="K4" s="470"/>
      <c r="L4" s="475" t="s">
        <v>80</v>
      </c>
      <c r="M4" s="476"/>
      <c r="N4" s="476"/>
      <c r="O4" s="476"/>
      <c r="P4" s="476"/>
      <c r="Q4" s="476"/>
      <c r="R4" s="476"/>
      <c r="S4" s="477"/>
      <c r="T4" s="471" t="s">
        <v>79</v>
      </c>
      <c r="U4" s="470"/>
      <c r="V4" s="493"/>
      <c r="W4" s="494"/>
    </row>
    <row r="5" spans="1:23" ht="19.5" customHeight="1">
      <c r="A5" s="467"/>
      <c r="B5" s="482" t="s">
        <v>81</v>
      </c>
      <c r="C5" s="483"/>
      <c r="D5" s="471" t="s">
        <v>82</v>
      </c>
      <c r="E5" s="470"/>
      <c r="F5" s="482" t="s">
        <v>83</v>
      </c>
      <c r="G5" s="483"/>
      <c r="H5" s="471" t="s">
        <v>84</v>
      </c>
      <c r="I5" s="470"/>
      <c r="J5" s="503"/>
      <c r="K5" s="504"/>
      <c r="L5" s="482" t="s">
        <v>81</v>
      </c>
      <c r="M5" s="483"/>
      <c r="N5" s="471" t="s">
        <v>82</v>
      </c>
      <c r="O5" s="470"/>
      <c r="P5" s="482" t="s">
        <v>83</v>
      </c>
      <c r="Q5" s="483"/>
      <c r="R5" s="471" t="s">
        <v>84</v>
      </c>
      <c r="S5" s="470"/>
      <c r="T5" s="503"/>
      <c r="U5" s="504"/>
      <c r="V5" s="495"/>
      <c r="W5" s="496"/>
    </row>
    <row r="6" spans="1:23" ht="24.75" customHeight="1" thickBot="1">
      <c r="A6" s="468"/>
      <c r="B6" s="12" t="s">
        <v>52</v>
      </c>
      <c r="C6" s="81" t="s">
        <v>53</v>
      </c>
      <c r="D6" s="82" t="s">
        <v>52</v>
      </c>
      <c r="E6" s="40" t="s">
        <v>53</v>
      </c>
      <c r="F6" s="12" t="s">
        <v>52</v>
      </c>
      <c r="G6" s="81" t="s">
        <v>53</v>
      </c>
      <c r="H6" s="82" t="s">
        <v>52</v>
      </c>
      <c r="I6" s="40" t="s">
        <v>53</v>
      </c>
      <c r="J6" s="82" t="s">
        <v>52</v>
      </c>
      <c r="K6" s="40" t="s">
        <v>53</v>
      </c>
      <c r="L6" s="12" t="s">
        <v>52</v>
      </c>
      <c r="M6" s="81" t="s">
        <v>53</v>
      </c>
      <c r="N6" s="82" t="s">
        <v>52</v>
      </c>
      <c r="O6" s="40" t="s">
        <v>53</v>
      </c>
      <c r="P6" s="12" t="s">
        <v>52</v>
      </c>
      <c r="Q6" s="81" t="s">
        <v>53</v>
      </c>
      <c r="R6" s="82" t="s">
        <v>52</v>
      </c>
      <c r="S6" s="40" t="s">
        <v>53</v>
      </c>
      <c r="T6" s="82" t="s">
        <v>52</v>
      </c>
      <c r="U6" s="40" t="s">
        <v>53</v>
      </c>
      <c r="V6" s="83" t="s">
        <v>52</v>
      </c>
      <c r="W6" s="84" t="s">
        <v>53</v>
      </c>
    </row>
    <row r="7" spans="1:23" ht="15">
      <c r="A7" s="170" t="s">
        <v>54</v>
      </c>
      <c r="B7" s="18">
        <v>13</v>
      </c>
      <c r="C7" s="252">
        <v>0.0030092592592592593</v>
      </c>
      <c r="D7" s="18">
        <v>12</v>
      </c>
      <c r="E7" s="253">
        <v>0.002348796241926013</v>
      </c>
      <c r="F7" s="45">
        <v>7</v>
      </c>
      <c r="G7" s="252">
        <v>0.005185185185185185</v>
      </c>
      <c r="H7" s="18">
        <v>1</v>
      </c>
      <c r="I7" s="113">
        <v>0.0625</v>
      </c>
      <c r="J7" s="45">
        <v>33</v>
      </c>
      <c r="K7" s="252">
        <v>0.0030569708198239925</v>
      </c>
      <c r="L7" s="18">
        <v>33</v>
      </c>
      <c r="M7" s="253">
        <v>0.00937233740414655</v>
      </c>
      <c r="N7" s="45">
        <v>27</v>
      </c>
      <c r="O7" s="252">
        <v>0.005579665220086794</v>
      </c>
      <c r="P7" s="18">
        <v>19</v>
      </c>
      <c r="Q7" s="253">
        <v>0.01289009497964722</v>
      </c>
      <c r="R7" s="45">
        <v>0</v>
      </c>
      <c r="S7" s="124">
        <v>0</v>
      </c>
      <c r="T7" s="18">
        <v>79</v>
      </c>
      <c r="U7" s="253">
        <v>0.00800810947795236</v>
      </c>
      <c r="V7" s="18">
        <v>112</v>
      </c>
      <c r="W7" s="253">
        <v>0.00542110358180058</v>
      </c>
    </row>
    <row r="8" spans="1:23" ht="15">
      <c r="A8" s="239" t="s">
        <v>55</v>
      </c>
      <c r="B8" s="22">
        <v>3</v>
      </c>
      <c r="C8" s="237">
        <v>0.0006944444444444445</v>
      </c>
      <c r="D8" s="22">
        <v>3</v>
      </c>
      <c r="E8" s="238">
        <v>0.0005871990604815032</v>
      </c>
      <c r="F8" s="46">
        <v>0</v>
      </c>
      <c r="G8" s="237">
        <v>0</v>
      </c>
      <c r="H8" s="22">
        <v>0</v>
      </c>
      <c r="I8" s="114">
        <v>0</v>
      </c>
      <c r="J8" s="46">
        <v>6</v>
      </c>
      <c r="K8" s="237">
        <v>0.0005558128763316351</v>
      </c>
      <c r="L8" s="22">
        <v>6</v>
      </c>
      <c r="M8" s="238">
        <v>0.0017040613462084636</v>
      </c>
      <c r="N8" s="46">
        <v>15</v>
      </c>
      <c r="O8" s="237">
        <v>0.003099814011159331</v>
      </c>
      <c r="P8" s="22">
        <v>7</v>
      </c>
      <c r="Q8" s="238">
        <v>0.00474898236092266</v>
      </c>
      <c r="R8" s="46">
        <v>0</v>
      </c>
      <c r="S8" s="125">
        <v>0</v>
      </c>
      <c r="T8" s="22">
        <v>28</v>
      </c>
      <c r="U8" s="238">
        <v>0.002838317283324886</v>
      </c>
      <c r="V8" s="22">
        <v>34</v>
      </c>
      <c r="W8" s="238">
        <v>0.0016456921587608908</v>
      </c>
    </row>
    <row r="9" spans="1:23" ht="15">
      <c r="A9" s="239" t="s">
        <v>56</v>
      </c>
      <c r="B9" s="22">
        <v>1</v>
      </c>
      <c r="C9" s="237">
        <v>0.0002314814814814815</v>
      </c>
      <c r="D9" s="22">
        <v>6</v>
      </c>
      <c r="E9" s="238">
        <v>0.0011743981209630064</v>
      </c>
      <c r="F9" s="46">
        <v>0</v>
      </c>
      <c r="G9" s="237">
        <v>0</v>
      </c>
      <c r="H9" s="22">
        <v>0</v>
      </c>
      <c r="I9" s="114">
        <v>0</v>
      </c>
      <c r="J9" s="46">
        <v>7</v>
      </c>
      <c r="K9" s="237">
        <v>0.0006484483557202408</v>
      </c>
      <c r="L9" s="22">
        <v>6</v>
      </c>
      <c r="M9" s="238">
        <v>0.0017040613462084636</v>
      </c>
      <c r="N9" s="46">
        <v>15</v>
      </c>
      <c r="O9" s="237">
        <v>0.003099814011159331</v>
      </c>
      <c r="P9" s="22">
        <v>9</v>
      </c>
      <c r="Q9" s="238">
        <v>0.006105834464043419</v>
      </c>
      <c r="R9" s="46">
        <v>0</v>
      </c>
      <c r="S9" s="125">
        <v>0</v>
      </c>
      <c r="T9" s="22">
        <v>30</v>
      </c>
      <c r="U9" s="238">
        <v>0.003041054232133806</v>
      </c>
      <c r="V9" s="22">
        <v>37</v>
      </c>
      <c r="W9" s="238">
        <v>0.0017909002904162633</v>
      </c>
    </row>
    <row r="10" spans="1:23" ht="15">
      <c r="A10" s="239" t="s">
        <v>57</v>
      </c>
      <c r="B10" s="22">
        <v>4</v>
      </c>
      <c r="C10" s="237">
        <v>0.000925925925925926</v>
      </c>
      <c r="D10" s="22">
        <v>8</v>
      </c>
      <c r="E10" s="238">
        <v>0.0015658641612840084</v>
      </c>
      <c r="F10" s="46">
        <v>4</v>
      </c>
      <c r="G10" s="237">
        <v>0.002962962962962963</v>
      </c>
      <c r="H10" s="22">
        <v>0</v>
      </c>
      <c r="I10" s="114">
        <v>0</v>
      </c>
      <c r="J10" s="46">
        <v>16</v>
      </c>
      <c r="K10" s="237">
        <v>0.0014821676702176934</v>
      </c>
      <c r="L10" s="22">
        <v>12</v>
      </c>
      <c r="M10" s="238">
        <v>0.003408122692416927</v>
      </c>
      <c r="N10" s="46">
        <v>19</v>
      </c>
      <c r="O10" s="237">
        <v>0.0039264310808018186</v>
      </c>
      <c r="P10" s="22">
        <v>7</v>
      </c>
      <c r="Q10" s="238">
        <v>0.00474898236092266</v>
      </c>
      <c r="R10" s="46">
        <v>0</v>
      </c>
      <c r="S10" s="125">
        <v>0</v>
      </c>
      <c r="T10" s="22">
        <v>38</v>
      </c>
      <c r="U10" s="238">
        <v>0.0038520020273694875</v>
      </c>
      <c r="V10" s="22">
        <v>54</v>
      </c>
      <c r="W10" s="238">
        <v>0.0026137463697967086</v>
      </c>
    </row>
    <row r="11" spans="1:23" ht="15">
      <c r="A11" s="239" t="s">
        <v>58</v>
      </c>
      <c r="B11" s="22">
        <v>18</v>
      </c>
      <c r="C11" s="237">
        <v>0.0041666666666666675</v>
      </c>
      <c r="D11" s="22">
        <v>28</v>
      </c>
      <c r="E11" s="238">
        <v>0.00548052456449403</v>
      </c>
      <c r="F11" s="46">
        <v>5</v>
      </c>
      <c r="G11" s="237">
        <v>0.003703703703703704</v>
      </c>
      <c r="H11" s="22">
        <v>0</v>
      </c>
      <c r="I11" s="114">
        <v>0</v>
      </c>
      <c r="J11" s="46">
        <v>51</v>
      </c>
      <c r="K11" s="237">
        <v>0.004724409448818898</v>
      </c>
      <c r="L11" s="22">
        <v>70</v>
      </c>
      <c r="M11" s="238">
        <v>0.019880715705765408</v>
      </c>
      <c r="N11" s="46">
        <v>115</v>
      </c>
      <c r="O11" s="237">
        <v>0.02376524075222154</v>
      </c>
      <c r="P11" s="22">
        <v>25</v>
      </c>
      <c r="Q11" s="238">
        <v>0.016960651289009497</v>
      </c>
      <c r="R11" s="46">
        <v>0</v>
      </c>
      <c r="S11" s="125">
        <v>0</v>
      </c>
      <c r="T11" s="22">
        <v>210</v>
      </c>
      <c r="U11" s="238">
        <v>0.021287379624936643</v>
      </c>
      <c r="V11" s="22">
        <v>261</v>
      </c>
      <c r="W11" s="238">
        <v>0.012633107454017425</v>
      </c>
    </row>
    <row r="12" spans="1:23" ht="15">
      <c r="A12" s="239" t="s">
        <v>59</v>
      </c>
      <c r="B12" s="22">
        <v>102</v>
      </c>
      <c r="C12" s="237">
        <v>0.02361111111111111</v>
      </c>
      <c r="D12" s="22">
        <v>167</v>
      </c>
      <c r="E12" s="238">
        <v>0.03268741436680368</v>
      </c>
      <c r="F12" s="46">
        <v>37</v>
      </c>
      <c r="G12" s="237">
        <v>0.027407407407407408</v>
      </c>
      <c r="H12" s="22">
        <v>0</v>
      </c>
      <c r="I12" s="114">
        <v>0</v>
      </c>
      <c r="J12" s="46">
        <v>306</v>
      </c>
      <c r="K12" s="237">
        <v>0.02834645669291339</v>
      </c>
      <c r="L12" s="22">
        <v>196</v>
      </c>
      <c r="M12" s="238">
        <v>0.055666003976143144</v>
      </c>
      <c r="N12" s="46">
        <v>485</v>
      </c>
      <c r="O12" s="237">
        <v>0.10022731969415169</v>
      </c>
      <c r="P12" s="22">
        <v>99</v>
      </c>
      <c r="Q12" s="238">
        <v>0.06716417910447761</v>
      </c>
      <c r="R12" s="46">
        <v>3</v>
      </c>
      <c r="S12" s="125">
        <v>0.0967741935483871</v>
      </c>
      <c r="T12" s="22">
        <v>783</v>
      </c>
      <c r="U12" s="238">
        <v>0.07937151545869235</v>
      </c>
      <c r="V12" s="22">
        <v>1089</v>
      </c>
      <c r="W12" s="238">
        <v>0.0527105517909003</v>
      </c>
    </row>
    <row r="13" spans="1:23" ht="15">
      <c r="A13" s="239" t="s">
        <v>60</v>
      </c>
      <c r="B13" s="22">
        <v>264</v>
      </c>
      <c r="C13" s="237">
        <v>0.06111111111111111</v>
      </c>
      <c r="D13" s="22">
        <v>386</v>
      </c>
      <c r="E13" s="238">
        <v>0.07555294578195342</v>
      </c>
      <c r="F13" s="46">
        <v>104</v>
      </c>
      <c r="G13" s="237">
        <v>0.07703703703703704</v>
      </c>
      <c r="H13" s="22">
        <v>1</v>
      </c>
      <c r="I13" s="114">
        <v>0.0625</v>
      </c>
      <c r="J13" s="46">
        <v>755</v>
      </c>
      <c r="K13" s="237">
        <v>0.06993978693839739</v>
      </c>
      <c r="L13" s="22">
        <v>329</v>
      </c>
      <c r="M13" s="238">
        <v>0.09343936381709743</v>
      </c>
      <c r="N13" s="46">
        <v>483</v>
      </c>
      <c r="O13" s="237">
        <v>0.09981401115933045</v>
      </c>
      <c r="P13" s="22">
        <v>139</v>
      </c>
      <c r="Q13" s="238">
        <v>0.09430122116689281</v>
      </c>
      <c r="R13" s="46">
        <v>3</v>
      </c>
      <c r="S13" s="125">
        <v>0.0967741935483871</v>
      </c>
      <c r="T13" s="22">
        <v>954</v>
      </c>
      <c r="U13" s="238">
        <v>0.09670552458185505</v>
      </c>
      <c r="V13" s="22">
        <v>1709</v>
      </c>
      <c r="W13" s="238">
        <v>0.08272023233301065</v>
      </c>
    </row>
    <row r="14" spans="1:23" ht="15">
      <c r="A14" s="239" t="s">
        <v>61</v>
      </c>
      <c r="B14" s="22">
        <v>857</v>
      </c>
      <c r="C14" s="237">
        <v>0.19837962962962963</v>
      </c>
      <c r="D14" s="22">
        <v>1035</v>
      </c>
      <c r="E14" s="238">
        <v>0.2025836758661186</v>
      </c>
      <c r="F14" s="46">
        <v>222</v>
      </c>
      <c r="G14" s="237">
        <v>0.16444444444444448</v>
      </c>
      <c r="H14" s="22">
        <v>2</v>
      </c>
      <c r="I14" s="114">
        <v>0.125</v>
      </c>
      <c r="J14" s="46">
        <v>2116</v>
      </c>
      <c r="K14" s="237">
        <v>0.19601667438628995</v>
      </c>
      <c r="L14" s="22">
        <v>626</v>
      </c>
      <c r="M14" s="238">
        <v>0.17779040045441635</v>
      </c>
      <c r="N14" s="46">
        <v>704</v>
      </c>
      <c r="O14" s="237">
        <v>0.14548460425707793</v>
      </c>
      <c r="P14" s="22">
        <v>220</v>
      </c>
      <c r="Q14" s="238">
        <v>0.14925373134328357</v>
      </c>
      <c r="R14" s="46">
        <v>3</v>
      </c>
      <c r="S14" s="125">
        <v>0.0967741935483871</v>
      </c>
      <c r="T14" s="22">
        <v>1553</v>
      </c>
      <c r="U14" s="238">
        <v>0.1574252407501267</v>
      </c>
      <c r="V14" s="22">
        <v>3669</v>
      </c>
      <c r="W14" s="238">
        <v>0.17758954501452082</v>
      </c>
    </row>
    <row r="15" spans="1:23" ht="15">
      <c r="A15" s="239" t="s">
        <v>62</v>
      </c>
      <c r="B15" s="22">
        <v>835</v>
      </c>
      <c r="C15" s="237">
        <v>0.19328703703703703</v>
      </c>
      <c r="D15" s="22">
        <v>922</v>
      </c>
      <c r="E15" s="238">
        <v>0.18046584458798198</v>
      </c>
      <c r="F15" s="46">
        <v>205</v>
      </c>
      <c r="G15" s="237">
        <v>0.15185185185185185</v>
      </c>
      <c r="H15" s="22">
        <v>1</v>
      </c>
      <c r="I15" s="114">
        <v>0.0625</v>
      </c>
      <c r="J15" s="46">
        <v>1963</v>
      </c>
      <c r="K15" s="237">
        <v>0.18184344603983327</v>
      </c>
      <c r="L15" s="22">
        <v>373</v>
      </c>
      <c r="M15" s="238">
        <v>0.10593581368929283</v>
      </c>
      <c r="N15" s="46">
        <v>352</v>
      </c>
      <c r="O15" s="237">
        <v>0.07274230212853897</v>
      </c>
      <c r="P15" s="22">
        <v>94</v>
      </c>
      <c r="Q15" s="238">
        <v>0.06377204884667571</v>
      </c>
      <c r="R15" s="46">
        <v>1</v>
      </c>
      <c r="S15" s="125">
        <v>0.03225806451612903</v>
      </c>
      <c r="T15" s="22">
        <v>820</v>
      </c>
      <c r="U15" s="238">
        <v>0.08312214901165739</v>
      </c>
      <c r="V15" s="22">
        <v>2783</v>
      </c>
      <c r="W15" s="238">
        <v>0.13470474346563405</v>
      </c>
    </row>
    <row r="16" spans="1:23" ht="15">
      <c r="A16" s="239" t="s">
        <v>63</v>
      </c>
      <c r="B16" s="22">
        <v>210</v>
      </c>
      <c r="C16" s="237">
        <v>0.04861111111111112</v>
      </c>
      <c r="D16" s="22">
        <v>208</v>
      </c>
      <c r="E16" s="238">
        <v>0.04071246819338423</v>
      </c>
      <c r="F16" s="46">
        <v>48</v>
      </c>
      <c r="G16" s="237">
        <v>0.035555555555555556</v>
      </c>
      <c r="H16" s="22">
        <v>1</v>
      </c>
      <c r="I16" s="114">
        <v>0.0625</v>
      </c>
      <c r="J16" s="46">
        <v>467</v>
      </c>
      <c r="K16" s="237">
        <v>0.043260768874478925</v>
      </c>
      <c r="L16" s="22">
        <v>116</v>
      </c>
      <c r="M16" s="238">
        <v>0.03294518602669696</v>
      </c>
      <c r="N16" s="46">
        <v>112</v>
      </c>
      <c r="O16" s="237">
        <v>0.023145277949989666</v>
      </c>
      <c r="P16" s="22">
        <v>31</v>
      </c>
      <c r="Q16" s="238">
        <v>0.02103120759837178</v>
      </c>
      <c r="R16" s="46">
        <v>1</v>
      </c>
      <c r="S16" s="125">
        <v>0.03225806451612903</v>
      </c>
      <c r="T16" s="22">
        <v>260</v>
      </c>
      <c r="U16" s="238">
        <v>0.026355803345159655</v>
      </c>
      <c r="V16" s="22">
        <v>727</v>
      </c>
      <c r="W16" s="238">
        <v>0.03518877057115199</v>
      </c>
    </row>
    <row r="17" spans="1:23" ht="15">
      <c r="A17" s="239" t="s">
        <v>64</v>
      </c>
      <c r="B17" s="22">
        <v>77</v>
      </c>
      <c r="C17" s="237">
        <v>0.017824074074074076</v>
      </c>
      <c r="D17" s="22">
        <v>91</v>
      </c>
      <c r="E17" s="238">
        <v>0.017811704834605598</v>
      </c>
      <c r="F17" s="46">
        <v>25</v>
      </c>
      <c r="G17" s="237">
        <v>0.018518518518518517</v>
      </c>
      <c r="H17" s="22">
        <v>1</v>
      </c>
      <c r="I17" s="114">
        <v>0.0625</v>
      </c>
      <c r="J17" s="46">
        <v>194</v>
      </c>
      <c r="K17" s="237">
        <v>0.017971283001389532</v>
      </c>
      <c r="L17" s="22">
        <v>46</v>
      </c>
      <c r="M17" s="238">
        <v>0.013064470320931554</v>
      </c>
      <c r="N17" s="46">
        <v>65</v>
      </c>
      <c r="O17" s="237">
        <v>0.013432527381690434</v>
      </c>
      <c r="P17" s="22">
        <v>19</v>
      </c>
      <c r="Q17" s="238">
        <v>0.01289009497964722</v>
      </c>
      <c r="R17" s="46">
        <v>0</v>
      </c>
      <c r="S17" s="125">
        <v>0</v>
      </c>
      <c r="T17" s="22">
        <v>130</v>
      </c>
      <c r="U17" s="238">
        <v>0.013177901672579827</v>
      </c>
      <c r="V17" s="22">
        <v>324</v>
      </c>
      <c r="W17" s="238">
        <v>0.015682478218780254</v>
      </c>
    </row>
    <row r="18" spans="1:23" ht="15">
      <c r="A18" s="239" t="s">
        <v>65</v>
      </c>
      <c r="B18" s="22">
        <v>110</v>
      </c>
      <c r="C18" s="237">
        <v>0.02546296296296296</v>
      </c>
      <c r="D18" s="22">
        <v>164</v>
      </c>
      <c r="E18" s="238">
        <v>0.03210021530632217</v>
      </c>
      <c r="F18" s="46">
        <v>33</v>
      </c>
      <c r="G18" s="237">
        <v>0.024444444444444446</v>
      </c>
      <c r="H18" s="22">
        <v>0</v>
      </c>
      <c r="I18" s="114">
        <v>0</v>
      </c>
      <c r="J18" s="46">
        <v>307</v>
      </c>
      <c r="K18" s="237">
        <v>0.02843909217230199</v>
      </c>
      <c r="L18" s="22">
        <v>52</v>
      </c>
      <c r="M18" s="238">
        <v>0.014768531667140017</v>
      </c>
      <c r="N18" s="46">
        <v>85</v>
      </c>
      <c r="O18" s="237">
        <v>0.017565612729902872</v>
      </c>
      <c r="P18" s="22">
        <v>24</v>
      </c>
      <c r="Q18" s="238">
        <v>0.016282225237449117</v>
      </c>
      <c r="R18" s="46">
        <v>0</v>
      </c>
      <c r="S18" s="125">
        <v>0</v>
      </c>
      <c r="T18" s="22">
        <v>161</v>
      </c>
      <c r="U18" s="238">
        <v>0.016320324379118095</v>
      </c>
      <c r="V18" s="22">
        <v>468</v>
      </c>
      <c r="W18" s="238">
        <v>0.022652468538238144</v>
      </c>
    </row>
    <row r="19" spans="1:23" ht="15">
      <c r="A19" s="239" t="s">
        <v>66</v>
      </c>
      <c r="B19" s="22">
        <v>256</v>
      </c>
      <c r="C19" s="237">
        <v>0.05925925925925926</v>
      </c>
      <c r="D19" s="22">
        <v>350</v>
      </c>
      <c r="E19" s="238">
        <v>0.06850655705617538</v>
      </c>
      <c r="F19" s="46">
        <v>110</v>
      </c>
      <c r="G19" s="237">
        <v>0.08148148148148149</v>
      </c>
      <c r="H19" s="22">
        <v>1</v>
      </c>
      <c r="I19" s="114">
        <v>0.0625</v>
      </c>
      <c r="J19" s="46">
        <v>717</v>
      </c>
      <c r="K19" s="237">
        <v>0.06641963872163038</v>
      </c>
      <c r="L19" s="22">
        <v>127</v>
      </c>
      <c r="M19" s="238">
        <v>0.036069298494745806</v>
      </c>
      <c r="N19" s="46">
        <v>201</v>
      </c>
      <c r="O19" s="237">
        <v>0.041537507749535026</v>
      </c>
      <c r="P19" s="22">
        <v>75</v>
      </c>
      <c r="Q19" s="238">
        <v>0.05088195386702849</v>
      </c>
      <c r="R19" s="46">
        <v>0</v>
      </c>
      <c r="S19" s="125">
        <v>0</v>
      </c>
      <c r="T19" s="22">
        <v>403</v>
      </c>
      <c r="U19" s="238">
        <v>0.04085149518499746</v>
      </c>
      <c r="V19" s="22">
        <v>1120</v>
      </c>
      <c r="W19" s="238">
        <v>0.05421103581800581</v>
      </c>
    </row>
    <row r="20" spans="1:23" ht="15">
      <c r="A20" s="239" t="s">
        <v>67</v>
      </c>
      <c r="B20" s="22">
        <v>174</v>
      </c>
      <c r="C20" s="237">
        <v>0.04027777777777777</v>
      </c>
      <c r="D20" s="22">
        <v>280</v>
      </c>
      <c r="E20" s="238">
        <v>0.0548052456449403</v>
      </c>
      <c r="F20" s="46">
        <v>71</v>
      </c>
      <c r="G20" s="237">
        <v>0.052592592592592594</v>
      </c>
      <c r="H20" s="22">
        <v>0</v>
      </c>
      <c r="I20" s="114">
        <v>0</v>
      </c>
      <c r="J20" s="46">
        <v>525</v>
      </c>
      <c r="K20" s="237">
        <v>0.04863362667901806</v>
      </c>
      <c r="L20" s="22">
        <v>177</v>
      </c>
      <c r="M20" s="238">
        <v>0.05026980971314968</v>
      </c>
      <c r="N20" s="46">
        <v>315</v>
      </c>
      <c r="O20" s="237">
        <v>0.06509609423434594</v>
      </c>
      <c r="P20" s="22">
        <v>77</v>
      </c>
      <c r="Q20" s="238">
        <v>0.05223880597014925</v>
      </c>
      <c r="R20" s="46">
        <v>2</v>
      </c>
      <c r="S20" s="125">
        <v>0.06451612903225806</v>
      </c>
      <c r="T20" s="22">
        <v>571</v>
      </c>
      <c r="U20" s="238">
        <v>0.05788139888494678</v>
      </c>
      <c r="V20" s="22">
        <v>1096</v>
      </c>
      <c r="W20" s="238">
        <v>0.05304937076476283</v>
      </c>
    </row>
    <row r="21" spans="1:23" ht="15">
      <c r="A21" s="239" t="s">
        <v>68</v>
      </c>
      <c r="B21" s="22">
        <v>127</v>
      </c>
      <c r="C21" s="237">
        <v>0.02939814814814815</v>
      </c>
      <c r="D21" s="22">
        <v>144</v>
      </c>
      <c r="E21" s="238">
        <v>0.028185554903112156</v>
      </c>
      <c r="F21" s="46">
        <v>51</v>
      </c>
      <c r="G21" s="237">
        <v>0.03777777777777778</v>
      </c>
      <c r="H21" s="22">
        <v>0</v>
      </c>
      <c r="I21" s="114">
        <v>0</v>
      </c>
      <c r="J21" s="46">
        <v>322</v>
      </c>
      <c r="K21" s="237">
        <v>0.029828624363131072</v>
      </c>
      <c r="L21" s="22">
        <v>115</v>
      </c>
      <c r="M21" s="238">
        <v>0.032661175802328885</v>
      </c>
      <c r="N21" s="46">
        <v>216</v>
      </c>
      <c r="O21" s="237">
        <v>0.044637321760694355</v>
      </c>
      <c r="P21" s="22">
        <v>71</v>
      </c>
      <c r="Q21" s="238">
        <v>0.04816824966078698</v>
      </c>
      <c r="R21" s="46">
        <v>2</v>
      </c>
      <c r="S21" s="125">
        <v>0.06451612903225806</v>
      </c>
      <c r="T21" s="22">
        <v>404</v>
      </c>
      <c r="U21" s="238">
        <v>0.04095286365940193</v>
      </c>
      <c r="V21" s="22">
        <v>726</v>
      </c>
      <c r="W21" s="238">
        <v>0.035140367860600194</v>
      </c>
    </row>
    <row r="22" spans="1:23" ht="15">
      <c r="A22" s="239" t="s">
        <v>69</v>
      </c>
      <c r="B22" s="22">
        <v>126</v>
      </c>
      <c r="C22" s="237">
        <v>0.02916666666666666</v>
      </c>
      <c r="D22" s="22">
        <v>181</v>
      </c>
      <c r="E22" s="238">
        <v>0.03542767664905069</v>
      </c>
      <c r="F22" s="46">
        <v>73</v>
      </c>
      <c r="G22" s="237">
        <v>0.05407407407407407</v>
      </c>
      <c r="H22" s="22">
        <v>1</v>
      </c>
      <c r="I22" s="114">
        <v>0.0625</v>
      </c>
      <c r="J22" s="46">
        <v>381</v>
      </c>
      <c r="K22" s="237">
        <v>0.03529411764705882</v>
      </c>
      <c r="L22" s="22">
        <v>123</v>
      </c>
      <c r="M22" s="238">
        <v>0.0349332575972735</v>
      </c>
      <c r="N22" s="46">
        <v>171</v>
      </c>
      <c r="O22" s="237">
        <v>0.035337879727216366</v>
      </c>
      <c r="P22" s="22">
        <v>53</v>
      </c>
      <c r="Q22" s="238">
        <v>0.03595658073270014</v>
      </c>
      <c r="R22" s="46">
        <v>1</v>
      </c>
      <c r="S22" s="125">
        <v>0.03225806451612903</v>
      </c>
      <c r="T22" s="22">
        <v>348</v>
      </c>
      <c r="U22" s="238">
        <v>0.03527622909275215</v>
      </c>
      <c r="V22" s="22">
        <v>729</v>
      </c>
      <c r="W22" s="238">
        <v>0.03528557599225557</v>
      </c>
    </row>
    <row r="23" spans="1:23" ht="15">
      <c r="A23" s="239" t="s">
        <v>70</v>
      </c>
      <c r="B23" s="22">
        <v>287</v>
      </c>
      <c r="C23" s="237">
        <v>0.06643518518518518</v>
      </c>
      <c r="D23" s="22">
        <v>347</v>
      </c>
      <c r="E23" s="238">
        <v>0.06791935799569387</v>
      </c>
      <c r="F23" s="46">
        <v>103</v>
      </c>
      <c r="G23" s="237">
        <v>0.07629629629629629</v>
      </c>
      <c r="H23" s="22">
        <v>2</v>
      </c>
      <c r="I23" s="114">
        <v>0.125</v>
      </c>
      <c r="J23" s="46">
        <v>739</v>
      </c>
      <c r="K23" s="237">
        <v>0.06845761926817971</v>
      </c>
      <c r="L23" s="22">
        <v>255</v>
      </c>
      <c r="M23" s="238">
        <v>0.0724226072138597</v>
      </c>
      <c r="N23" s="46">
        <v>368</v>
      </c>
      <c r="O23" s="237">
        <v>0.0760487704071089</v>
      </c>
      <c r="P23" s="22">
        <v>134</v>
      </c>
      <c r="Q23" s="238">
        <v>0.09090909090909091</v>
      </c>
      <c r="R23" s="46">
        <v>1</v>
      </c>
      <c r="S23" s="125">
        <v>0.03225806451612903</v>
      </c>
      <c r="T23" s="22">
        <v>758</v>
      </c>
      <c r="U23" s="238">
        <v>0.07683730359858085</v>
      </c>
      <c r="V23" s="22">
        <v>1497</v>
      </c>
      <c r="W23" s="238">
        <v>0.07245885769603097</v>
      </c>
    </row>
    <row r="24" spans="1:23" ht="15">
      <c r="A24" s="239" t="s">
        <v>71</v>
      </c>
      <c r="B24" s="22">
        <v>359</v>
      </c>
      <c r="C24" s="237">
        <v>0.08310185185185186</v>
      </c>
      <c r="D24" s="22">
        <v>302</v>
      </c>
      <c r="E24" s="238">
        <v>0.05911137208847134</v>
      </c>
      <c r="F24" s="46">
        <v>82</v>
      </c>
      <c r="G24" s="237">
        <v>0.060740740740740734</v>
      </c>
      <c r="H24" s="22">
        <v>0</v>
      </c>
      <c r="I24" s="114">
        <v>0</v>
      </c>
      <c r="J24" s="46">
        <v>743</v>
      </c>
      <c r="K24" s="237">
        <v>0.06882816118573414</v>
      </c>
      <c r="L24" s="22">
        <v>320</v>
      </c>
      <c r="M24" s="238">
        <v>0.09088327179778471</v>
      </c>
      <c r="N24" s="46">
        <v>355</v>
      </c>
      <c r="O24" s="237">
        <v>0.07336226493077082</v>
      </c>
      <c r="P24" s="22">
        <v>87</v>
      </c>
      <c r="Q24" s="238">
        <v>0.059023066485753055</v>
      </c>
      <c r="R24" s="46">
        <v>1</v>
      </c>
      <c r="S24" s="125">
        <v>0.03225806451612903</v>
      </c>
      <c r="T24" s="22">
        <v>763</v>
      </c>
      <c r="U24" s="238">
        <v>0.07734414597060314</v>
      </c>
      <c r="V24" s="22">
        <v>1506</v>
      </c>
      <c r="W24" s="238">
        <v>0.07289448209099708</v>
      </c>
    </row>
    <row r="25" spans="1:23" ht="15">
      <c r="A25" s="239" t="s">
        <v>72</v>
      </c>
      <c r="B25" s="22">
        <v>184</v>
      </c>
      <c r="C25" s="237">
        <v>0.0425925925925926</v>
      </c>
      <c r="D25" s="22">
        <v>138</v>
      </c>
      <c r="E25" s="238">
        <v>0.02701115678214915</v>
      </c>
      <c r="F25" s="46">
        <v>57</v>
      </c>
      <c r="G25" s="237">
        <v>0.042222222222222223</v>
      </c>
      <c r="H25" s="22">
        <v>0</v>
      </c>
      <c r="I25" s="114">
        <v>0</v>
      </c>
      <c r="J25" s="46">
        <v>379</v>
      </c>
      <c r="K25" s="237">
        <v>0.03510884668828161</v>
      </c>
      <c r="L25" s="22">
        <v>133</v>
      </c>
      <c r="M25" s="238">
        <v>0.03777335984095427</v>
      </c>
      <c r="N25" s="46">
        <v>152</v>
      </c>
      <c r="O25" s="237">
        <v>0.03141144864641455</v>
      </c>
      <c r="P25" s="22">
        <v>64</v>
      </c>
      <c r="Q25" s="238">
        <v>0.04341926729986431</v>
      </c>
      <c r="R25" s="46">
        <v>2</v>
      </c>
      <c r="S25" s="125">
        <v>0.06451612903225806</v>
      </c>
      <c r="T25" s="22">
        <v>351</v>
      </c>
      <c r="U25" s="238">
        <v>0.03558033451596553</v>
      </c>
      <c r="V25" s="22">
        <v>730</v>
      </c>
      <c r="W25" s="238">
        <v>0.035333978702807356</v>
      </c>
    </row>
    <row r="26" spans="1:23" ht="15">
      <c r="A26" s="239" t="s">
        <v>73</v>
      </c>
      <c r="B26" s="22">
        <v>77</v>
      </c>
      <c r="C26" s="237">
        <v>0.017824074074074076</v>
      </c>
      <c r="D26" s="22">
        <v>75</v>
      </c>
      <c r="E26" s="238">
        <v>0.014679976512037585</v>
      </c>
      <c r="F26" s="46">
        <v>22</v>
      </c>
      <c r="G26" s="237">
        <v>0.016296296296296295</v>
      </c>
      <c r="H26" s="22">
        <v>2</v>
      </c>
      <c r="I26" s="114">
        <v>0.125</v>
      </c>
      <c r="J26" s="46">
        <v>176</v>
      </c>
      <c r="K26" s="237">
        <v>0.016303844372394627</v>
      </c>
      <c r="L26" s="22">
        <v>68</v>
      </c>
      <c r="M26" s="238">
        <v>0.019312695257029253</v>
      </c>
      <c r="N26" s="46">
        <v>67</v>
      </c>
      <c r="O26" s="237">
        <v>0.013845835916511678</v>
      </c>
      <c r="P26" s="22">
        <v>29</v>
      </c>
      <c r="Q26" s="238">
        <v>0.01967435549525102</v>
      </c>
      <c r="R26" s="46">
        <v>1</v>
      </c>
      <c r="S26" s="125">
        <v>0.03225806451612903</v>
      </c>
      <c r="T26" s="22">
        <v>165</v>
      </c>
      <c r="U26" s="238">
        <v>0.016725798276735936</v>
      </c>
      <c r="V26" s="22">
        <v>341</v>
      </c>
      <c r="W26" s="238">
        <v>0.016505324298160696</v>
      </c>
    </row>
    <row r="27" spans="1:23" ht="15">
      <c r="A27" s="239" t="s">
        <v>74</v>
      </c>
      <c r="B27" s="22">
        <v>52</v>
      </c>
      <c r="C27" s="237">
        <v>0.012037037037037037</v>
      </c>
      <c r="D27" s="22">
        <v>63</v>
      </c>
      <c r="E27" s="238">
        <v>0.012331180270111567</v>
      </c>
      <c r="F27" s="46">
        <v>28</v>
      </c>
      <c r="G27" s="237">
        <v>0.02074074074074074</v>
      </c>
      <c r="H27" s="22">
        <v>0</v>
      </c>
      <c r="I27" s="114">
        <v>0</v>
      </c>
      <c r="J27" s="46">
        <v>143</v>
      </c>
      <c r="K27" s="237">
        <v>0.013246873552570633</v>
      </c>
      <c r="L27" s="22">
        <v>50</v>
      </c>
      <c r="M27" s="238">
        <v>0.014200511218403862</v>
      </c>
      <c r="N27" s="46">
        <v>86</v>
      </c>
      <c r="O27" s="237">
        <v>0.017772266997313494</v>
      </c>
      <c r="P27" s="22">
        <v>27</v>
      </c>
      <c r="Q27" s="238">
        <v>0.018317503392130258</v>
      </c>
      <c r="R27" s="46">
        <v>1</v>
      </c>
      <c r="S27" s="125">
        <v>0.03225806451612903</v>
      </c>
      <c r="T27" s="22">
        <v>164</v>
      </c>
      <c r="U27" s="238">
        <v>0.016624429802331475</v>
      </c>
      <c r="V27" s="22">
        <v>307</v>
      </c>
      <c r="W27" s="238">
        <v>0.014859632139399807</v>
      </c>
    </row>
    <row r="28" spans="1:23" ht="15">
      <c r="A28" s="239" t="s">
        <v>75</v>
      </c>
      <c r="B28" s="22">
        <v>28</v>
      </c>
      <c r="C28" s="237">
        <v>0.006481481481481481</v>
      </c>
      <c r="D28" s="22">
        <v>48</v>
      </c>
      <c r="E28" s="238">
        <v>0.009395184967704051</v>
      </c>
      <c r="F28" s="46">
        <v>12</v>
      </c>
      <c r="G28" s="237">
        <v>0.008888888888888889</v>
      </c>
      <c r="H28" s="22">
        <v>0</v>
      </c>
      <c r="I28" s="114">
        <v>0</v>
      </c>
      <c r="J28" s="46">
        <v>88</v>
      </c>
      <c r="K28" s="237">
        <v>0.008151922186197313</v>
      </c>
      <c r="L28" s="22">
        <v>80</v>
      </c>
      <c r="M28" s="238">
        <v>0.02272081794944618</v>
      </c>
      <c r="N28" s="46">
        <v>126</v>
      </c>
      <c r="O28" s="237">
        <v>0.026038437693738373</v>
      </c>
      <c r="P28" s="22">
        <v>38</v>
      </c>
      <c r="Q28" s="238">
        <v>0.02578018995929444</v>
      </c>
      <c r="R28" s="46">
        <v>0</v>
      </c>
      <c r="S28" s="125">
        <v>0</v>
      </c>
      <c r="T28" s="22">
        <v>244</v>
      </c>
      <c r="U28" s="238">
        <v>0.02473390775468829</v>
      </c>
      <c r="V28" s="22">
        <v>332</v>
      </c>
      <c r="W28" s="238">
        <v>0.016069699903194578</v>
      </c>
    </row>
    <row r="29" spans="1:23" ht="15">
      <c r="A29" s="239" t="s">
        <v>76</v>
      </c>
      <c r="B29" s="22">
        <v>39</v>
      </c>
      <c r="C29" s="237">
        <v>0.009027777777777777</v>
      </c>
      <c r="D29" s="22">
        <v>45</v>
      </c>
      <c r="E29" s="238">
        <v>0.008807985907222548</v>
      </c>
      <c r="F29" s="46">
        <v>13</v>
      </c>
      <c r="G29" s="237">
        <v>0.00962962962962963</v>
      </c>
      <c r="H29" s="22">
        <v>0</v>
      </c>
      <c r="I29" s="114">
        <v>0</v>
      </c>
      <c r="J29" s="46">
        <v>97</v>
      </c>
      <c r="K29" s="237">
        <v>0.008985641500694766</v>
      </c>
      <c r="L29" s="22">
        <v>78</v>
      </c>
      <c r="M29" s="238">
        <v>0.022152797500710024</v>
      </c>
      <c r="N29" s="46">
        <v>123</v>
      </c>
      <c r="O29" s="237">
        <v>0.025418474891506514</v>
      </c>
      <c r="P29" s="22">
        <v>48</v>
      </c>
      <c r="Q29" s="238">
        <v>0.032564450474898234</v>
      </c>
      <c r="R29" s="46">
        <v>1</v>
      </c>
      <c r="S29" s="125">
        <v>0.03225806451612903</v>
      </c>
      <c r="T29" s="22">
        <v>250</v>
      </c>
      <c r="U29" s="238">
        <v>0.025342118601115057</v>
      </c>
      <c r="V29" s="22">
        <v>347</v>
      </c>
      <c r="W29" s="238">
        <v>0.016795740561471442</v>
      </c>
    </row>
    <row r="30" spans="1:23" ht="15">
      <c r="A30" s="239" t="s">
        <v>77</v>
      </c>
      <c r="B30" s="22">
        <v>12</v>
      </c>
      <c r="C30" s="237">
        <v>0.002777777777777778</v>
      </c>
      <c r="D30" s="22">
        <v>12</v>
      </c>
      <c r="E30" s="238">
        <v>0.002348796241926013</v>
      </c>
      <c r="F30" s="46">
        <v>1</v>
      </c>
      <c r="G30" s="237">
        <v>0.0007407407407407407</v>
      </c>
      <c r="H30" s="22">
        <v>0</v>
      </c>
      <c r="I30" s="114">
        <v>0</v>
      </c>
      <c r="J30" s="46">
        <v>25</v>
      </c>
      <c r="K30" s="237">
        <v>0.002315886984715146</v>
      </c>
      <c r="L30" s="22">
        <v>27</v>
      </c>
      <c r="M30" s="238">
        <v>0.007668276057938086</v>
      </c>
      <c r="N30" s="46">
        <v>31</v>
      </c>
      <c r="O30" s="237">
        <v>0.006406282289729284</v>
      </c>
      <c r="P30" s="22">
        <v>22</v>
      </c>
      <c r="Q30" s="238">
        <v>0.014925373134328356</v>
      </c>
      <c r="R30" s="46">
        <v>0</v>
      </c>
      <c r="S30" s="125">
        <v>0</v>
      </c>
      <c r="T30" s="22">
        <v>80</v>
      </c>
      <c r="U30" s="238">
        <v>0.008109477952356819</v>
      </c>
      <c r="V30" s="22">
        <v>105</v>
      </c>
      <c r="W30" s="238">
        <v>0.005082284607938045</v>
      </c>
    </row>
    <row r="31" spans="1:23" ht="15.75" thickBot="1">
      <c r="A31" s="254" t="s">
        <v>91</v>
      </c>
      <c r="B31" s="47">
        <v>105</v>
      </c>
      <c r="C31" s="237">
        <v>0.02430555555555556</v>
      </c>
      <c r="D31" s="47">
        <v>94</v>
      </c>
      <c r="E31" s="238">
        <v>0.018398903895087103</v>
      </c>
      <c r="F31" s="48">
        <v>37</v>
      </c>
      <c r="G31" s="237">
        <v>0.027407407407407408</v>
      </c>
      <c r="H31" s="47">
        <v>3</v>
      </c>
      <c r="I31" s="114">
        <v>0.1875</v>
      </c>
      <c r="J31" s="46">
        <v>239</v>
      </c>
      <c r="K31" s="237">
        <v>0.022139879573876795</v>
      </c>
      <c r="L31" s="47">
        <v>103</v>
      </c>
      <c r="M31" s="238">
        <v>0.029253053109911956</v>
      </c>
      <c r="N31" s="48">
        <v>151</v>
      </c>
      <c r="O31" s="237">
        <v>0.031204794379003933</v>
      </c>
      <c r="P31" s="47">
        <v>56</v>
      </c>
      <c r="Q31" s="238">
        <v>0.03799185888738128</v>
      </c>
      <c r="R31" s="48">
        <v>8</v>
      </c>
      <c r="S31" s="125">
        <v>0.25806451612903225</v>
      </c>
      <c r="T31" s="22">
        <v>318</v>
      </c>
      <c r="U31" s="238">
        <v>0.032235174860618346</v>
      </c>
      <c r="V31" s="22">
        <v>557</v>
      </c>
      <c r="W31" s="238">
        <v>0.026960309777347532</v>
      </c>
    </row>
    <row r="32" spans="1:23" ht="15.75" thickBot="1">
      <c r="A32" s="49" t="s">
        <v>79</v>
      </c>
      <c r="B32" s="50">
        <v>4320</v>
      </c>
      <c r="C32" s="106">
        <v>1</v>
      </c>
      <c r="D32" s="50">
        <v>5109</v>
      </c>
      <c r="E32" s="107">
        <v>1</v>
      </c>
      <c r="F32" s="51">
        <v>1350</v>
      </c>
      <c r="G32" s="106">
        <v>1</v>
      </c>
      <c r="H32" s="50">
        <v>16</v>
      </c>
      <c r="I32" s="107">
        <v>1</v>
      </c>
      <c r="J32" s="51">
        <v>10795</v>
      </c>
      <c r="K32" s="106">
        <v>1</v>
      </c>
      <c r="L32" s="50">
        <v>3521</v>
      </c>
      <c r="M32" s="107">
        <v>1</v>
      </c>
      <c r="N32" s="51">
        <v>4839</v>
      </c>
      <c r="O32" s="106">
        <v>1</v>
      </c>
      <c r="P32" s="50">
        <v>1474</v>
      </c>
      <c r="Q32" s="107">
        <v>1</v>
      </c>
      <c r="R32" s="51">
        <v>31</v>
      </c>
      <c r="S32" s="106">
        <v>1</v>
      </c>
      <c r="T32" s="50">
        <v>9865</v>
      </c>
      <c r="U32" s="107">
        <v>1</v>
      </c>
      <c r="V32" s="50">
        <v>20660</v>
      </c>
      <c r="W32" s="107">
        <v>1</v>
      </c>
    </row>
    <row r="33" spans="1:23" ht="15">
      <c r="A33" s="112"/>
      <c r="B33" s="246"/>
      <c r="C33" s="247"/>
      <c r="D33" s="246"/>
      <c r="E33" s="247"/>
      <c r="F33" s="246"/>
      <c r="G33" s="247"/>
      <c r="H33" s="246"/>
      <c r="I33" s="247"/>
      <c r="J33" s="246"/>
      <c r="K33" s="247"/>
      <c r="L33" s="246"/>
      <c r="M33" s="247"/>
      <c r="N33" s="246"/>
      <c r="O33" s="247"/>
      <c r="P33" s="246"/>
      <c r="Q33" s="247"/>
      <c r="R33" s="246"/>
      <c r="S33" s="247"/>
      <c r="T33" s="246"/>
      <c r="U33" s="247"/>
      <c r="V33" s="246"/>
      <c r="W33" s="247"/>
    </row>
    <row r="34" spans="1:23" ht="15">
      <c r="A34" s="52" t="s">
        <v>85</v>
      </c>
      <c r="B34" s="53"/>
      <c r="C34" s="53"/>
      <c r="D34" s="53"/>
      <c r="E34" s="53"/>
      <c r="F34" s="53"/>
      <c r="G34" s="53"/>
      <c r="H34" s="53"/>
      <c r="I34" s="53"/>
      <c r="J34" s="53"/>
      <c r="K34" s="53"/>
      <c r="L34" s="53"/>
      <c r="M34" s="53"/>
      <c r="N34" s="53"/>
      <c r="O34" s="53"/>
      <c r="P34" s="53"/>
      <c r="Q34" s="53"/>
      <c r="R34" s="53"/>
      <c r="S34" s="53"/>
      <c r="T34" s="53"/>
      <c r="U34" s="53"/>
      <c r="V34" s="53"/>
      <c r="W34" s="53"/>
    </row>
    <row r="35" spans="1:23" ht="15">
      <c r="A35" s="55" t="s">
        <v>86</v>
      </c>
      <c r="B35" s="53"/>
      <c r="C35" s="53"/>
      <c r="D35" s="53"/>
      <c r="E35" s="53"/>
      <c r="F35" s="53"/>
      <c r="G35" s="53"/>
      <c r="H35" s="53"/>
      <c r="I35" s="53"/>
      <c r="J35" s="53"/>
      <c r="K35" s="53"/>
      <c r="L35" s="53"/>
      <c r="M35" s="53"/>
      <c r="N35" s="53"/>
      <c r="O35" s="53"/>
      <c r="P35" s="53"/>
      <c r="Q35" s="53"/>
      <c r="R35" s="53"/>
      <c r="S35" s="53"/>
      <c r="T35" s="53"/>
      <c r="U35" s="53"/>
      <c r="V35" s="53"/>
      <c r="W35" s="53"/>
    </row>
    <row r="36" spans="1:23" ht="15">
      <c r="A36" s="56"/>
      <c r="B36" s="56"/>
      <c r="C36" s="56"/>
      <c r="D36" s="56"/>
      <c r="E36" s="56"/>
      <c r="F36" s="56"/>
      <c r="G36" s="56"/>
      <c r="H36" s="56"/>
      <c r="I36" s="56"/>
      <c r="J36" s="56"/>
      <c r="K36" s="56"/>
      <c r="L36" s="56"/>
      <c r="M36" s="56"/>
      <c r="N36" s="56"/>
      <c r="O36" s="56"/>
      <c r="P36" s="56"/>
      <c r="Q36" s="56"/>
      <c r="R36" s="56"/>
      <c r="S36" s="56"/>
      <c r="T36" s="56"/>
      <c r="U36" s="56"/>
      <c r="V36" s="56"/>
      <c r="W36" s="56"/>
    </row>
    <row r="37" spans="1:23" ht="15">
      <c r="A37" s="37"/>
      <c r="B37" s="37"/>
      <c r="C37" s="37"/>
      <c r="D37" s="37"/>
      <c r="E37" s="37"/>
      <c r="F37" s="37"/>
      <c r="G37" s="37"/>
      <c r="H37" s="37"/>
      <c r="I37" s="37"/>
      <c r="J37" s="37"/>
      <c r="K37" s="37"/>
      <c r="L37" s="37"/>
      <c r="M37" s="37"/>
      <c r="N37" s="37"/>
      <c r="O37" s="37"/>
      <c r="P37" s="37"/>
      <c r="Q37" s="37"/>
      <c r="R37" s="37"/>
      <c r="S37" s="37"/>
      <c r="T37" s="37"/>
      <c r="U37" s="37"/>
      <c r="V37" s="37"/>
      <c r="W37" s="37"/>
    </row>
  </sheetData>
  <sheetProtection/>
  <mergeCells count="18">
    <mergeCell ref="N5:O5"/>
    <mergeCell ref="P5:Q5"/>
    <mergeCell ref="H5:I5"/>
    <mergeCell ref="A2:A6"/>
    <mergeCell ref="B5:C5"/>
    <mergeCell ref="D5:E5"/>
    <mergeCell ref="F5:G5"/>
    <mergeCell ref="L5:M5"/>
    <mergeCell ref="R5:S5"/>
    <mergeCell ref="A1:W1"/>
    <mergeCell ref="B2:U2"/>
    <mergeCell ref="V2:W5"/>
    <mergeCell ref="B3:K3"/>
    <mergeCell ref="L3:U3"/>
    <mergeCell ref="B4:I4"/>
    <mergeCell ref="J4:K5"/>
    <mergeCell ref="L4:S4"/>
    <mergeCell ref="T4:U5"/>
  </mergeCells>
  <printOptions horizontalCentered="1"/>
  <pageMargins left="0.7" right="0.7" top="0.75" bottom="0.75" header="0.3" footer="0.3"/>
  <pageSetup fitToHeight="1" fitToWidth="1" horizontalDpi="600" verticalDpi="600" orientation="landscape" paperSize="9" scale="51" r:id="rId1"/>
</worksheet>
</file>

<file path=xl/worksheets/sheet40.xml><?xml version="1.0" encoding="utf-8"?>
<worksheet xmlns="http://schemas.openxmlformats.org/spreadsheetml/2006/main" xmlns:r="http://schemas.openxmlformats.org/officeDocument/2006/relationships">
  <sheetPr>
    <tabColor rgb="FF92D050"/>
    <pageSetUpPr fitToPage="1"/>
  </sheetPr>
  <dimension ref="A1:S21"/>
  <sheetViews>
    <sheetView zoomScalePageLayoutView="0" workbookViewId="0" topLeftCell="A1">
      <selection activeCell="A1" sqref="A1:S1"/>
    </sheetView>
  </sheetViews>
  <sheetFormatPr defaultColWidth="9.140625" defaultRowHeight="15"/>
  <cols>
    <col min="1" max="1" width="30.7109375" style="165" customWidth="1"/>
    <col min="2" max="19" width="9.421875" style="165" customWidth="1"/>
    <col min="20" max="16384" width="9.140625" style="165" customWidth="1"/>
  </cols>
  <sheetData>
    <row r="1" spans="1:19" ht="24.75" customHeight="1" thickBot="1" thickTop="1">
      <c r="A1" s="486" t="s">
        <v>313</v>
      </c>
      <c r="B1" s="513"/>
      <c r="C1" s="513"/>
      <c r="D1" s="513"/>
      <c r="E1" s="513"/>
      <c r="F1" s="513"/>
      <c r="G1" s="513"/>
      <c r="H1" s="513"/>
      <c r="I1" s="513"/>
      <c r="J1" s="513"/>
      <c r="K1" s="513"/>
      <c r="L1" s="513"/>
      <c r="M1" s="513"/>
      <c r="N1" s="513"/>
      <c r="O1" s="513"/>
      <c r="P1" s="513"/>
      <c r="Q1" s="513"/>
      <c r="R1" s="513"/>
      <c r="S1" s="514"/>
    </row>
    <row r="2" spans="1:19" ht="19.5" customHeight="1" thickBot="1" thickTop="1">
      <c r="A2" s="467" t="s">
        <v>181</v>
      </c>
      <c r="B2" s="463" t="s">
        <v>145</v>
      </c>
      <c r="C2" s="543"/>
      <c r="D2" s="543"/>
      <c r="E2" s="543"/>
      <c r="F2" s="543"/>
      <c r="G2" s="543"/>
      <c r="H2" s="543"/>
      <c r="I2" s="543"/>
      <c r="J2" s="543"/>
      <c r="K2" s="543"/>
      <c r="L2" s="543"/>
      <c r="M2" s="543"/>
      <c r="N2" s="543"/>
      <c r="O2" s="543"/>
      <c r="P2" s="543"/>
      <c r="Q2" s="543"/>
      <c r="R2" s="543"/>
      <c r="S2" s="535"/>
    </row>
    <row r="3" spans="1:19" ht="19.5" customHeight="1">
      <c r="A3" s="537"/>
      <c r="B3" s="559" t="s">
        <v>102</v>
      </c>
      <c r="C3" s="560"/>
      <c r="D3" s="519" t="s">
        <v>103</v>
      </c>
      <c r="E3" s="561"/>
      <c r="F3" s="519" t="s">
        <v>104</v>
      </c>
      <c r="G3" s="561"/>
      <c r="H3" s="519" t="s">
        <v>105</v>
      </c>
      <c r="I3" s="561"/>
      <c r="J3" s="519" t="s">
        <v>106</v>
      </c>
      <c r="K3" s="561"/>
      <c r="L3" s="519" t="s">
        <v>107</v>
      </c>
      <c r="M3" s="561"/>
      <c r="N3" s="519" t="s">
        <v>108</v>
      </c>
      <c r="O3" s="561"/>
      <c r="P3" s="519" t="s">
        <v>109</v>
      </c>
      <c r="Q3" s="561"/>
      <c r="R3" s="519" t="s">
        <v>99</v>
      </c>
      <c r="S3" s="561"/>
    </row>
    <row r="4" spans="1:19" ht="19.5" customHeight="1" thickBot="1">
      <c r="A4" s="537"/>
      <c r="B4" s="41" t="s">
        <v>52</v>
      </c>
      <c r="C4" s="42"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row>
    <row r="5" spans="1:19" ht="24.75" customHeight="1" thickBot="1">
      <c r="A5" s="182" t="s">
        <v>167</v>
      </c>
      <c r="B5" s="159">
        <v>906</v>
      </c>
      <c r="C5" s="183">
        <v>0.10888114409325804</v>
      </c>
      <c r="D5" s="160">
        <v>245</v>
      </c>
      <c r="E5" s="184">
        <v>0.08784510577267839</v>
      </c>
      <c r="F5" s="160">
        <v>197</v>
      </c>
      <c r="G5" s="184">
        <v>0.08509719222462203</v>
      </c>
      <c r="H5" s="160">
        <v>198</v>
      </c>
      <c r="I5" s="184">
        <v>0.09388335704125178</v>
      </c>
      <c r="J5" s="160">
        <v>143</v>
      </c>
      <c r="K5" s="184">
        <v>0.08948685857321652</v>
      </c>
      <c r="L5" s="160">
        <v>223</v>
      </c>
      <c r="M5" s="184">
        <v>0.09218685407193056</v>
      </c>
      <c r="N5" s="160">
        <v>78</v>
      </c>
      <c r="O5" s="184">
        <v>0.10222804718217562</v>
      </c>
      <c r="P5" s="160">
        <v>39</v>
      </c>
      <c r="Q5" s="184">
        <v>0.11271676300578035</v>
      </c>
      <c r="R5" s="160">
        <v>2029</v>
      </c>
      <c r="S5" s="184">
        <v>0.09820909970958373</v>
      </c>
    </row>
    <row r="6" spans="1:19" ht="15">
      <c r="A6" s="188" t="s">
        <v>168</v>
      </c>
      <c r="B6" s="129">
        <v>1980</v>
      </c>
      <c r="C6" s="78">
        <v>0.2379521692104315</v>
      </c>
      <c r="D6" s="91">
        <v>762</v>
      </c>
      <c r="E6" s="172">
        <v>0.2732162065256365</v>
      </c>
      <c r="F6" s="91">
        <v>611</v>
      </c>
      <c r="G6" s="172">
        <v>0.2639308855291576</v>
      </c>
      <c r="H6" s="91">
        <v>536</v>
      </c>
      <c r="I6" s="172">
        <v>0.2541488857278331</v>
      </c>
      <c r="J6" s="91">
        <v>393</v>
      </c>
      <c r="K6" s="172">
        <v>0.24593241551939926</v>
      </c>
      <c r="L6" s="91">
        <v>613</v>
      </c>
      <c r="M6" s="172">
        <v>0.253410500206697</v>
      </c>
      <c r="N6" s="91">
        <v>172</v>
      </c>
      <c r="O6" s="172">
        <v>0.2254259501965924</v>
      </c>
      <c r="P6" s="91">
        <v>79</v>
      </c>
      <c r="Q6" s="172">
        <v>0.22832369942196531</v>
      </c>
      <c r="R6" s="91">
        <v>5146</v>
      </c>
      <c r="S6" s="172">
        <v>0.24908034849951594</v>
      </c>
    </row>
    <row r="7" spans="1:19" ht="15">
      <c r="A7" s="186" t="s">
        <v>169</v>
      </c>
      <c r="B7" s="20">
        <v>612</v>
      </c>
      <c r="C7" s="79">
        <v>0.07354885230140608</v>
      </c>
      <c r="D7" s="21">
        <v>204</v>
      </c>
      <c r="E7" s="102">
        <v>0.07314449623520976</v>
      </c>
      <c r="F7" s="21">
        <v>186</v>
      </c>
      <c r="G7" s="102">
        <v>0.08034557235421166</v>
      </c>
      <c r="H7" s="21">
        <v>193</v>
      </c>
      <c r="I7" s="102">
        <v>0.09151256519677572</v>
      </c>
      <c r="J7" s="21">
        <v>148</v>
      </c>
      <c r="K7" s="102">
        <v>0.09261576971214018</v>
      </c>
      <c r="L7" s="21">
        <v>202</v>
      </c>
      <c r="M7" s="102">
        <v>0.08350558081852005</v>
      </c>
      <c r="N7" s="21">
        <v>48</v>
      </c>
      <c r="O7" s="102">
        <v>0.06290956749672344</v>
      </c>
      <c r="P7" s="21">
        <v>20</v>
      </c>
      <c r="Q7" s="102">
        <v>0.057803468208092484</v>
      </c>
      <c r="R7" s="21">
        <v>1613</v>
      </c>
      <c r="S7" s="102">
        <v>0.07807357212003872</v>
      </c>
    </row>
    <row r="8" spans="1:19" ht="15">
      <c r="A8" s="186" t="s">
        <v>170</v>
      </c>
      <c r="B8" s="20">
        <v>1505</v>
      </c>
      <c r="C8" s="79">
        <v>0.18086768417257543</v>
      </c>
      <c r="D8" s="21">
        <v>509</v>
      </c>
      <c r="E8" s="102">
        <v>0.182502689135891</v>
      </c>
      <c r="F8" s="21">
        <v>410</v>
      </c>
      <c r="G8" s="102">
        <v>0.1771058315334773</v>
      </c>
      <c r="H8" s="21">
        <v>349</v>
      </c>
      <c r="I8" s="102">
        <v>0.16548127074442864</v>
      </c>
      <c r="J8" s="21">
        <v>264</v>
      </c>
      <c r="K8" s="102">
        <v>0.16520650813516893</v>
      </c>
      <c r="L8" s="21">
        <v>452</v>
      </c>
      <c r="M8" s="102">
        <v>0.18685407193054981</v>
      </c>
      <c r="N8" s="21">
        <v>133</v>
      </c>
      <c r="O8" s="102">
        <v>0.17431192660550457</v>
      </c>
      <c r="P8" s="21">
        <v>58</v>
      </c>
      <c r="Q8" s="102">
        <v>0.1676300578034682</v>
      </c>
      <c r="R8" s="21">
        <v>3680</v>
      </c>
      <c r="S8" s="102">
        <v>0.17812197483059053</v>
      </c>
    </row>
    <row r="9" spans="1:19" ht="15">
      <c r="A9" s="186" t="s">
        <v>171</v>
      </c>
      <c r="B9" s="20">
        <v>831</v>
      </c>
      <c r="C9" s="79">
        <v>0.09986780435043865</v>
      </c>
      <c r="D9" s="21">
        <v>260</v>
      </c>
      <c r="E9" s="102">
        <v>0.09322337755467909</v>
      </c>
      <c r="F9" s="21">
        <v>231</v>
      </c>
      <c r="G9" s="102">
        <v>0.0997840172786177</v>
      </c>
      <c r="H9" s="21">
        <v>205</v>
      </c>
      <c r="I9" s="102">
        <v>0.09720246562351825</v>
      </c>
      <c r="J9" s="21">
        <v>164</v>
      </c>
      <c r="K9" s="102">
        <v>0.10262828535669588</v>
      </c>
      <c r="L9" s="21">
        <v>216</v>
      </c>
      <c r="M9" s="102">
        <v>0.08929309632079371</v>
      </c>
      <c r="N9" s="21">
        <v>63</v>
      </c>
      <c r="O9" s="102">
        <v>0.08256880733944955</v>
      </c>
      <c r="P9" s="21">
        <v>30</v>
      </c>
      <c r="Q9" s="102">
        <v>0.08670520231213873</v>
      </c>
      <c r="R9" s="21">
        <v>2000</v>
      </c>
      <c r="S9" s="102">
        <v>0.0968054211035818</v>
      </c>
    </row>
    <row r="10" spans="1:19" ht="15.75" thickBot="1">
      <c r="A10" s="189" t="s">
        <v>172</v>
      </c>
      <c r="B10" s="161">
        <v>1073</v>
      </c>
      <c r="C10" s="190">
        <v>0.12895084725393582</v>
      </c>
      <c r="D10" s="26">
        <v>339</v>
      </c>
      <c r="E10" s="191">
        <v>0.12154894227321619</v>
      </c>
      <c r="F10" s="26">
        <v>303</v>
      </c>
      <c r="G10" s="191">
        <v>0.13088552915766735</v>
      </c>
      <c r="H10" s="26">
        <v>247</v>
      </c>
      <c r="I10" s="191">
        <v>0.11711711711711711</v>
      </c>
      <c r="J10" s="26">
        <v>203</v>
      </c>
      <c r="K10" s="191">
        <v>0.12703379224030037</v>
      </c>
      <c r="L10" s="26">
        <v>267</v>
      </c>
      <c r="M10" s="191">
        <v>0.11037618850764778</v>
      </c>
      <c r="N10" s="26">
        <v>97</v>
      </c>
      <c r="O10" s="191">
        <v>0.127129750982962</v>
      </c>
      <c r="P10" s="26">
        <v>26</v>
      </c>
      <c r="Q10" s="191">
        <v>0.07514450867052024</v>
      </c>
      <c r="R10" s="26">
        <v>2555</v>
      </c>
      <c r="S10" s="191">
        <v>0.12366892545982575</v>
      </c>
    </row>
    <row r="11" spans="1:19" ht="24.75" customHeight="1" thickBot="1">
      <c r="A11" s="182" t="s">
        <v>173</v>
      </c>
      <c r="B11" s="159">
        <v>6001</v>
      </c>
      <c r="C11" s="183">
        <v>0.7211873572887875</v>
      </c>
      <c r="D11" s="160">
        <v>2074</v>
      </c>
      <c r="E11" s="184">
        <v>0.7436357117246326</v>
      </c>
      <c r="F11" s="160">
        <v>1741</v>
      </c>
      <c r="G11" s="184">
        <v>0.7520518358531316</v>
      </c>
      <c r="H11" s="160">
        <v>1530</v>
      </c>
      <c r="I11" s="184">
        <v>0.725462304409673</v>
      </c>
      <c r="J11" s="160">
        <v>1172</v>
      </c>
      <c r="K11" s="184">
        <v>0.7334167709637047</v>
      </c>
      <c r="L11" s="160">
        <v>1750</v>
      </c>
      <c r="M11" s="184">
        <v>0.7234394377842083</v>
      </c>
      <c r="N11" s="160">
        <v>513</v>
      </c>
      <c r="O11" s="184">
        <v>0.6723460026212319</v>
      </c>
      <c r="P11" s="160">
        <v>213</v>
      </c>
      <c r="Q11" s="184">
        <v>0.615606936416185</v>
      </c>
      <c r="R11" s="160">
        <v>14994</v>
      </c>
      <c r="S11" s="184">
        <v>0.7257502420135528</v>
      </c>
    </row>
    <row r="12" spans="1:19" ht="15">
      <c r="A12" s="188" t="s">
        <v>174</v>
      </c>
      <c r="B12" s="129">
        <v>188</v>
      </c>
      <c r="C12" s="78">
        <v>0.022593438288667226</v>
      </c>
      <c r="D12" s="91">
        <v>57</v>
      </c>
      <c r="E12" s="172">
        <v>0.020437432771602725</v>
      </c>
      <c r="F12" s="91">
        <v>35</v>
      </c>
      <c r="G12" s="172">
        <v>0.015118790496760261</v>
      </c>
      <c r="H12" s="91">
        <v>39</v>
      </c>
      <c r="I12" s="172">
        <v>0.01849217638691323</v>
      </c>
      <c r="J12" s="91">
        <v>30</v>
      </c>
      <c r="K12" s="172">
        <v>0.01877346683354193</v>
      </c>
      <c r="L12" s="91">
        <v>48</v>
      </c>
      <c r="M12" s="172">
        <v>0.019842910293509715</v>
      </c>
      <c r="N12" s="91">
        <v>19</v>
      </c>
      <c r="O12" s="172">
        <v>0.02490170380078637</v>
      </c>
      <c r="P12" s="91">
        <v>10</v>
      </c>
      <c r="Q12" s="172">
        <v>0.028901734104046242</v>
      </c>
      <c r="R12" s="91">
        <v>426</v>
      </c>
      <c r="S12" s="172">
        <v>0.020619554695062922</v>
      </c>
    </row>
    <row r="13" spans="1:19" ht="15">
      <c r="A13" s="186" t="s">
        <v>175</v>
      </c>
      <c r="B13" s="20">
        <v>465</v>
      </c>
      <c r="C13" s="79">
        <v>0.055882706405480126</v>
      </c>
      <c r="D13" s="21">
        <v>178</v>
      </c>
      <c r="E13" s="102">
        <v>0.06382215847974185</v>
      </c>
      <c r="F13" s="21">
        <v>142</v>
      </c>
      <c r="G13" s="102">
        <v>0.061339092872570194</v>
      </c>
      <c r="H13" s="21">
        <v>131</v>
      </c>
      <c r="I13" s="102">
        <v>0.06211474632527264</v>
      </c>
      <c r="J13" s="21">
        <v>92</v>
      </c>
      <c r="K13" s="102">
        <v>0.057571964956195244</v>
      </c>
      <c r="L13" s="21">
        <v>158</v>
      </c>
      <c r="M13" s="102">
        <v>0.06531624638280281</v>
      </c>
      <c r="N13" s="21">
        <v>61</v>
      </c>
      <c r="O13" s="102">
        <v>0.0799475753604194</v>
      </c>
      <c r="P13" s="21">
        <v>36</v>
      </c>
      <c r="Q13" s="102">
        <v>0.10404624277456648</v>
      </c>
      <c r="R13" s="21">
        <v>1263</v>
      </c>
      <c r="S13" s="102">
        <v>0.0611326234269119</v>
      </c>
    </row>
    <row r="14" spans="1:19" ht="15">
      <c r="A14" s="186" t="s">
        <v>176</v>
      </c>
      <c r="B14" s="20">
        <v>427</v>
      </c>
      <c r="C14" s="79">
        <v>0.05131594760245164</v>
      </c>
      <c r="D14" s="21">
        <v>126</v>
      </c>
      <c r="E14" s="102">
        <v>0.045177482968806026</v>
      </c>
      <c r="F14" s="21">
        <v>114</v>
      </c>
      <c r="G14" s="102">
        <v>0.049244060475161985</v>
      </c>
      <c r="H14" s="21">
        <v>118</v>
      </c>
      <c r="I14" s="102">
        <v>0.055950687529634904</v>
      </c>
      <c r="J14" s="21">
        <v>87</v>
      </c>
      <c r="K14" s="102">
        <v>0.05444305381727159</v>
      </c>
      <c r="L14" s="21">
        <v>141</v>
      </c>
      <c r="M14" s="102">
        <v>0.05828854898718479</v>
      </c>
      <c r="N14" s="21">
        <v>49</v>
      </c>
      <c r="O14" s="102">
        <v>0.06422018348623854</v>
      </c>
      <c r="P14" s="21">
        <v>26</v>
      </c>
      <c r="Q14" s="102">
        <v>0.07514450867052024</v>
      </c>
      <c r="R14" s="21">
        <v>1088</v>
      </c>
      <c r="S14" s="102">
        <v>0.052662149080348504</v>
      </c>
    </row>
    <row r="15" spans="1:19" ht="15">
      <c r="A15" s="186" t="s">
        <v>177</v>
      </c>
      <c r="B15" s="20">
        <v>69</v>
      </c>
      <c r="C15" s="79">
        <v>0.008292272563393823</v>
      </c>
      <c r="D15" s="21">
        <v>28</v>
      </c>
      <c r="E15" s="102">
        <v>0.010039440659734672</v>
      </c>
      <c r="F15" s="21">
        <v>18</v>
      </c>
      <c r="G15" s="102">
        <v>0.00777537796976242</v>
      </c>
      <c r="H15" s="21">
        <v>16</v>
      </c>
      <c r="I15" s="102">
        <v>0.007586533902323376</v>
      </c>
      <c r="J15" s="21">
        <v>15</v>
      </c>
      <c r="K15" s="102">
        <v>0.009386733416770964</v>
      </c>
      <c r="L15" s="21">
        <v>17</v>
      </c>
      <c r="M15" s="102">
        <v>0.007027697395618025</v>
      </c>
      <c r="N15" s="21">
        <v>10</v>
      </c>
      <c r="O15" s="102">
        <v>0.01310615989515072</v>
      </c>
      <c r="P15" s="21">
        <v>10</v>
      </c>
      <c r="Q15" s="102">
        <v>0.028901734104046242</v>
      </c>
      <c r="R15" s="21">
        <v>183</v>
      </c>
      <c r="S15" s="102">
        <v>0.008857696030977736</v>
      </c>
    </row>
    <row r="16" spans="1:19" ht="15.75" thickBot="1">
      <c r="A16" s="189" t="s">
        <v>178</v>
      </c>
      <c r="B16" s="161">
        <v>181</v>
      </c>
      <c r="C16" s="190">
        <v>0.021752193246004085</v>
      </c>
      <c r="D16" s="26">
        <v>63</v>
      </c>
      <c r="E16" s="191">
        <v>0.022588741484403013</v>
      </c>
      <c r="F16" s="26">
        <v>51</v>
      </c>
      <c r="G16" s="191">
        <v>0.022030237580993522</v>
      </c>
      <c r="H16" s="26">
        <v>63</v>
      </c>
      <c r="I16" s="191">
        <v>0.029871977240398292</v>
      </c>
      <c r="J16" s="26">
        <v>45</v>
      </c>
      <c r="K16" s="191">
        <v>0.028160200250312892</v>
      </c>
      <c r="L16" s="26">
        <v>63</v>
      </c>
      <c r="M16" s="191">
        <v>0.026043819760231502</v>
      </c>
      <c r="N16" s="26">
        <v>26</v>
      </c>
      <c r="O16" s="191">
        <v>0.03407601572739188</v>
      </c>
      <c r="P16" s="26">
        <v>11</v>
      </c>
      <c r="Q16" s="191">
        <v>0.03179190751445086</v>
      </c>
      <c r="R16" s="26">
        <v>503</v>
      </c>
      <c r="S16" s="191">
        <v>0.024346563407550825</v>
      </c>
    </row>
    <row r="17" spans="1:19" ht="24.75" customHeight="1" thickBot="1">
      <c r="A17" s="182" t="s">
        <v>179</v>
      </c>
      <c r="B17" s="159">
        <v>1330</v>
      </c>
      <c r="C17" s="183">
        <v>0.1598365581059969</v>
      </c>
      <c r="D17" s="160">
        <v>452</v>
      </c>
      <c r="E17" s="184">
        <v>0.16206525636428828</v>
      </c>
      <c r="F17" s="160">
        <v>360</v>
      </c>
      <c r="G17" s="184">
        <v>0.15550755939524838</v>
      </c>
      <c r="H17" s="160">
        <v>367</v>
      </c>
      <c r="I17" s="184">
        <v>0.17401612138454248</v>
      </c>
      <c r="J17" s="160">
        <v>269</v>
      </c>
      <c r="K17" s="184">
        <v>0.16833541927409262</v>
      </c>
      <c r="L17" s="160">
        <v>427</v>
      </c>
      <c r="M17" s="184">
        <v>0.17651922281934684</v>
      </c>
      <c r="N17" s="160">
        <v>165</v>
      </c>
      <c r="O17" s="184">
        <v>0.2162516382699869</v>
      </c>
      <c r="P17" s="160">
        <v>93</v>
      </c>
      <c r="Q17" s="184">
        <v>0.26878612716763006</v>
      </c>
      <c r="R17" s="160">
        <v>3463</v>
      </c>
      <c r="S17" s="184">
        <v>0.16761858664085189</v>
      </c>
    </row>
    <row r="18" spans="1:19" ht="15">
      <c r="A18" s="188" t="s">
        <v>180</v>
      </c>
      <c r="B18" s="129">
        <v>62</v>
      </c>
      <c r="C18" s="78">
        <v>0.007451027520730682</v>
      </c>
      <c r="D18" s="91">
        <v>13</v>
      </c>
      <c r="E18" s="172">
        <v>0.004661168877733955</v>
      </c>
      <c r="F18" s="91">
        <v>15</v>
      </c>
      <c r="G18" s="172">
        <v>0.006479481641468684</v>
      </c>
      <c r="H18" s="91">
        <v>9</v>
      </c>
      <c r="I18" s="172">
        <v>0.004267425320056899</v>
      </c>
      <c r="J18" s="91">
        <v>8</v>
      </c>
      <c r="K18" s="172">
        <v>0.0050062578222778474</v>
      </c>
      <c r="L18" s="91">
        <v>13</v>
      </c>
      <c r="M18" s="172">
        <v>0.005374121537825548</v>
      </c>
      <c r="N18" s="91">
        <v>4</v>
      </c>
      <c r="O18" s="172">
        <v>0.005242463958060288</v>
      </c>
      <c r="P18" s="91">
        <v>0</v>
      </c>
      <c r="Q18" s="172">
        <v>0</v>
      </c>
      <c r="R18" s="91">
        <v>124</v>
      </c>
      <c r="S18" s="172">
        <v>0.006001936108422073</v>
      </c>
    </row>
    <row r="19" spans="1:19" ht="15.75" thickBot="1">
      <c r="A19" s="189" t="s">
        <v>91</v>
      </c>
      <c r="B19" s="161">
        <v>22</v>
      </c>
      <c r="C19" s="190">
        <v>0.002643912991227016</v>
      </c>
      <c r="D19" s="26">
        <v>5</v>
      </c>
      <c r="E19" s="191">
        <v>0.0017927572606669057</v>
      </c>
      <c r="F19" s="26">
        <v>2</v>
      </c>
      <c r="G19" s="191">
        <v>0.0008639308855291577</v>
      </c>
      <c r="H19" s="26">
        <v>5</v>
      </c>
      <c r="I19" s="191">
        <v>0.002370791844476055</v>
      </c>
      <c r="J19" s="26">
        <v>6</v>
      </c>
      <c r="K19" s="191">
        <v>0.0037546933667083854</v>
      </c>
      <c r="L19" s="26">
        <v>6</v>
      </c>
      <c r="M19" s="191">
        <v>0.0024803637866887144</v>
      </c>
      <c r="N19" s="26">
        <v>3</v>
      </c>
      <c r="O19" s="191">
        <v>0.003931847968545215</v>
      </c>
      <c r="P19" s="26">
        <v>1</v>
      </c>
      <c r="Q19" s="191">
        <v>0.002890173410404624</v>
      </c>
      <c r="R19" s="26">
        <v>50</v>
      </c>
      <c r="S19" s="191">
        <v>0.002420135527589545</v>
      </c>
    </row>
    <row r="20" spans="1:19" s="169" customFormat="1" ht="15.75" thickBot="1">
      <c r="A20" s="130" t="s">
        <v>79</v>
      </c>
      <c r="B20" s="164">
        <v>8321</v>
      </c>
      <c r="C20" s="146">
        <v>1</v>
      </c>
      <c r="D20" s="135">
        <v>2789</v>
      </c>
      <c r="E20" s="136">
        <v>1</v>
      </c>
      <c r="F20" s="135">
        <v>2315</v>
      </c>
      <c r="G20" s="136">
        <v>1</v>
      </c>
      <c r="H20" s="135">
        <v>2109</v>
      </c>
      <c r="I20" s="136">
        <v>1</v>
      </c>
      <c r="J20" s="135">
        <v>1598</v>
      </c>
      <c r="K20" s="136">
        <v>1</v>
      </c>
      <c r="L20" s="135">
        <v>2419</v>
      </c>
      <c r="M20" s="136">
        <v>1</v>
      </c>
      <c r="N20" s="135">
        <v>763</v>
      </c>
      <c r="O20" s="136">
        <v>1</v>
      </c>
      <c r="P20" s="135">
        <v>346</v>
      </c>
      <c r="Q20" s="136">
        <v>1</v>
      </c>
      <c r="R20" s="135">
        <v>20660</v>
      </c>
      <c r="S20" s="136">
        <v>1</v>
      </c>
    </row>
    <row r="21" spans="1:19" ht="15">
      <c r="A21" s="37"/>
      <c r="B21" s="37"/>
      <c r="C21" s="37"/>
      <c r="D21" s="37"/>
      <c r="E21" s="37"/>
      <c r="F21" s="37"/>
      <c r="G21" s="37"/>
      <c r="H21" s="37"/>
      <c r="I21" s="37"/>
      <c r="J21" s="37"/>
      <c r="K21" s="37"/>
      <c r="L21" s="37"/>
      <c r="M21" s="37"/>
      <c r="N21" s="37"/>
      <c r="O21" s="37"/>
      <c r="P21" s="37"/>
      <c r="Q21" s="37"/>
      <c r="R21" s="37"/>
      <c r="S21" s="37"/>
    </row>
  </sheetData>
  <sheetProtection/>
  <mergeCells count="12">
    <mergeCell ref="P3:Q3"/>
    <mergeCell ref="R3:S3"/>
    <mergeCell ref="A1:S1"/>
    <mergeCell ref="A2:A4"/>
    <mergeCell ref="B2:S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66" r:id="rId1"/>
</worksheet>
</file>

<file path=xl/worksheets/sheet41.xml><?xml version="1.0" encoding="utf-8"?>
<worksheet xmlns="http://schemas.openxmlformats.org/spreadsheetml/2006/main" xmlns:r="http://schemas.openxmlformats.org/officeDocument/2006/relationships">
  <sheetPr>
    <tabColor rgb="FF92D050"/>
    <pageSetUpPr fitToPage="1"/>
  </sheetPr>
  <dimension ref="A1:U22"/>
  <sheetViews>
    <sheetView zoomScalePageLayoutView="0" workbookViewId="0" topLeftCell="A1">
      <selection activeCell="A1" sqref="A1:U1"/>
    </sheetView>
  </sheetViews>
  <sheetFormatPr defaultColWidth="9.140625" defaultRowHeight="15"/>
  <cols>
    <col min="1" max="1" width="30.7109375" style="165" customWidth="1"/>
    <col min="2" max="21" width="10.00390625" style="165" customWidth="1"/>
    <col min="22" max="16384" width="9.140625" style="165" customWidth="1"/>
  </cols>
  <sheetData>
    <row r="1" spans="1:21" ht="24.75" customHeight="1" thickBot="1" thickTop="1">
      <c r="A1" s="486" t="s">
        <v>314</v>
      </c>
      <c r="B1" s="487"/>
      <c r="C1" s="487"/>
      <c r="D1" s="487"/>
      <c r="E1" s="487"/>
      <c r="F1" s="487"/>
      <c r="G1" s="487"/>
      <c r="H1" s="487"/>
      <c r="I1" s="487"/>
      <c r="J1" s="487"/>
      <c r="K1" s="513"/>
      <c r="L1" s="513"/>
      <c r="M1" s="513"/>
      <c r="N1" s="513"/>
      <c r="O1" s="513"/>
      <c r="P1" s="513"/>
      <c r="Q1" s="513"/>
      <c r="R1" s="513"/>
      <c r="S1" s="513"/>
      <c r="T1" s="513"/>
      <c r="U1" s="514"/>
    </row>
    <row r="2" spans="1:21" ht="19.5" customHeight="1" thickBot="1" thickTop="1">
      <c r="A2" s="467" t="s">
        <v>181</v>
      </c>
      <c r="B2" s="463" t="s">
        <v>110</v>
      </c>
      <c r="C2" s="464"/>
      <c r="D2" s="464"/>
      <c r="E2" s="464"/>
      <c r="F2" s="464"/>
      <c r="G2" s="464"/>
      <c r="H2" s="464"/>
      <c r="I2" s="464"/>
      <c r="J2" s="464"/>
      <c r="K2" s="464"/>
      <c r="L2" s="464"/>
      <c r="M2" s="464"/>
      <c r="N2" s="464"/>
      <c r="O2" s="464"/>
      <c r="P2" s="464"/>
      <c r="Q2" s="464"/>
      <c r="R2" s="464"/>
      <c r="S2" s="464"/>
      <c r="T2" s="464"/>
      <c r="U2" s="515"/>
    </row>
    <row r="3" spans="1:21" ht="19.5" customHeight="1">
      <c r="A3" s="537"/>
      <c r="B3" s="562">
        <v>0</v>
      </c>
      <c r="C3" s="472"/>
      <c r="D3" s="471" t="s">
        <v>111</v>
      </c>
      <c r="E3" s="470"/>
      <c r="F3" s="471" t="s">
        <v>112</v>
      </c>
      <c r="G3" s="470"/>
      <c r="H3" s="471" t="s">
        <v>113</v>
      </c>
      <c r="I3" s="470"/>
      <c r="J3" s="471" t="s">
        <v>114</v>
      </c>
      <c r="K3" s="470"/>
      <c r="L3" s="471" t="s">
        <v>115</v>
      </c>
      <c r="M3" s="470"/>
      <c r="N3" s="471" t="s">
        <v>116</v>
      </c>
      <c r="O3" s="470"/>
      <c r="P3" s="471" t="s">
        <v>117</v>
      </c>
      <c r="Q3" s="470"/>
      <c r="R3" s="471" t="s">
        <v>84</v>
      </c>
      <c r="S3" s="470"/>
      <c r="T3" s="471" t="s">
        <v>99</v>
      </c>
      <c r="U3" s="470"/>
    </row>
    <row r="4" spans="1:21" ht="19.5" customHeight="1" thickBot="1">
      <c r="A4" s="537"/>
      <c r="B4" s="41" t="s">
        <v>52</v>
      </c>
      <c r="C4" s="42" t="s">
        <v>53</v>
      </c>
      <c r="D4" s="43" t="s">
        <v>52</v>
      </c>
      <c r="E4" s="44" t="s">
        <v>53</v>
      </c>
      <c r="F4" s="43" t="s">
        <v>52</v>
      </c>
      <c r="G4" s="44" t="s">
        <v>53</v>
      </c>
      <c r="H4" s="43" t="s">
        <v>52</v>
      </c>
      <c r="I4" s="44" t="s">
        <v>53</v>
      </c>
      <c r="J4" s="43" t="s">
        <v>52</v>
      </c>
      <c r="K4" s="44" t="s">
        <v>53</v>
      </c>
      <c r="L4" s="43" t="s">
        <v>52</v>
      </c>
      <c r="M4" s="44" t="s">
        <v>53</v>
      </c>
      <c r="N4" s="43" t="s">
        <v>52</v>
      </c>
      <c r="O4" s="44" t="s">
        <v>53</v>
      </c>
      <c r="P4" s="43" t="s">
        <v>52</v>
      </c>
      <c r="Q4" s="44" t="s">
        <v>53</v>
      </c>
      <c r="R4" s="43" t="s">
        <v>52</v>
      </c>
      <c r="S4" s="44" t="s">
        <v>53</v>
      </c>
      <c r="T4" s="43" t="s">
        <v>52</v>
      </c>
      <c r="U4" s="44" t="s">
        <v>53</v>
      </c>
    </row>
    <row r="5" spans="1:21" ht="24.75" customHeight="1" thickBot="1">
      <c r="A5" s="182" t="s">
        <v>167</v>
      </c>
      <c r="B5" s="159">
        <v>1740</v>
      </c>
      <c r="C5" s="183">
        <v>0.09781325538253977</v>
      </c>
      <c r="D5" s="160">
        <v>104</v>
      </c>
      <c r="E5" s="184">
        <v>0.08630705394190871</v>
      </c>
      <c r="F5" s="160">
        <v>145</v>
      </c>
      <c r="G5" s="184">
        <v>0.12854609929078015</v>
      </c>
      <c r="H5" s="160">
        <v>36</v>
      </c>
      <c r="I5" s="184">
        <v>0.09230769230769231</v>
      </c>
      <c r="J5" s="160">
        <v>1</v>
      </c>
      <c r="K5" s="184">
        <v>0.04166666666666666</v>
      </c>
      <c r="L5" s="160">
        <v>2</v>
      </c>
      <c r="M5" s="184">
        <v>0.03636363636363636</v>
      </c>
      <c r="N5" s="160">
        <v>0</v>
      </c>
      <c r="O5" s="184">
        <v>0</v>
      </c>
      <c r="P5" s="160">
        <v>1</v>
      </c>
      <c r="Q5" s="184">
        <v>0.09090909090909091</v>
      </c>
      <c r="R5" s="160">
        <v>0</v>
      </c>
      <c r="S5" s="184">
        <v>0</v>
      </c>
      <c r="T5" s="160">
        <v>2029</v>
      </c>
      <c r="U5" s="184">
        <v>0.09820909970958373</v>
      </c>
    </row>
    <row r="6" spans="1:21" ht="15">
      <c r="A6" s="185" t="s">
        <v>168</v>
      </c>
      <c r="B6" s="16">
        <v>4431</v>
      </c>
      <c r="C6" s="101">
        <v>0.2490865141379504</v>
      </c>
      <c r="D6" s="17">
        <v>312</v>
      </c>
      <c r="E6" s="100">
        <v>0.25892116182572616</v>
      </c>
      <c r="F6" s="17">
        <v>265</v>
      </c>
      <c r="G6" s="100">
        <v>0.2349290780141844</v>
      </c>
      <c r="H6" s="17">
        <v>97</v>
      </c>
      <c r="I6" s="100">
        <v>0.24871794871794872</v>
      </c>
      <c r="J6" s="17">
        <v>7</v>
      </c>
      <c r="K6" s="100">
        <v>0.29166666666666674</v>
      </c>
      <c r="L6" s="17">
        <v>14</v>
      </c>
      <c r="M6" s="100">
        <v>0.2545454545454545</v>
      </c>
      <c r="N6" s="17">
        <v>4</v>
      </c>
      <c r="O6" s="100">
        <v>0.36363636363636365</v>
      </c>
      <c r="P6" s="17">
        <v>4</v>
      </c>
      <c r="Q6" s="100">
        <v>0.36363636363636365</v>
      </c>
      <c r="R6" s="17">
        <v>12</v>
      </c>
      <c r="S6" s="100">
        <v>0.2553191489361702</v>
      </c>
      <c r="T6" s="17">
        <v>5146</v>
      </c>
      <c r="U6" s="100">
        <v>0.24908034849951594</v>
      </c>
    </row>
    <row r="7" spans="1:21" ht="15">
      <c r="A7" s="186" t="s">
        <v>169</v>
      </c>
      <c r="B7" s="20">
        <v>1419</v>
      </c>
      <c r="C7" s="79">
        <v>0.0797683961998988</v>
      </c>
      <c r="D7" s="21">
        <v>103</v>
      </c>
      <c r="E7" s="102">
        <v>0.08547717842323652</v>
      </c>
      <c r="F7" s="21">
        <v>58</v>
      </c>
      <c r="G7" s="102">
        <v>0.05141843971631206</v>
      </c>
      <c r="H7" s="21">
        <v>24</v>
      </c>
      <c r="I7" s="102">
        <v>0.06153846153846155</v>
      </c>
      <c r="J7" s="21">
        <v>1</v>
      </c>
      <c r="K7" s="102">
        <v>0.04166666666666666</v>
      </c>
      <c r="L7" s="21">
        <v>4</v>
      </c>
      <c r="M7" s="102">
        <v>0.07272727272727272</v>
      </c>
      <c r="N7" s="21">
        <v>0</v>
      </c>
      <c r="O7" s="102">
        <v>0</v>
      </c>
      <c r="P7" s="21">
        <v>1</v>
      </c>
      <c r="Q7" s="102">
        <v>0.09090909090909091</v>
      </c>
      <c r="R7" s="21">
        <v>3</v>
      </c>
      <c r="S7" s="102">
        <v>0.06382978723404255</v>
      </c>
      <c r="T7" s="21">
        <v>1613</v>
      </c>
      <c r="U7" s="102">
        <v>0.07807357212003872</v>
      </c>
    </row>
    <row r="8" spans="1:21" ht="15">
      <c r="A8" s="186" t="s">
        <v>170</v>
      </c>
      <c r="B8" s="20">
        <v>3171</v>
      </c>
      <c r="C8" s="79">
        <v>0.1782562257574906</v>
      </c>
      <c r="D8" s="21">
        <v>223</v>
      </c>
      <c r="E8" s="102">
        <v>0.18506224066390042</v>
      </c>
      <c r="F8" s="21">
        <v>193</v>
      </c>
      <c r="G8" s="102">
        <v>0.17109929078014185</v>
      </c>
      <c r="H8" s="21">
        <v>67</v>
      </c>
      <c r="I8" s="102">
        <v>0.1717948717948718</v>
      </c>
      <c r="J8" s="21">
        <v>2</v>
      </c>
      <c r="K8" s="102">
        <v>0.08333333333333331</v>
      </c>
      <c r="L8" s="21">
        <v>15</v>
      </c>
      <c r="M8" s="102">
        <v>0.2727272727272727</v>
      </c>
      <c r="N8" s="21">
        <v>2</v>
      </c>
      <c r="O8" s="102">
        <v>0.18181818181818182</v>
      </c>
      <c r="P8" s="21">
        <v>1</v>
      </c>
      <c r="Q8" s="102">
        <v>0.09090909090909091</v>
      </c>
      <c r="R8" s="21">
        <v>6</v>
      </c>
      <c r="S8" s="102">
        <v>0.1276595744680851</v>
      </c>
      <c r="T8" s="21">
        <v>3680</v>
      </c>
      <c r="U8" s="102">
        <v>0.17812197483059053</v>
      </c>
    </row>
    <row r="9" spans="1:21" ht="15">
      <c r="A9" s="186" t="s">
        <v>171</v>
      </c>
      <c r="B9" s="20">
        <v>1708</v>
      </c>
      <c r="C9" s="79">
        <v>0.09601439091573444</v>
      </c>
      <c r="D9" s="21">
        <v>123</v>
      </c>
      <c r="E9" s="102">
        <v>0.1020746887966805</v>
      </c>
      <c r="F9" s="21">
        <v>117</v>
      </c>
      <c r="G9" s="102">
        <v>0.10372340425531915</v>
      </c>
      <c r="H9" s="21">
        <v>38</v>
      </c>
      <c r="I9" s="102">
        <v>0.09743589743589745</v>
      </c>
      <c r="J9" s="21">
        <v>1</v>
      </c>
      <c r="K9" s="102">
        <v>0.04166666666666666</v>
      </c>
      <c r="L9" s="21">
        <v>3</v>
      </c>
      <c r="M9" s="102">
        <v>0.05454545454545454</v>
      </c>
      <c r="N9" s="21">
        <v>1</v>
      </c>
      <c r="O9" s="102">
        <v>0.09090909090909091</v>
      </c>
      <c r="P9" s="21">
        <v>3</v>
      </c>
      <c r="Q9" s="102">
        <v>0.2727272727272727</v>
      </c>
      <c r="R9" s="21">
        <v>6</v>
      </c>
      <c r="S9" s="102">
        <v>0.1276595744680851</v>
      </c>
      <c r="T9" s="21">
        <v>2000</v>
      </c>
      <c r="U9" s="102">
        <v>0.0968054211035818</v>
      </c>
    </row>
    <row r="10" spans="1:21" ht="15.75" thickBot="1">
      <c r="A10" s="187" t="s">
        <v>172</v>
      </c>
      <c r="B10" s="24">
        <v>2258</v>
      </c>
      <c r="C10" s="104">
        <v>0.12693237393895107</v>
      </c>
      <c r="D10" s="25">
        <v>109</v>
      </c>
      <c r="E10" s="103">
        <v>0.09045643153526971</v>
      </c>
      <c r="F10" s="25">
        <v>120</v>
      </c>
      <c r="G10" s="103">
        <v>0.10638297872340424</v>
      </c>
      <c r="H10" s="25">
        <v>52</v>
      </c>
      <c r="I10" s="103">
        <v>0.13333333333333336</v>
      </c>
      <c r="J10" s="25">
        <v>3</v>
      </c>
      <c r="K10" s="103">
        <v>0.125</v>
      </c>
      <c r="L10" s="25">
        <v>9</v>
      </c>
      <c r="M10" s="103">
        <v>0.16363636363636364</v>
      </c>
      <c r="N10" s="25">
        <v>1</v>
      </c>
      <c r="O10" s="103">
        <v>0.09090909090909091</v>
      </c>
      <c r="P10" s="25">
        <v>1</v>
      </c>
      <c r="Q10" s="103">
        <v>0.09090909090909091</v>
      </c>
      <c r="R10" s="25">
        <v>2</v>
      </c>
      <c r="S10" s="103">
        <v>0.0425531914893617</v>
      </c>
      <c r="T10" s="25">
        <v>2555</v>
      </c>
      <c r="U10" s="103">
        <v>0.12366892545982575</v>
      </c>
    </row>
    <row r="11" spans="1:21" ht="24.75" customHeight="1" thickBot="1">
      <c r="A11" s="182" t="s">
        <v>173</v>
      </c>
      <c r="B11" s="159">
        <v>12987</v>
      </c>
      <c r="C11" s="183">
        <v>0.7300579009500253</v>
      </c>
      <c r="D11" s="160">
        <v>870</v>
      </c>
      <c r="E11" s="184">
        <v>0.7219917012448133</v>
      </c>
      <c r="F11" s="160">
        <v>753</v>
      </c>
      <c r="G11" s="184">
        <v>0.6675531914893618</v>
      </c>
      <c r="H11" s="160">
        <v>278</v>
      </c>
      <c r="I11" s="184">
        <v>0.712820512820513</v>
      </c>
      <c r="J11" s="160">
        <v>14</v>
      </c>
      <c r="K11" s="184">
        <v>0.5833333333333334</v>
      </c>
      <c r="L11" s="160">
        <v>45</v>
      </c>
      <c r="M11" s="184">
        <v>0.8181818181818181</v>
      </c>
      <c r="N11" s="160">
        <v>8</v>
      </c>
      <c r="O11" s="184">
        <v>0.7272727272727273</v>
      </c>
      <c r="P11" s="160">
        <v>10</v>
      </c>
      <c r="Q11" s="184">
        <v>0.9090909090909092</v>
      </c>
      <c r="R11" s="160">
        <v>29</v>
      </c>
      <c r="S11" s="184">
        <v>0.6170212765957446</v>
      </c>
      <c r="T11" s="160">
        <v>14994</v>
      </c>
      <c r="U11" s="184">
        <v>0.7257502420135528</v>
      </c>
    </row>
    <row r="12" spans="1:21" ht="15">
      <c r="A12" s="185" t="s">
        <v>174</v>
      </c>
      <c r="B12" s="16">
        <v>363</v>
      </c>
      <c r="C12" s="101">
        <v>0.020405868795322954</v>
      </c>
      <c r="D12" s="17">
        <v>28</v>
      </c>
      <c r="E12" s="100">
        <v>0.023236514522821577</v>
      </c>
      <c r="F12" s="17">
        <v>28</v>
      </c>
      <c r="G12" s="100">
        <v>0.024822695035460994</v>
      </c>
      <c r="H12" s="17">
        <v>6</v>
      </c>
      <c r="I12" s="100">
        <v>0.015384615384615387</v>
      </c>
      <c r="J12" s="17">
        <v>0</v>
      </c>
      <c r="K12" s="100">
        <v>0</v>
      </c>
      <c r="L12" s="17">
        <v>1</v>
      </c>
      <c r="M12" s="100">
        <v>0.01818181818181818</v>
      </c>
      <c r="N12" s="17">
        <v>0</v>
      </c>
      <c r="O12" s="100">
        <v>0</v>
      </c>
      <c r="P12" s="17">
        <v>0</v>
      </c>
      <c r="Q12" s="100">
        <v>0</v>
      </c>
      <c r="R12" s="17">
        <v>0</v>
      </c>
      <c r="S12" s="100">
        <v>0</v>
      </c>
      <c r="T12" s="17">
        <v>426</v>
      </c>
      <c r="U12" s="100">
        <v>0.020619554695062922</v>
      </c>
    </row>
    <row r="13" spans="1:21" ht="15">
      <c r="A13" s="186" t="s">
        <v>175</v>
      </c>
      <c r="B13" s="20">
        <v>1076</v>
      </c>
      <c r="C13" s="79">
        <v>0.060486817696329194</v>
      </c>
      <c r="D13" s="21">
        <v>72</v>
      </c>
      <c r="E13" s="102">
        <v>0.05975103734439834</v>
      </c>
      <c r="F13" s="21">
        <v>72</v>
      </c>
      <c r="G13" s="102">
        <v>0.06382978723404255</v>
      </c>
      <c r="H13" s="21">
        <v>27</v>
      </c>
      <c r="I13" s="102">
        <v>0.06923076923076923</v>
      </c>
      <c r="J13" s="21">
        <v>5</v>
      </c>
      <c r="K13" s="102">
        <v>0.20833333333333337</v>
      </c>
      <c r="L13" s="21">
        <v>5</v>
      </c>
      <c r="M13" s="102">
        <v>0.09090909090909091</v>
      </c>
      <c r="N13" s="21">
        <v>1</v>
      </c>
      <c r="O13" s="102">
        <v>0.09090909090909091</v>
      </c>
      <c r="P13" s="21">
        <v>0</v>
      </c>
      <c r="Q13" s="102">
        <v>0</v>
      </c>
      <c r="R13" s="21">
        <v>5</v>
      </c>
      <c r="S13" s="102">
        <v>0.10638297872340424</v>
      </c>
      <c r="T13" s="21">
        <v>1263</v>
      </c>
      <c r="U13" s="102">
        <v>0.0611326234269119</v>
      </c>
    </row>
    <row r="14" spans="1:21" ht="15">
      <c r="A14" s="186" t="s">
        <v>176</v>
      </c>
      <c r="B14" s="20">
        <v>906</v>
      </c>
      <c r="C14" s="79">
        <v>0.05093035021642588</v>
      </c>
      <c r="D14" s="21">
        <v>80</v>
      </c>
      <c r="E14" s="102">
        <v>0.06639004149377593</v>
      </c>
      <c r="F14" s="21">
        <v>80</v>
      </c>
      <c r="G14" s="102">
        <v>0.07092198581560284</v>
      </c>
      <c r="H14" s="21">
        <v>17</v>
      </c>
      <c r="I14" s="102">
        <v>0.04358974358974359</v>
      </c>
      <c r="J14" s="21">
        <v>2</v>
      </c>
      <c r="K14" s="102">
        <v>0.08333333333333331</v>
      </c>
      <c r="L14" s="21">
        <v>0</v>
      </c>
      <c r="M14" s="102">
        <v>0</v>
      </c>
      <c r="N14" s="21">
        <v>1</v>
      </c>
      <c r="O14" s="102">
        <v>0.09090909090909091</v>
      </c>
      <c r="P14" s="21">
        <v>0</v>
      </c>
      <c r="Q14" s="102">
        <v>0</v>
      </c>
      <c r="R14" s="21">
        <v>2</v>
      </c>
      <c r="S14" s="102">
        <v>0.0425531914893617</v>
      </c>
      <c r="T14" s="21">
        <v>1088</v>
      </c>
      <c r="U14" s="102">
        <v>0.052662149080348504</v>
      </c>
    </row>
    <row r="15" spans="1:21" ht="15">
      <c r="A15" s="186" t="s">
        <v>177</v>
      </c>
      <c r="B15" s="20">
        <v>148</v>
      </c>
      <c r="C15" s="79">
        <v>0.008319748158974648</v>
      </c>
      <c r="D15" s="21">
        <v>9</v>
      </c>
      <c r="E15" s="102">
        <v>0.007468879668049793</v>
      </c>
      <c r="F15" s="21">
        <v>15</v>
      </c>
      <c r="G15" s="102">
        <v>0.01329787234042553</v>
      </c>
      <c r="H15" s="21">
        <v>9</v>
      </c>
      <c r="I15" s="102">
        <v>0.023076923076923078</v>
      </c>
      <c r="J15" s="21">
        <v>0</v>
      </c>
      <c r="K15" s="102">
        <v>0</v>
      </c>
      <c r="L15" s="21">
        <v>0</v>
      </c>
      <c r="M15" s="102">
        <v>0</v>
      </c>
      <c r="N15" s="21">
        <v>0</v>
      </c>
      <c r="O15" s="102">
        <v>0</v>
      </c>
      <c r="P15" s="21">
        <v>0</v>
      </c>
      <c r="Q15" s="102">
        <v>0</v>
      </c>
      <c r="R15" s="21">
        <v>2</v>
      </c>
      <c r="S15" s="102">
        <v>0.0425531914893617</v>
      </c>
      <c r="T15" s="21">
        <v>183</v>
      </c>
      <c r="U15" s="102">
        <v>0.008857696030977736</v>
      </c>
    </row>
    <row r="16" spans="1:21" ht="15.75" thickBot="1">
      <c r="A16" s="187" t="s">
        <v>178</v>
      </c>
      <c r="B16" s="24">
        <v>420</v>
      </c>
      <c r="C16" s="104">
        <v>0.023610096126819947</v>
      </c>
      <c r="D16" s="25">
        <v>35</v>
      </c>
      <c r="E16" s="103">
        <v>0.02904564315352697</v>
      </c>
      <c r="F16" s="25">
        <v>27</v>
      </c>
      <c r="G16" s="103">
        <v>0.02393617021276596</v>
      </c>
      <c r="H16" s="25">
        <v>13</v>
      </c>
      <c r="I16" s="103">
        <v>0.03333333333333334</v>
      </c>
      <c r="J16" s="25">
        <v>2</v>
      </c>
      <c r="K16" s="103">
        <v>0.08333333333333331</v>
      </c>
      <c r="L16" s="25">
        <v>1</v>
      </c>
      <c r="M16" s="103">
        <v>0.01818181818181818</v>
      </c>
      <c r="N16" s="25">
        <v>1</v>
      </c>
      <c r="O16" s="103">
        <v>0.09090909090909091</v>
      </c>
      <c r="P16" s="25">
        <v>0</v>
      </c>
      <c r="Q16" s="103">
        <v>0</v>
      </c>
      <c r="R16" s="25">
        <v>4</v>
      </c>
      <c r="S16" s="103">
        <v>0.0851063829787234</v>
      </c>
      <c r="T16" s="25">
        <v>503</v>
      </c>
      <c r="U16" s="103">
        <v>0.024346563407550825</v>
      </c>
    </row>
    <row r="17" spans="1:21" ht="24.75" customHeight="1" thickBot="1">
      <c r="A17" s="182" t="s">
        <v>179</v>
      </c>
      <c r="B17" s="159">
        <v>2913</v>
      </c>
      <c r="C17" s="183">
        <v>0.16375288099387264</v>
      </c>
      <c r="D17" s="160">
        <v>224</v>
      </c>
      <c r="E17" s="184">
        <v>0.18589211618257265</v>
      </c>
      <c r="F17" s="160">
        <v>222</v>
      </c>
      <c r="G17" s="184">
        <v>0.19680851063829788</v>
      </c>
      <c r="H17" s="160">
        <v>72</v>
      </c>
      <c r="I17" s="184">
        <v>0.18461538461538463</v>
      </c>
      <c r="J17" s="160">
        <v>9</v>
      </c>
      <c r="K17" s="184">
        <v>0.375</v>
      </c>
      <c r="L17" s="160">
        <v>7</v>
      </c>
      <c r="M17" s="184">
        <v>0.1272727272727273</v>
      </c>
      <c r="N17" s="160">
        <v>3</v>
      </c>
      <c r="O17" s="184">
        <v>0.2727272727272727</v>
      </c>
      <c r="P17" s="160">
        <v>0</v>
      </c>
      <c r="Q17" s="184">
        <v>0</v>
      </c>
      <c r="R17" s="160">
        <v>13</v>
      </c>
      <c r="S17" s="184">
        <v>0.2765957446808511</v>
      </c>
      <c r="T17" s="160">
        <v>3463</v>
      </c>
      <c r="U17" s="184">
        <v>0.16761858664085189</v>
      </c>
    </row>
    <row r="18" spans="1:21" ht="15">
      <c r="A18" s="185" t="s">
        <v>180</v>
      </c>
      <c r="B18" s="16">
        <v>107</v>
      </c>
      <c r="C18" s="101">
        <v>0.006014953060880319</v>
      </c>
      <c r="D18" s="17">
        <v>5</v>
      </c>
      <c r="E18" s="100">
        <v>0.004149377593360996</v>
      </c>
      <c r="F18" s="17">
        <v>6</v>
      </c>
      <c r="G18" s="100">
        <v>0.005319148936170213</v>
      </c>
      <c r="H18" s="17">
        <v>2</v>
      </c>
      <c r="I18" s="100">
        <v>0.005128205128205127</v>
      </c>
      <c r="J18" s="17">
        <v>0</v>
      </c>
      <c r="K18" s="100">
        <v>0</v>
      </c>
      <c r="L18" s="17">
        <v>0</v>
      </c>
      <c r="M18" s="100">
        <v>0</v>
      </c>
      <c r="N18" s="17">
        <v>0</v>
      </c>
      <c r="O18" s="100">
        <v>0</v>
      </c>
      <c r="P18" s="17">
        <v>0</v>
      </c>
      <c r="Q18" s="100">
        <v>0</v>
      </c>
      <c r="R18" s="17">
        <v>4</v>
      </c>
      <c r="S18" s="100">
        <v>0.0851063829787234</v>
      </c>
      <c r="T18" s="17">
        <v>124</v>
      </c>
      <c r="U18" s="100">
        <v>0.006001936108422073</v>
      </c>
    </row>
    <row r="19" spans="1:21" ht="15.75" thickBot="1">
      <c r="A19" s="187" t="s">
        <v>91</v>
      </c>
      <c r="B19" s="24">
        <v>42</v>
      </c>
      <c r="C19" s="104">
        <v>0.0023610096126819944</v>
      </c>
      <c r="D19" s="25">
        <v>2</v>
      </c>
      <c r="E19" s="103">
        <v>0.001659751037344398</v>
      </c>
      <c r="F19" s="25">
        <v>2</v>
      </c>
      <c r="G19" s="103">
        <v>0.0017730496453900709</v>
      </c>
      <c r="H19" s="25">
        <v>2</v>
      </c>
      <c r="I19" s="103">
        <v>0.005128205128205127</v>
      </c>
      <c r="J19" s="25">
        <v>0</v>
      </c>
      <c r="K19" s="103">
        <v>0</v>
      </c>
      <c r="L19" s="25">
        <v>1</v>
      </c>
      <c r="M19" s="103">
        <v>0.01818181818181818</v>
      </c>
      <c r="N19" s="25">
        <v>0</v>
      </c>
      <c r="O19" s="103">
        <v>0</v>
      </c>
      <c r="P19" s="25">
        <v>0</v>
      </c>
      <c r="Q19" s="103">
        <v>0</v>
      </c>
      <c r="R19" s="25">
        <v>1</v>
      </c>
      <c r="S19" s="103">
        <v>0.02127659574468085</v>
      </c>
      <c r="T19" s="25">
        <v>50</v>
      </c>
      <c r="U19" s="103">
        <v>0.002420135527589545</v>
      </c>
    </row>
    <row r="20" spans="1:21" s="169" customFormat="1" ht="15.75" thickBot="1">
      <c r="A20" s="130" t="s">
        <v>79</v>
      </c>
      <c r="B20" s="164">
        <v>17789</v>
      </c>
      <c r="C20" s="146">
        <v>1</v>
      </c>
      <c r="D20" s="135">
        <v>1205</v>
      </c>
      <c r="E20" s="136">
        <v>1</v>
      </c>
      <c r="F20" s="135">
        <v>1128</v>
      </c>
      <c r="G20" s="136">
        <v>1</v>
      </c>
      <c r="H20" s="135">
        <v>390</v>
      </c>
      <c r="I20" s="136">
        <v>1</v>
      </c>
      <c r="J20" s="135">
        <v>24</v>
      </c>
      <c r="K20" s="136">
        <v>1</v>
      </c>
      <c r="L20" s="135">
        <v>55</v>
      </c>
      <c r="M20" s="136">
        <v>1</v>
      </c>
      <c r="N20" s="135">
        <v>11</v>
      </c>
      <c r="O20" s="136">
        <v>1</v>
      </c>
      <c r="P20" s="135">
        <v>11</v>
      </c>
      <c r="Q20" s="136">
        <v>1</v>
      </c>
      <c r="R20" s="135">
        <v>47</v>
      </c>
      <c r="S20" s="136">
        <v>1</v>
      </c>
      <c r="T20" s="135">
        <v>20660</v>
      </c>
      <c r="U20" s="136">
        <v>1</v>
      </c>
    </row>
    <row r="21" spans="1:21" ht="15">
      <c r="A21" s="37"/>
      <c r="B21" s="37"/>
      <c r="C21" s="37"/>
      <c r="D21" s="37"/>
      <c r="E21" s="37"/>
      <c r="F21" s="37"/>
      <c r="G21" s="37"/>
      <c r="H21" s="37"/>
      <c r="I21" s="37"/>
      <c r="J21" s="37"/>
      <c r="K21" s="37"/>
      <c r="L21" s="37"/>
      <c r="M21" s="37"/>
      <c r="N21" s="37"/>
      <c r="O21" s="37"/>
      <c r="P21" s="37"/>
      <c r="Q21" s="37"/>
      <c r="R21" s="37"/>
      <c r="S21" s="37"/>
      <c r="T21" s="37"/>
      <c r="U21" s="37"/>
    </row>
    <row r="22" ht="15">
      <c r="T22" s="445"/>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55"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Q35"/>
  <sheetViews>
    <sheetView zoomScalePageLayoutView="0" workbookViewId="0" topLeftCell="A1">
      <selection activeCell="A1" sqref="A1:Q1"/>
    </sheetView>
  </sheetViews>
  <sheetFormatPr defaultColWidth="9.140625" defaultRowHeight="15"/>
  <cols>
    <col min="1" max="1" width="10.7109375" style="165" customWidth="1"/>
    <col min="2" max="17" width="11.140625" style="165" customWidth="1"/>
    <col min="18" max="16384" width="9.140625" style="165" customWidth="1"/>
  </cols>
  <sheetData>
    <row r="1" spans="1:17" ht="24.75" customHeight="1" thickBot="1" thickTop="1">
      <c r="A1" s="486" t="s">
        <v>276</v>
      </c>
      <c r="B1" s="487"/>
      <c r="C1" s="487"/>
      <c r="D1" s="487"/>
      <c r="E1" s="487"/>
      <c r="F1" s="487"/>
      <c r="G1" s="487"/>
      <c r="H1" s="487"/>
      <c r="I1" s="487"/>
      <c r="J1" s="487"/>
      <c r="K1" s="487"/>
      <c r="L1" s="487"/>
      <c r="M1" s="487"/>
      <c r="N1" s="487"/>
      <c r="O1" s="487"/>
      <c r="P1" s="487"/>
      <c r="Q1" s="488"/>
    </row>
    <row r="2" spans="1:17" ht="19.5" customHeight="1" thickBot="1" thickTop="1">
      <c r="A2" s="467" t="s">
        <v>50</v>
      </c>
      <c r="B2" s="493" t="s">
        <v>92</v>
      </c>
      <c r="C2" s="505"/>
      <c r="D2" s="505"/>
      <c r="E2" s="505"/>
      <c r="F2" s="505"/>
      <c r="G2" s="505"/>
      <c r="H2" s="505"/>
      <c r="I2" s="505"/>
      <c r="J2" s="505"/>
      <c r="K2" s="505"/>
      <c r="L2" s="505"/>
      <c r="M2" s="505"/>
      <c r="N2" s="505"/>
      <c r="O2" s="505"/>
      <c r="P2" s="505"/>
      <c r="Q2" s="467" t="s">
        <v>79</v>
      </c>
    </row>
    <row r="3" spans="1:17" ht="19.5" customHeight="1" thickBot="1">
      <c r="A3" s="467"/>
      <c r="B3" s="506" t="s">
        <v>93</v>
      </c>
      <c r="C3" s="501"/>
      <c r="D3" s="501"/>
      <c r="E3" s="501"/>
      <c r="F3" s="502"/>
      <c r="G3" s="506" t="s">
        <v>94</v>
      </c>
      <c r="H3" s="501"/>
      <c r="I3" s="501"/>
      <c r="J3" s="501"/>
      <c r="K3" s="502"/>
      <c r="L3" s="506" t="s">
        <v>95</v>
      </c>
      <c r="M3" s="501"/>
      <c r="N3" s="501"/>
      <c r="O3" s="501"/>
      <c r="P3" s="502"/>
      <c r="Q3" s="467"/>
    </row>
    <row r="4" spans="1:17" ht="19.5" customHeight="1" thickBot="1">
      <c r="A4" s="467"/>
      <c r="B4" s="499" t="s">
        <v>80</v>
      </c>
      <c r="C4" s="497"/>
      <c r="D4" s="497"/>
      <c r="E4" s="498"/>
      <c r="F4" s="507" t="s">
        <v>79</v>
      </c>
      <c r="G4" s="497" t="s">
        <v>80</v>
      </c>
      <c r="H4" s="497"/>
      <c r="I4" s="497"/>
      <c r="J4" s="498"/>
      <c r="K4" s="507" t="s">
        <v>79</v>
      </c>
      <c r="L4" s="497" t="s">
        <v>80</v>
      </c>
      <c r="M4" s="497"/>
      <c r="N4" s="497"/>
      <c r="O4" s="498"/>
      <c r="P4" s="507" t="s">
        <v>79</v>
      </c>
      <c r="Q4" s="467"/>
    </row>
    <row r="5" spans="1:17" ht="19.5" customHeight="1" thickBot="1">
      <c r="A5" s="467"/>
      <c r="B5" s="58" t="s">
        <v>81</v>
      </c>
      <c r="C5" s="59" t="s">
        <v>82</v>
      </c>
      <c r="D5" s="59" t="s">
        <v>83</v>
      </c>
      <c r="E5" s="60" t="s">
        <v>84</v>
      </c>
      <c r="F5" s="460"/>
      <c r="G5" s="58" t="s">
        <v>81</v>
      </c>
      <c r="H5" s="59" t="s">
        <v>82</v>
      </c>
      <c r="I5" s="59" t="s">
        <v>83</v>
      </c>
      <c r="J5" s="60" t="s">
        <v>84</v>
      </c>
      <c r="K5" s="460"/>
      <c r="L5" s="58" t="s">
        <v>81</v>
      </c>
      <c r="M5" s="59" t="s">
        <v>82</v>
      </c>
      <c r="N5" s="59" t="s">
        <v>83</v>
      </c>
      <c r="O5" s="60" t="s">
        <v>84</v>
      </c>
      <c r="P5" s="460"/>
      <c r="Q5" s="468"/>
    </row>
    <row r="6" spans="1:17" ht="15">
      <c r="A6" s="236" t="s">
        <v>54</v>
      </c>
      <c r="B6" s="61">
        <v>10</v>
      </c>
      <c r="C6" s="62">
        <v>6</v>
      </c>
      <c r="D6" s="62">
        <v>4</v>
      </c>
      <c r="E6" s="63">
        <v>1</v>
      </c>
      <c r="F6" s="61">
        <v>21</v>
      </c>
      <c r="G6" s="61">
        <v>30</v>
      </c>
      <c r="H6" s="62">
        <v>27</v>
      </c>
      <c r="I6" s="62">
        <v>15</v>
      </c>
      <c r="J6" s="63">
        <v>0</v>
      </c>
      <c r="K6" s="61">
        <v>72</v>
      </c>
      <c r="L6" s="61">
        <v>6</v>
      </c>
      <c r="M6" s="62">
        <v>6</v>
      </c>
      <c r="N6" s="62">
        <v>7</v>
      </c>
      <c r="O6" s="63">
        <v>0</v>
      </c>
      <c r="P6" s="236">
        <v>19</v>
      </c>
      <c r="Q6" s="236">
        <v>112</v>
      </c>
    </row>
    <row r="7" spans="1:17" ht="15">
      <c r="A7" s="174" t="s">
        <v>55</v>
      </c>
      <c r="B7" s="64">
        <v>2</v>
      </c>
      <c r="C7" s="65">
        <v>4</v>
      </c>
      <c r="D7" s="65">
        <v>2</v>
      </c>
      <c r="E7" s="66">
        <v>0</v>
      </c>
      <c r="F7" s="64">
        <v>8</v>
      </c>
      <c r="G7" s="64">
        <v>5</v>
      </c>
      <c r="H7" s="65">
        <v>12</v>
      </c>
      <c r="I7" s="65">
        <v>3</v>
      </c>
      <c r="J7" s="66">
        <v>0</v>
      </c>
      <c r="K7" s="64">
        <v>20</v>
      </c>
      <c r="L7" s="64">
        <v>2</v>
      </c>
      <c r="M7" s="65">
        <v>2</v>
      </c>
      <c r="N7" s="65">
        <v>2</v>
      </c>
      <c r="O7" s="66">
        <v>0</v>
      </c>
      <c r="P7" s="174">
        <v>6</v>
      </c>
      <c r="Q7" s="174">
        <v>34</v>
      </c>
    </row>
    <row r="8" spans="1:17" ht="15">
      <c r="A8" s="174" t="s">
        <v>56</v>
      </c>
      <c r="B8" s="64">
        <v>1</v>
      </c>
      <c r="C8" s="65">
        <v>5</v>
      </c>
      <c r="D8" s="65">
        <v>2</v>
      </c>
      <c r="E8" s="66">
        <v>0</v>
      </c>
      <c r="F8" s="64">
        <v>8</v>
      </c>
      <c r="G8" s="64">
        <v>6</v>
      </c>
      <c r="H8" s="65">
        <v>14</v>
      </c>
      <c r="I8" s="65">
        <v>5</v>
      </c>
      <c r="J8" s="66">
        <v>0</v>
      </c>
      <c r="K8" s="64">
        <v>25</v>
      </c>
      <c r="L8" s="64">
        <v>0</v>
      </c>
      <c r="M8" s="65">
        <v>2</v>
      </c>
      <c r="N8" s="65">
        <v>2</v>
      </c>
      <c r="O8" s="66">
        <v>0</v>
      </c>
      <c r="P8" s="174">
        <v>4</v>
      </c>
      <c r="Q8" s="174">
        <v>37</v>
      </c>
    </row>
    <row r="9" spans="1:17" ht="15">
      <c r="A9" s="174" t="s">
        <v>57</v>
      </c>
      <c r="B9" s="64">
        <v>3</v>
      </c>
      <c r="C9" s="65">
        <v>8</v>
      </c>
      <c r="D9" s="65">
        <v>1</v>
      </c>
      <c r="E9" s="66">
        <v>0</v>
      </c>
      <c r="F9" s="64">
        <v>12</v>
      </c>
      <c r="G9" s="64">
        <v>10</v>
      </c>
      <c r="H9" s="65">
        <v>13</v>
      </c>
      <c r="I9" s="65">
        <v>7</v>
      </c>
      <c r="J9" s="66">
        <v>0</v>
      </c>
      <c r="K9" s="64">
        <v>30</v>
      </c>
      <c r="L9" s="64">
        <v>3</v>
      </c>
      <c r="M9" s="65">
        <v>6</v>
      </c>
      <c r="N9" s="65">
        <v>3</v>
      </c>
      <c r="O9" s="66">
        <v>0</v>
      </c>
      <c r="P9" s="174">
        <v>12</v>
      </c>
      <c r="Q9" s="174">
        <v>54</v>
      </c>
    </row>
    <row r="10" spans="1:17" ht="15">
      <c r="A10" s="174" t="s">
        <v>58</v>
      </c>
      <c r="B10" s="64">
        <v>13</v>
      </c>
      <c r="C10" s="65">
        <v>17</v>
      </c>
      <c r="D10" s="65">
        <v>1</v>
      </c>
      <c r="E10" s="66">
        <v>0</v>
      </c>
      <c r="F10" s="64">
        <v>31</v>
      </c>
      <c r="G10" s="64">
        <v>57</v>
      </c>
      <c r="H10" s="65">
        <v>92</v>
      </c>
      <c r="I10" s="65">
        <v>17</v>
      </c>
      <c r="J10" s="66">
        <v>0</v>
      </c>
      <c r="K10" s="64">
        <v>166</v>
      </c>
      <c r="L10" s="64">
        <v>18</v>
      </c>
      <c r="M10" s="65">
        <v>34</v>
      </c>
      <c r="N10" s="65">
        <v>12</v>
      </c>
      <c r="O10" s="66">
        <v>0</v>
      </c>
      <c r="P10" s="174">
        <v>64</v>
      </c>
      <c r="Q10" s="174">
        <v>261</v>
      </c>
    </row>
    <row r="11" spans="1:17" ht="15">
      <c r="A11" s="174" t="s">
        <v>59</v>
      </c>
      <c r="B11" s="64">
        <v>63</v>
      </c>
      <c r="C11" s="65">
        <v>120</v>
      </c>
      <c r="D11" s="65">
        <v>18</v>
      </c>
      <c r="E11" s="66">
        <v>0</v>
      </c>
      <c r="F11" s="64">
        <v>201</v>
      </c>
      <c r="G11" s="64">
        <v>177</v>
      </c>
      <c r="H11" s="67">
        <v>418</v>
      </c>
      <c r="I11" s="65">
        <v>72</v>
      </c>
      <c r="J11" s="66">
        <v>2</v>
      </c>
      <c r="K11" s="64">
        <v>669</v>
      </c>
      <c r="L11" s="64">
        <v>58</v>
      </c>
      <c r="M11" s="65">
        <v>114</v>
      </c>
      <c r="N11" s="65">
        <v>46</v>
      </c>
      <c r="O11" s="66">
        <v>1</v>
      </c>
      <c r="P11" s="174">
        <v>219</v>
      </c>
      <c r="Q11" s="174">
        <v>1089</v>
      </c>
    </row>
    <row r="12" spans="1:17" ht="15">
      <c r="A12" s="174" t="s">
        <v>60</v>
      </c>
      <c r="B12" s="64">
        <v>104</v>
      </c>
      <c r="C12" s="65">
        <v>129</v>
      </c>
      <c r="D12" s="65">
        <v>23</v>
      </c>
      <c r="E12" s="66">
        <v>1</v>
      </c>
      <c r="F12" s="64">
        <v>257</v>
      </c>
      <c r="G12" s="64">
        <v>338</v>
      </c>
      <c r="H12" s="67">
        <v>516</v>
      </c>
      <c r="I12" s="65">
        <v>130</v>
      </c>
      <c r="J12" s="66">
        <v>0</v>
      </c>
      <c r="K12" s="64">
        <v>984</v>
      </c>
      <c r="L12" s="64">
        <v>151</v>
      </c>
      <c r="M12" s="65">
        <v>224</v>
      </c>
      <c r="N12" s="65">
        <v>90</v>
      </c>
      <c r="O12" s="66">
        <v>3</v>
      </c>
      <c r="P12" s="174">
        <v>468</v>
      </c>
      <c r="Q12" s="174">
        <v>1709</v>
      </c>
    </row>
    <row r="13" spans="1:17" ht="15">
      <c r="A13" s="174" t="s">
        <v>61</v>
      </c>
      <c r="B13" s="64">
        <v>203</v>
      </c>
      <c r="C13" s="65">
        <v>236</v>
      </c>
      <c r="D13" s="65">
        <v>32</v>
      </c>
      <c r="E13" s="66">
        <v>1</v>
      </c>
      <c r="F13" s="64">
        <v>472</v>
      </c>
      <c r="G13" s="21">
        <v>887</v>
      </c>
      <c r="H13" s="67">
        <v>1040</v>
      </c>
      <c r="I13" s="65">
        <v>260</v>
      </c>
      <c r="J13" s="66">
        <v>1</v>
      </c>
      <c r="K13" s="64">
        <v>2188</v>
      </c>
      <c r="L13" s="64">
        <v>393</v>
      </c>
      <c r="M13" s="65">
        <v>463</v>
      </c>
      <c r="N13" s="65">
        <v>150</v>
      </c>
      <c r="O13" s="66">
        <v>3</v>
      </c>
      <c r="P13" s="174">
        <v>1009</v>
      </c>
      <c r="Q13" s="174">
        <v>3669</v>
      </c>
    </row>
    <row r="14" spans="1:17" ht="15">
      <c r="A14" s="174" t="s">
        <v>62</v>
      </c>
      <c r="B14" s="64">
        <v>161</v>
      </c>
      <c r="C14" s="65">
        <v>161</v>
      </c>
      <c r="D14" s="65">
        <v>18</v>
      </c>
      <c r="E14" s="66">
        <v>1</v>
      </c>
      <c r="F14" s="64">
        <v>341</v>
      </c>
      <c r="G14" s="21">
        <v>775</v>
      </c>
      <c r="H14" s="67">
        <v>871</v>
      </c>
      <c r="I14" s="65">
        <v>181</v>
      </c>
      <c r="J14" s="66">
        <v>1</v>
      </c>
      <c r="K14" s="64">
        <v>1828</v>
      </c>
      <c r="L14" s="64">
        <v>272</v>
      </c>
      <c r="M14" s="65">
        <v>242</v>
      </c>
      <c r="N14" s="65">
        <v>100</v>
      </c>
      <c r="O14" s="66">
        <v>0</v>
      </c>
      <c r="P14" s="174">
        <v>614</v>
      </c>
      <c r="Q14" s="174">
        <v>2783</v>
      </c>
    </row>
    <row r="15" spans="1:17" ht="15">
      <c r="A15" s="174" t="s">
        <v>63</v>
      </c>
      <c r="B15" s="64">
        <v>51</v>
      </c>
      <c r="C15" s="65">
        <v>45</v>
      </c>
      <c r="D15" s="65">
        <v>6</v>
      </c>
      <c r="E15" s="66">
        <v>0</v>
      </c>
      <c r="F15" s="64">
        <v>102</v>
      </c>
      <c r="G15" s="64">
        <v>203</v>
      </c>
      <c r="H15" s="67">
        <v>210</v>
      </c>
      <c r="I15" s="65">
        <v>51</v>
      </c>
      <c r="J15" s="66">
        <v>1</v>
      </c>
      <c r="K15" s="64">
        <v>465</v>
      </c>
      <c r="L15" s="64">
        <v>72</v>
      </c>
      <c r="M15" s="65">
        <v>65</v>
      </c>
      <c r="N15" s="65">
        <v>22</v>
      </c>
      <c r="O15" s="66">
        <v>1</v>
      </c>
      <c r="P15" s="174">
        <v>160</v>
      </c>
      <c r="Q15" s="174">
        <v>727</v>
      </c>
    </row>
    <row r="16" spans="1:17" ht="15">
      <c r="A16" s="174" t="s">
        <v>64</v>
      </c>
      <c r="B16" s="64">
        <v>23</v>
      </c>
      <c r="C16" s="65">
        <v>32</v>
      </c>
      <c r="D16" s="65">
        <v>3</v>
      </c>
      <c r="E16" s="66">
        <v>0</v>
      </c>
      <c r="F16" s="64">
        <v>58</v>
      </c>
      <c r="G16" s="64">
        <v>73</v>
      </c>
      <c r="H16" s="67">
        <v>98</v>
      </c>
      <c r="I16" s="65">
        <v>26</v>
      </c>
      <c r="J16" s="66">
        <v>1</v>
      </c>
      <c r="K16" s="64">
        <v>198</v>
      </c>
      <c r="L16" s="64">
        <v>27</v>
      </c>
      <c r="M16" s="65">
        <v>26</v>
      </c>
      <c r="N16" s="65">
        <v>15</v>
      </c>
      <c r="O16" s="66">
        <v>0</v>
      </c>
      <c r="P16" s="174">
        <v>68</v>
      </c>
      <c r="Q16" s="174">
        <v>324</v>
      </c>
    </row>
    <row r="17" spans="1:17" ht="15">
      <c r="A17" s="174" t="s">
        <v>65</v>
      </c>
      <c r="B17" s="64">
        <v>43</v>
      </c>
      <c r="C17" s="65">
        <v>36</v>
      </c>
      <c r="D17" s="65">
        <v>9</v>
      </c>
      <c r="E17" s="66">
        <v>0</v>
      </c>
      <c r="F17" s="64">
        <v>88</v>
      </c>
      <c r="G17" s="64">
        <v>81</v>
      </c>
      <c r="H17" s="67">
        <v>141</v>
      </c>
      <c r="I17" s="65">
        <v>30</v>
      </c>
      <c r="J17" s="66">
        <v>0</v>
      </c>
      <c r="K17" s="64">
        <v>252</v>
      </c>
      <c r="L17" s="64">
        <v>38</v>
      </c>
      <c r="M17" s="65">
        <v>72</v>
      </c>
      <c r="N17" s="65">
        <v>18</v>
      </c>
      <c r="O17" s="66">
        <v>0</v>
      </c>
      <c r="P17" s="174">
        <v>128</v>
      </c>
      <c r="Q17" s="174">
        <v>468</v>
      </c>
    </row>
    <row r="18" spans="1:17" ht="15">
      <c r="A18" s="174" t="s">
        <v>66</v>
      </c>
      <c r="B18" s="64">
        <v>48</v>
      </c>
      <c r="C18" s="65">
        <v>84</v>
      </c>
      <c r="D18" s="65">
        <v>15</v>
      </c>
      <c r="E18" s="66">
        <v>1</v>
      </c>
      <c r="F18" s="64">
        <v>148</v>
      </c>
      <c r="G18" s="64">
        <v>235</v>
      </c>
      <c r="H18" s="67">
        <v>337</v>
      </c>
      <c r="I18" s="65">
        <v>98</v>
      </c>
      <c r="J18" s="66">
        <v>0</v>
      </c>
      <c r="K18" s="64">
        <v>670</v>
      </c>
      <c r="L18" s="64">
        <v>100</v>
      </c>
      <c r="M18" s="65">
        <v>130</v>
      </c>
      <c r="N18" s="65">
        <v>72</v>
      </c>
      <c r="O18" s="66">
        <v>0</v>
      </c>
      <c r="P18" s="174">
        <v>302</v>
      </c>
      <c r="Q18" s="174">
        <v>1120</v>
      </c>
    </row>
    <row r="19" spans="1:17" ht="15">
      <c r="A19" s="174" t="s">
        <v>67</v>
      </c>
      <c r="B19" s="64">
        <v>51</v>
      </c>
      <c r="C19" s="65">
        <v>106</v>
      </c>
      <c r="D19" s="65">
        <v>7</v>
      </c>
      <c r="E19" s="66">
        <v>1</v>
      </c>
      <c r="F19" s="64">
        <v>165</v>
      </c>
      <c r="G19" s="64">
        <v>213</v>
      </c>
      <c r="H19" s="67">
        <v>381</v>
      </c>
      <c r="I19" s="65">
        <v>92</v>
      </c>
      <c r="J19" s="66">
        <v>1</v>
      </c>
      <c r="K19" s="64">
        <v>687</v>
      </c>
      <c r="L19" s="64">
        <v>87</v>
      </c>
      <c r="M19" s="65">
        <v>108</v>
      </c>
      <c r="N19" s="65">
        <v>49</v>
      </c>
      <c r="O19" s="66">
        <v>0</v>
      </c>
      <c r="P19" s="174">
        <v>244</v>
      </c>
      <c r="Q19" s="174">
        <v>1096</v>
      </c>
    </row>
    <row r="20" spans="1:17" ht="15">
      <c r="A20" s="174" t="s">
        <v>68</v>
      </c>
      <c r="B20" s="64">
        <v>46</v>
      </c>
      <c r="C20" s="65">
        <v>67</v>
      </c>
      <c r="D20" s="65">
        <v>18</v>
      </c>
      <c r="E20" s="66">
        <v>0</v>
      </c>
      <c r="F20" s="64">
        <v>131</v>
      </c>
      <c r="G20" s="64">
        <v>137</v>
      </c>
      <c r="H20" s="67">
        <v>224</v>
      </c>
      <c r="I20" s="65">
        <v>56</v>
      </c>
      <c r="J20" s="66">
        <v>1</v>
      </c>
      <c r="K20" s="64">
        <v>418</v>
      </c>
      <c r="L20" s="64">
        <v>59</v>
      </c>
      <c r="M20" s="65">
        <v>69</v>
      </c>
      <c r="N20" s="65">
        <v>48</v>
      </c>
      <c r="O20" s="66">
        <v>1</v>
      </c>
      <c r="P20" s="174">
        <v>177</v>
      </c>
      <c r="Q20" s="174">
        <v>726</v>
      </c>
    </row>
    <row r="21" spans="1:17" ht="15">
      <c r="A21" s="174" t="s">
        <v>69</v>
      </c>
      <c r="B21" s="64">
        <v>51</v>
      </c>
      <c r="C21" s="65">
        <v>51</v>
      </c>
      <c r="D21" s="65">
        <v>12</v>
      </c>
      <c r="E21" s="66">
        <v>0</v>
      </c>
      <c r="F21" s="64">
        <v>114</v>
      </c>
      <c r="G21" s="64">
        <v>141</v>
      </c>
      <c r="H21" s="67">
        <v>227</v>
      </c>
      <c r="I21" s="65">
        <v>68</v>
      </c>
      <c r="J21" s="66">
        <v>2</v>
      </c>
      <c r="K21" s="64">
        <v>438</v>
      </c>
      <c r="L21" s="64">
        <v>57</v>
      </c>
      <c r="M21" s="65">
        <v>74</v>
      </c>
      <c r="N21" s="65">
        <v>46</v>
      </c>
      <c r="O21" s="66">
        <v>0</v>
      </c>
      <c r="P21" s="174">
        <v>177</v>
      </c>
      <c r="Q21" s="174">
        <v>729</v>
      </c>
    </row>
    <row r="22" spans="1:17" ht="15">
      <c r="A22" s="174" t="s">
        <v>70</v>
      </c>
      <c r="B22" s="64">
        <v>77</v>
      </c>
      <c r="C22" s="65">
        <v>121</v>
      </c>
      <c r="D22" s="65">
        <v>20</v>
      </c>
      <c r="E22" s="66">
        <v>1</v>
      </c>
      <c r="F22" s="64">
        <v>219</v>
      </c>
      <c r="G22" s="64">
        <v>317</v>
      </c>
      <c r="H22" s="67">
        <v>426</v>
      </c>
      <c r="I22" s="65">
        <v>122</v>
      </c>
      <c r="J22" s="66">
        <v>1</v>
      </c>
      <c r="K22" s="64">
        <v>866</v>
      </c>
      <c r="L22" s="64">
        <v>148</v>
      </c>
      <c r="M22" s="65">
        <v>168</v>
      </c>
      <c r="N22" s="65">
        <v>95</v>
      </c>
      <c r="O22" s="66">
        <v>1</v>
      </c>
      <c r="P22" s="174">
        <v>412</v>
      </c>
      <c r="Q22" s="174">
        <v>1497</v>
      </c>
    </row>
    <row r="23" spans="1:17" ht="15">
      <c r="A23" s="174" t="s">
        <v>71</v>
      </c>
      <c r="B23" s="64">
        <v>105</v>
      </c>
      <c r="C23" s="65">
        <v>82</v>
      </c>
      <c r="D23" s="65">
        <v>15</v>
      </c>
      <c r="E23" s="66">
        <v>0</v>
      </c>
      <c r="F23" s="64">
        <v>202</v>
      </c>
      <c r="G23" s="64">
        <v>419</v>
      </c>
      <c r="H23" s="67">
        <v>420</v>
      </c>
      <c r="I23" s="65">
        <v>93</v>
      </c>
      <c r="J23" s="66">
        <v>1</v>
      </c>
      <c r="K23" s="64">
        <v>933</v>
      </c>
      <c r="L23" s="64">
        <v>155</v>
      </c>
      <c r="M23" s="65">
        <v>155</v>
      </c>
      <c r="N23" s="65">
        <v>61</v>
      </c>
      <c r="O23" s="66">
        <v>0</v>
      </c>
      <c r="P23" s="174">
        <v>371</v>
      </c>
      <c r="Q23" s="174">
        <v>1506</v>
      </c>
    </row>
    <row r="24" spans="1:17" ht="15">
      <c r="A24" s="174" t="s">
        <v>72</v>
      </c>
      <c r="B24" s="64">
        <v>41</v>
      </c>
      <c r="C24" s="65">
        <v>65</v>
      </c>
      <c r="D24" s="65">
        <v>18</v>
      </c>
      <c r="E24" s="66">
        <v>0</v>
      </c>
      <c r="F24" s="64">
        <v>124</v>
      </c>
      <c r="G24" s="64">
        <v>184</v>
      </c>
      <c r="H24" s="67">
        <v>171</v>
      </c>
      <c r="I24" s="65">
        <v>72</v>
      </c>
      <c r="J24" s="66">
        <v>2</v>
      </c>
      <c r="K24" s="64">
        <v>429</v>
      </c>
      <c r="L24" s="64">
        <v>92</v>
      </c>
      <c r="M24" s="65">
        <v>54</v>
      </c>
      <c r="N24" s="65">
        <v>31</v>
      </c>
      <c r="O24" s="66">
        <v>0</v>
      </c>
      <c r="P24" s="174">
        <v>177</v>
      </c>
      <c r="Q24" s="174">
        <v>730</v>
      </c>
    </row>
    <row r="25" spans="1:17" ht="15">
      <c r="A25" s="174" t="s">
        <v>73</v>
      </c>
      <c r="B25" s="64">
        <v>32</v>
      </c>
      <c r="C25" s="65">
        <v>27</v>
      </c>
      <c r="D25" s="65">
        <v>6</v>
      </c>
      <c r="E25" s="66">
        <v>1</v>
      </c>
      <c r="F25" s="64">
        <v>66</v>
      </c>
      <c r="G25" s="64">
        <v>87</v>
      </c>
      <c r="H25" s="67">
        <v>82</v>
      </c>
      <c r="I25" s="65">
        <v>33</v>
      </c>
      <c r="J25" s="66">
        <v>2</v>
      </c>
      <c r="K25" s="64">
        <v>204</v>
      </c>
      <c r="L25" s="64">
        <v>26</v>
      </c>
      <c r="M25" s="65">
        <v>33</v>
      </c>
      <c r="N25" s="65">
        <v>12</v>
      </c>
      <c r="O25" s="66">
        <v>0</v>
      </c>
      <c r="P25" s="174">
        <v>71</v>
      </c>
      <c r="Q25" s="174">
        <v>341</v>
      </c>
    </row>
    <row r="26" spans="1:17" ht="15">
      <c r="A26" s="174" t="s">
        <v>74</v>
      </c>
      <c r="B26" s="64">
        <v>26</v>
      </c>
      <c r="C26" s="65">
        <v>28</v>
      </c>
      <c r="D26" s="65">
        <v>11</v>
      </c>
      <c r="E26" s="66">
        <v>0</v>
      </c>
      <c r="F26" s="64">
        <v>65</v>
      </c>
      <c r="G26" s="64">
        <v>57</v>
      </c>
      <c r="H26" s="67">
        <v>90</v>
      </c>
      <c r="I26" s="65">
        <v>32</v>
      </c>
      <c r="J26" s="66">
        <v>1</v>
      </c>
      <c r="K26" s="64">
        <v>180</v>
      </c>
      <c r="L26" s="64">
        <v>19</v>
      </c>
      <c r="M26" s="65">
        <v>31</v>
      </c>
      <c r="N26" s="65">
        <v>12</v>
      </c>
      <c r="O26" s="66">
        <v>0</v>
      </c>
      <c r="P26" s="174">
        <v>62</v>
      </c>
      <c r="Q26" s="174">
        <v>307</v>
      </c>
    </row>
    <row r="27" spans="1:17" ht="15">
      <c r="A27" s="174" t="s">
        <v>75</v>
      </c>
      <c r="B27" s="64">
        <v>15</v>
      </c>
      <c r="C27" s="65">
        <v>40</v>
      </c>
      <c r="D27" s="65">
        <v>10</v>
      </c>
      <c r="E27" s="66">
        <v>0</v>
      </c>
      <c r="F27" s="64">
        <v>65</v>
      </c>
      <c r="G27" s="64">
        <v>74</v>
      </c>
      <c r="H27" s="67">
        <v>102</v>
      </c>
      <c r="I27" s="65">
        <v>27</v>
      </c>
      <c r="J27" s="66">
        <v>0</v>
      </c>
      <c r="K27" s="64">
        <v>203</v>
      </c>
      <c r="L27" s="64">
        <v>19</v>
      </c>
      <c r="M27" s="65">
        <v>32</v>
      </c>
      <c r="N27" s="65">
        <v>13</v>
      </c>
      <c r="O27" s="66">
        <v>0</v>
      </c>
      <c r="P27" s="174">
        <v>64</v>
      </c>
      <c r="Q27" s="174">
        <v>332</v>
      </c>
    </row>
    <row r="28" spans="1:17" ht="15">
      <c r="A28" s="174" t="s">
        <v>76</v>
      </c>
      <c r="B28" s="64">
        <v>23</v>
      </c>
      <c r="C28" s="65">
        <v>36</v>
      </c>
      <c r="D28" s="65">
        <v>8</v>
      </c>
      <c r="E28" s="66">
        <v>0</v>
      </c>
      <c r="F28" s="64">
        <v>67</v>
      </c>
      <c r="G28" s="64">
        <v>66</v>
      </c>
      <c r="H28" s="67">
        <v>102</v>
      </c>
      <c r="I28" s="65">
        <v>35</v>
      </c>
      <c r="J28" s="66">
        <v>1</v>
      </c>
      <c r="K28" s="64">
        <v>204</v>
      </c>
      <c r="L28" s="64">
        <v>28</v>
      </c>
      <c r="M28" s="65">
        <v>30</v>
      </c>
      <c r="N28" s="65">
        <v>18</v>
      </c>
      <c r="O28" s="66">
        <v>0</v>
      </c>
      <c r="P28" s="174">
        <v>76</v>
      </c>
      <c r="Q28" s="174">
        <v>347</v>
      </c>
    </row>
    <row r="29" spans="1:17" ht="15">
      <c r="A29" s="174" t="s">
        <v>77</v>
      </c>
      <c r="B29" s="64">
        <v>5</v>
      </c>
      <c r="C29" s="65">
        <v>9</v>
      </c>
      <c r="D29" s="65">
        <v>7</v>
      </c>
      <c r="E29" s="66">
        <v>0</v>
      </c>
      <c r="F29" s="64">
        <v>21</v>
      </c>
      <c r="G29" s="64">
        <v>27</v>
      </c>
      <c r="H29" s="67">
        <v>28</v>
      </c>
      <c r="I29" s="65">
        <v>14</v>
      </c>
      <c r="J29" s="66">
        <v>0</v>
      </c>
      <c r="K29" s="64">
        <v>69</v>
      </c>
      <c r="L29" s="64">
        <v>7</v>
      </c>
      <c r="M29" s="65">
        <v>6</v>
      </c>
      <c r="N29" s="65">
        <v>2</v>
      </c>
      <c r="O29" s="66">
        <v>0</v>
      </c>
      <c r="P29" s="174">
        <v>15</v>
      </c>
      <c r="Q29" s="174">
        <v>105</v>
      </c>
    </row>
    <row r="30" spans="1:17" ht="15.75" thickBot="1">
      <c r="A30" s="176" t="s">
        <v>78</v>
      </c>
      <c r="B30" s="68">
        <v>26</v>
      </c>
      <c r="C30" s="69">
        <v>35</v>
      </c>
      <c r="D30" s="69">
        <v>10</v>
      </c>
      <c r="E30" s="70">
        <v>2</v>
      </c>
      <c r="F30" s="64">
        <v>73</v>
      </c>
      <c r="G30" s="68">
        <v>138</v>
      </c>
      <c r="H30" s="71">
        <v>158</v>
      </c>
      <c r="I30" s="69">
        <v>55</v>
      </c>
      <c r="J30" s="70">
        <v>6</v>
      </c>
      <c r="K30" s="64">
        <v>357</v>
      </c>
      <c r="L30" s="68">
        <v>44</v>
      </c>
      <c r="M30" s="69">
        <v>52</v>
      </c>
      <c r="N30" s="69">
        <v>28</v>
      </c>
      <c r="O30" s="70">
        <v>3</v>
      </c>
      <c r="P30" s="174">
        <v>127</v>
      </c>
      <c r="Q30" s="174">
        <v>557</v>
      </c>
    </row>
    <row r="31" spans="1:17" ht="15.75" thickBot="1">
      <c r="A31" s="28" t="s">
        <v>79</v>
      </c>
      <c r="B31" s="31">
        <v>1223</v>
      </c>
      <c r="C31" s="72">
        <v>1550</v>
      </c>
      <c r="D31" s="73">
        <v>276</v>
      </c>
      <c r="E31" s="74">
        <v>10</v>
      </c>
      <c r="F31" s="31">
        <v>3059</v>
      </c>
      <c r="G31" s="31">
        <v>4737</v>
      </c>
      <c r="H31" s="72">
        <v>6200</v>
      </c>
      <c r="I31" s="72">
        <v>1594</v>
      </c>
      <c r="J31" s="74">
        <v>24</v>
      </c>
      <c r="K31" s="31">
        <v>12555</v>
      </c>
      <c r="L31" s="31">
        <v>1881</v>
      </c>
      <c r="M31" s="72">
        <v>2198</v>
      </c>
      <c r="N31" s="73">
        <v>954</v>
      </c>
      <c r="O31" s="74">
        <v>13</v>
      </c>
      <c r="P31" s="75">
        <v>5046</v>
      </c>
      <c r="Q31" s="75">
        <v>20660</v>
      </c>
    </row>
    <row r="32" spans="1:17" ht="15">
      <c r="A32" s="112"/>
      <c r="B32" s="216"/>
      <c r="C32" s="216"/>
      <c r="D32" s="112"/>
      <c r="E32" s="112"/>
      <c r="F32" s="216"/>
      <c r="G32" s="216"/>
      <c r="H32" s="216"/>
      <c r="I32" s="216"/>
      <c r="J32" s="112"/>
      <c r="K32" s="216"/>
      <c r="L32" s="216"/>
      <c r="M32" s="216"/>
      <c r="N32" s="112"/>
      <c r="O32" s="112"/>
      <c r="P32" s="216"/>
      <c r="Q32" s="216"/>
    </row>
    <row r="33" spans="1:17" ht="15">
      <c r="A33" s="52" t="s">
        <v>85</v>
      </c>
      <c r="B33" s="53"/>
      <c r="C33" s="53"/>
      <c r="D33" s="53"/>
      <c r="E33" s="53"/>
      <c r="F33" s="53"/>
      <c r="G33" s="53"/>
      <c r="H33" s="53"/>
      <c r="I33" s="53"/>
      <c r="J33" s="53"/>
      <c r="K33" s="53"/>
      <c r="L33" s="53"/>
      <c r="M33" s="53"/>
      <c r="N33" s="53"/>
      <c r="O33" s="53"/>
      <c r="P33" s="53"/>
      <c r="Q33" s="53"/>
    </row>
    <row r="34" spans="1:17" ht="15">
      <c r="A34" s="53" t="s">
        <v>86</v>
      </c>
      <c r="B34" s="53"/>
      <c r="C34" s="53"/>
      <c r="D34" s="53"/>
      <c r="E34" s="53"/>
      <c r="F34" s="53"/>
      <c r="G34" s="53"/>
      <c r="H34" s="53"/>
      <c r="I34" s="53"/>
      <c r="J34" s="53"/>
      <c r="K34" s="53"/>
      <c r="L34" s="53"/>
      <c r="M34" s="53"/>
      <c r="N34" s="53"/>
      <c r="O34" s="53"/>
      <c r="P34" s="53"/>
      <c r="Q34" s="53"/>
    </row>
    <row r="35" spans="1:17" ht="15">
      <c r="A35" s="56"/>
      <c r="B35" s="56"/>
      <c r="C35" s="56"/>
      <c r="D35" s="56"/>
      <c r="E35" s="56"/>
      <c r="F35" s="56"/>
      <c r="G35" s="56"/>
      <c r="H35" s="56"/>
      <c r="I35" s="56"/>
      <c r="J35" s="56"/>
      <c r="K35" s="76"/>
      <c r="L35" s="56"/>
      <c r="M35" s="56"/>
      <c r="N35" s="56"/>
      <c r="O35" s="56"/>
      <c r="P35" s="56"/>
      <c r="Q35" s="56"/>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9"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R36"/>
  <sheetViews>
    <sheetView zoomScalePageLayoutView="0" workbookViewId="0" topLeftCell="A1">
      <selection activeCell="A1" sqref="A1:Q1"/>
    </sheetView>
  </sheetViews>
  <sheetFormatPr defaultColWidth="9.140625" defaultRowHeight="15"/>
  <cols>
    <col min="1" max="1" width="10.7109375" style="165" customWidth="1"/>
    <col min="2" max="17" width="11.7109375" style="165" customWidth="1"/>
    <col min="18" max="16384" width="9.140625" style="165" customWidth="1"/>
  </cols>
  <sheetData>
    <row r="1" spans="1:17" ht="24.75" customHeight="1" thickBot="1" thickTop="1">
      <c r="A1" s="486" t="s">
        <v>277</v>
      </c>
      <c r="B1" s="487"/>
      <c r="C1" s="487"/>
      <c r="D1" s="487"/>
      <c r="E1" s="487"/>
      <c r="F1" s="487"/>
      <c r="G1" s="487"/>
      <c r="H1" s="487"/>
      <c r="I1" s="487"/>
      <c r="J1" s="487"/>
      <c r="K1" s="487"/>
      <c r="L1" s="487"/>
      <c r="M1" s="487"/>
      <c r="N1" s="487"/>
      <c r="O1" s="487"/>
      <c r="P1" s="487"/>
      <c r="Q1" s="488"/>
    </row>
    <row r="2" spans="1:17" ht="19.5" customHeight="1" thickBot="1" thickTop="1">
      <c r="A2" s="467" t="s">
        <v>50</v>
      </c>
      <c r="B2" s="489" t="s">
        <v>92</v>
      </c>
      <c r="C2" s="490"/>
      <c r="D2" s="490"/>
      <c r="E2" s="490"/>
      <c r="F2" s="490"/>
      <c r="G2" s="490"/>
      <c r="H2" s="490"/>
      <c r="I2" s="490"/>
      <c r="J2" s="490"/>
      <c r="K2" s="490"/>
      <c r="L2" s="490"/>
      <c r="M2" s="490"/>
      <c r="N2" s="490"/>
      <c r="O2" s="490"/>
      <c r="P2" s="490"/>
      <c r="Q2" s="467" t="s">
        <v>79</v>
      </c>
    </row>
    <row r="3" spans="1:17" ht="19.5" customHeight="1" thickBot="1">
      <c r="A3" s="467"/>
      <c r="B3" s="506" t="s">
        <v>93</v>
      </c>
      <c r="C3" s="501"/>
      <c r="D3" s="501"/>
      <c r="E3" s="501"/>
      <c r="F3" s="502"/>
      <c r="G3" s="506" t="s">
        <v>94</v>
      </c>
      <c r="H3" s="501"/>
      <c r="I3" s="501"/>
      <c r="J3" s="501"/>
      <c r="K3" s="502"/>
      <c r="L3" s="506" t="s">
        <v>95</v>
      </c>
      <c r="M3" s="501"/>
      <c r="N3" s="501"/>
      <c r="O3" s="501"/>
      <c r="P3" s="502"/>
      <c r="Q3" s="467"/>
    </row>
    <row r="4" spans="1:17" ht="19.5" customHeight="1" thickBot="1">
      <c r="A4" s="467"/>
      <c r="B4" s="499" t="s">
        <v>80</v>
      </c>
      <c r="C4" s="497"/>
      <c r="D4" s="497"/>
      <c r="E4" s="498"/>
      <c r="F4" s="507" t="s">
        <v>79</v>
      </c>
      <c r="G4" s="497" t="s">
        <v>80</v>
      </c>
      <c r="H4" s="497"/>
      <c r="I4" s="497"/>
      <c r="J4" s="498"/>
      <c r="K4" s="507" t="s">
        <v>79</v>
      </c>
      <c r="L4" s="497" t="s">
        <v>80</v>
      </c>
      <c r="M4" s="497"/>
      <c r="N4" s="497"/>
      <c r="O4" s="498"/>
      <c r="P4" s="507" t="s">
        <v>79</v>
      </c>
      <c r="Q4" s="467"/>
    </row>
    <row r="5" spans="1:17" ht="19.5" customHeight="1" thickBot="1">
      <c r="A5" s="467"/>
      <c r="B5" s="6" t="s">
        <v>81</v>
      </c>
      <c r="C5" s="77" t="s">
        <v>82</v>
      </c>
      <c r="D5" s="77" t="s">
        <v>83</v>
      </c>
      <c r="E5" s="7" t="s">
        <v>84</v>
      </c>
      <c r="F5" s="460"/>
      <c r="G5" s="6" t="s">
        <v>81</v>
      </c>
      <c r="H5" s="77" t="s">
        <v>82</v>
      </c>
      <c r="I5" s="77" t="s">
        <v>83</v>
      </c>
      <c r="J5" s="7" t="s">
        <v>84</v>
      </c>
      <c r="K5" s="460"/>
      <c r="L5" s="6" t="s">
        <v>81</v>
      </c>
      <c r="M5" s="77" t="s">
        <v>82</v>
      </c>
      <c r="N5" s="77" t="s">
        <v>83</v>
      </c>
      <c r="O5" s="7" t="s">
        <v>84</v>
      </c>
      <c r="P5" s="460"/>
      <c r="Q5" s="467"/>
    </row>
    <row r="6" spans="1:18" ht="15">
      <c r="A6" s="236" t="s">
        <v>54</v>
      </c>
      <c r="B6" s="272">
        <f>VLOOKUP(R6,'[1]Sheet1'!$A$126:$W$151,2,FALSE)</f>
        <v>0.8176614881439083</v>
      </c>
      <c r="C6" s="273">
        <f>VLOOKUP(R6,'[1]Sheet1'!$A$126:$W$151,3,FALSE)</f>
        <v>0.3870967741935484</v>
      </c>
      <c r="D6" s="273">
        <f>VLOOKUP(R6,'[1]Sheet1'!$A$126:$W$151,4,FALSE)</f>
        <v>1.4492753623188406</v>
      </c>
      <c r="E6" s="274">
        <f>VLOOKUP(R6,'[1]Sheet1'!$A$126:$W$151,5,FALSE)</f>
        <v>10</v>
      </c>
      <c r="F6" s="275">
        <f>VLOOKUP(R6,'[1]Sheet1'!$A$126:$W$151,6,FALSE)</f>
        <v>0.6864988558352403</v>
      </c>
      <c r="G6" s="276">
        <f>VLOOKUP(R6,'[1]Sheet1'!$A$126:$W$151,7,FALSE)</f>
        <v>0.6333122229259025</v>
      </c>
      <c r="H6" s="273">
        <f>VLOOKUP(R6,'[1]Sheet1'!$A$126:$W$151,8,FALSE)</f>
        <v>0.4354838709677418</v>
      </c>
      <c r="I6" s="273">
        <f>VLOOKUP(R6,'[1]Sheet1'!$A$126:$W$151,9,FALSE)</f>
        <v>0.9410288582183186</v>
      </c>
      <c r="J6" s="274">
        <f>VLOOKUP(R6,'[1]Sheet1'!$A$126:$W$151,10,FALSE)</f>
        <v>0</v>
      </c>
      <c r="K6" s="275">
        <f>VLOOKUP(R6,'[1]Sheet1'!$A$126:$W$151,11,FALSE)</f>
        <v>0.5734767025089605</v>
      </c>
      <c r="L6" s="276">
        <f>VLOOKUP(R6,'[1]Sheet1'!$A$126:$W$151,12,FALSE)</f>
        <v>0.3189792663476874</v>
      </c>
      <c r="M6" s="273">
        <f>VLOOKUP(R6,'[1]Sheet1'!$A$126:$W$151,13,FALSE)</f>
        <v>0.27297543221110104</v>
      </c>
      <c r="N6" s="273">
        <f>VLOOKUP(R6,'[1]Sheet1'!$A$126:$W$151,14,FALSE)</f>
        <v>0.7337526205450735</v>
      </c>
      <c r="O6" s="274">
        <f>VLOOKUP(R6,'[1]Sheet1'!$A$126:$W$151,15,FALSE)</f>
        <v>0</v>
      </c>
      <c r="P6" s="275">
        <f>VLOOKUP(R6,'[1]Sheet1'!$A$126:$W$151,16,FALSE)</f>
        <v>0.37653586999603644</v>
      </c>
      <c r="Q6" s="275">
        <f>VLOOKUP(R6,'[1]Sheet1'!$A$126:$W$151,17,FALSE)</f>
        <v>0.542110358180058</v>
      </c>
      <c r="R6" s="271" t="s">
        <v>187</v>
      </c>
    </row>
    <row r="7" spans="1:18" ht="15">
      <c r="A7" s="174" t="s">
        <v>55</v>
      </c>
      <c r="B7" s="277">
        <f>VLOOKUP(R7,'[1]Sheet1'!$A$126:$W$151,2,FALSE)</f>
        <v>0.1635322976287817</v>
      </c>
      <c r="C7" s="278">
        <f>VLOOKUP(R7,'[1]Sheet1'!$A$126:$W$151,3,FALSE)</f>
        <v>0.25806451612903225</v>
      </c>
      <c r="D7" s="278">
        <f>VLOOKUP(R7,'[1]Sheet1'!$A$126:$W$151,4,FALSE)</f>
        <v>0.7246376811594203</v>
      </c>
      <c r="E7" s="279">
        <f>VLOOKUP(R7,'[1]Sheet1'!$A$126:$W$151,5,FALSE)</f>
        <v>0</v>
      </c>
      <c r="F7" s="280">
        <f>VLOOKUP(R7,'[1]Sheet1'!$A$126:$W$151,6,FALSE)</f>
        <v>0.2615233736515201</v>
      </c>
      <c r="G7" s="281">
        <f>VLOOKUP(R7,'[1]Sheet1'!$A$126:$W$151,7,FALSE)</f>
        <v>0.10555203715431707</v>
      </c>
      <c r="H7" s="278">
        <f>VLOOKUP(R7,'[1]Sheet1'!$A$126:$W$151,8,FALSE)</f>
        <v>0.1935483870967742</v>
      </c>
      <c r="I7" s="278">
        <f>VLOOKUP(R7,'[1]Sheet1'!$A$126:$W$151,9,FALSE)</f>
        <v>0.18820577164366373</v>
      </c>
      <c r="J7" s="279">
        <f>VLOOKUP(R7,'[1]Sheet1'!$A$126:$W$151,10,FALSE)</f>
        <v>0</v>
      </c>
      <c r="K7" s="280">
        <f>VLOOKUP(R7,'[1]Sheet1'!$A$126:$W$151,11,FALSE)</f>
        <v>0.15929908403026682</v>
      </c>
      <c r="L7" s="281">
        <f>VLOOKUP(R7,'[1]Sheet1'!$A$126:$W$151,12,FALSE)</f>
        <v>0.1063264221158958</v>
      </c>
      <c r="M7" s="278">
        <f>VLOOKUP(R7,'[1]Sheet1'!$A$126:$W$151,13,FALSE)</f>
        <v>0.09099181073703369</v>
      </c>
      <c r="N7" s="278">
        <f>VLOOKUP(R7,'[1]Sheet1'!$A$126:$W$151,14,FALSE)</f>
        <v>0.20964360587002098</v>
      </c>
      <c r="O7" s="279">
        <f>VLOOKUP(R7,'[1]Sheet1'!$A$126:$W$151,15,FALSE)</f>
        <v>0</v>
      </c>
      <c r="P7" s="280">
        <f>VLOOKUP(R7,'[1]Sheet1'!$A$126:$W$151,16,FALSE)</f>
        <v>0.11890606420927466</v>
      </c>
      <c r="Q7" s="280">
        <f>VLOOKUP(R7,'[1]Sheet1'!$A$126:$W$151,17,FALSE)</f>
        <v>0.16456921587608908</v>
      </c>
      <c r="R7" s="271" t="s">
        <v>188</v>
      </c>
    </row>
    <row r="8" spans="1:18" ht="15">
      <c r="A8" s="174" t="s">
        <v>56</v>
      </c>
      <c r="B8" s="277">
        <f>VLOOKUP(R8,'[1]Sheet1'!$A$126:$W$151,2,FALSE)</f>
        <v>0.08176614881439084</v>
      </c>
      <c r="C8" s="278">
        <f>VLOOKUP(R8,'[1]Sheet1'!$A$126:$W$151,3,FALSE)</f>
        <v>0.3225806451612903</v>
      </c>
      <c r="D8" s="278">
        <f>VLOOKUP(R8,'[1]Sheet1'!$A$126:$W$151,4,FALSE)</f>
        <v>0.7246376811594203</v>
      </c>
      <c r="E8" s="279">
        <f>VLOOKUP(R8,'[1]Sheet1'!$A$126:$W$151,5,FALSE)</f>
        <v>0</v>
      </c>
      <c r="F8" s="280">
        <f>VLOOKUP(R8,'[1]Sheet1'!$A$126:$W$151,6,FALSE)</f>
        <v>0.2615233736515201</v>
      </c>
      <c r="G8" s="281">
        <f>VLOOKUP(R8,'[1]Sheet1'!$A$126:$W$151,7,FALSE)</f>
        <v>0.1266624445851805</v>
      </c>
      <c r="H8" s="278">
        <f>VLOOKUP(R8,'[1]Sheet1'!$A$126:$W$151,8,FALSE)</f>
        <v>0.22580645161290325</v>
      </c>
      <c r="I8" s="278">
        <f>VLOOKUP(R8,'[1]Sheet1'!$A$126:$W$151,9,FALSE)</f>
        <v>0.3136762860727729</v>
      </c>
      <c r="J8" s="279">
        <f>VLOOKUP(R8,'[1]Sheet1'!$A$126:$W$151,10,FALSE)</f>
        <v>0</v>
      </c>
      <c r="K8" s="280">
        <f>VLOOKUP(R8,'[1]Sheet1'!$A$126:$W$151,11,FALSE)</f>
        <v>0.1991238550378335</v>
      </c>
      <c r="L8" s="281">
        <f>VLOOKUP(R8,'[1]Sheet1'!$A$126:$W$151,12,FALSE)</f>
        <v>0</v>
      </c>
      <c r="M8" s="278">
        <f>VLOOKUP(R8,'[1]Sheet1'!$A$126:$W$151,13,FALSE)</f>
        <v>0.09099181073703369</v>
      </c>
      <c r="N8" s="278">
        <f>VLOOKUP(R8,'[1]Sheet1'!$A$126:$W$151,14,FALSE)</f>
        <v>0.20964360587002098</v>
      </c>
      <c r="O8" s="279">
        <f>VLOOKUP(R8,'[1]Sheet1'!$A$126:$W$151,15,FALSE)</f>
        <v>0</v>
      </c>
      <c r="P8" s="280">
        <f>VLOOKUP(R8,'[1]Sheet1'!$A$126:$W$151,16,FALSE)</f>
        <v>0.07927070947284978</v>
      </c>
      <c r="Q8" s="280">
        <f>VLOOKUP(R8,'[1]Sheet1'!$A$126:$W$151,17,FALSE)</f>
        <v>0.17909002904162633</v>
      </c>
      <c r="R8" s="271" t="s">
        <v>189</v>
      </c>
    </row>
    <row r="9" spans="1:18" ht="15">
      <c r="A9" s="174" t="s">
        <v>57</v>
      </c>
      <c r="B9" s="277">
        <f>VLOOKUP(R9,'[1]Sheet1'!$A$126:$W$151,2,FALSE)</f>
        <v>0.24529844644317256</v>
      </c>
      <c r="C9" s="278">
        <f>VLOOKUP(R9,'[1]Sheet1'!$A$126:$W$151,3,FALSE)</f>
        <v>0.5161290322580645</v>
      </c>
      <c r="D9" s="278">
        <f>VLOOKUP(R9,'[1]Sheet1'!$A$126:$W$151,4,FALSE)</f>
        <v>0.36231884057971014</v>
      </c>
      <c r="E9" s="279">
        <f>VLOOKUP(R9,'[1]Sheet1'!$A$126:$W$151,5,FALSE)</f>
        <v>0</v>
      </c>
      <c r="F9" s="280">
        <f>VLOOKUP(R9,'[1]Sheet1'!$A$126:$W$151,6,FALSE)</f>
        <v>0.3922850604772802</v>
      </c>
      <c r="G9" s="281">
        <f>VLOOKUP(R9,'[1]Sheet1'!$A$126:$W$151,7,FALSE)</f>
        <v>0.21110407430863415</v>
      </c>
      <c r="H9" s="278">
        <f>VLOOKUP(R9,'[1]Sheet1'!$A$126:$W$151,8,FALSE)</f>
        <v>0.2096774193548387</v>
      </c>
      <c r="I9" s="278">
        <f>VLOOKUP(R9,'[1]Sheet1'!$A$126:$W$151,9,FALSE)</f>
        <v>0.43914680050188204</v>
      </c>
      <c r="J9" s="279">
        <f>VLOOKUP(R9,'[1]Sheet1'!$A$126:$W$151,10,FALSE)</f>
        <v>0</v>
      </c>
      <c r="K9" s="280">
        <f>VLOOKUP(R9,'[1]Sheet1'!$A$126:$W$151,11,FALSE)</f>
        <v>0.23894862604540024</v>
      </c>
      <c r="L9" s="281">
        <f>VLOOKUP(R9,'[1]Sheet1'!$A$126:$W$151,12,FALSE)</f>
        <v>0.1594896331738437</v>
      </c>
      <c r="M9" s="278">
        <f>VLOOKUP(R9,'[1]Sheet1'!$A$126:$W$151,13,FALSE)</f>
        <v>0.27297543221110104</v>
      </c>
      <c r="N9" s="278">
        <f>VLOOKUP(R9,'[1]Sheet1'!$A$126:$W$151,14,FALSE)</f>
        <v>0.3144654088050315</v>
      </c>
      <c r="O9" s="279">
        <f>VLOOKUP(R9,'[1]Sheet1'!$A$126:$W$151,15,FALSE)</f>
        <v>0</v>
      </c>
      <c r="P9" s="280">
        <f>VLOOKUP(R9,'[1]Sheet1'!$A$126:$W$151,16,FALSE)</f>
        <v>0.23781212841854932</v>
      </c>
      <c r="Q9" s="280">
        <f>VLOOKUP(R9,'[1]Sheet1'!$A$126:$W$151,17,FALSE)</f>
        <v>0.26137463697967084</v>
      </c>
      <c r="R9" s="271" t="s">
        <v>190</v>
      </c>
    </row>
    <row r="10" spans="1:18" ht="15">
      <c r="A10" s="174" t="s">
        <v>58</v>
      </c>
      <c r="B10" s="277">
        <f>VLOOKUP(R10,'[1]Sheet1'!$A$126:$W$151,2,FALSE)</f>
        <v>1.062959934587081</v>
      </c>
      <c r="C10" s="278">
        <f>VLOOKUP(R10,'[1]Sheet1'!$A$126:$W$151,3,FALSE)</f>
        <v>1.096774193548387</v>
      </c>
      <c r="D10" s="278">
        <f>VLOOKUP(R10,'[1]Sheet1'!$A$126:$W$151,4,FALSE)</f>
        <v>0.36231884057971014</v>
      </c>
      <c r="E10" s="279">
        <f>VLOOKUP(R10,'[1]Sheet1'!$A$126:$W$151,5,FALSE)</f>
        <v>0</v>
      </c>
      <c r="F10" s="280">
        <f>VLOOKUP(R10,'[1]Sheet1'!$A$126:$W$151,6,FALSE)</f>
        <v>1.0134030728996404</v>
      </c>
      <c r="G10" s="281">
        <f>VLOOKUP(R10,'[1]Sheet1'!$A$126:$W$151,7,FALSE)</f>
        <v>1.2032932235592146</v>
      </c>
      <c r="H10" s="278">
        <f>VLOOKUP(R10,'[1]Sheet1'!$A$126:$W$151,8,FALSE)</f>
        <v>1.4838709677419353</v>
      </c>
      <c r="I10" s="278">
        <f>VLOOKUP(R10,'[1]Sheet1'!$A$126:$W$151,9,FALSE)</f>
        <v>1.066499372647428</v>
      </c>
      <c r="J10" s="279">
        <f>VLOOKUP(R10,'[1]Sheet1'!$A$126:$W$151,10,FALSE)</f>
        <v>0</v>
      </c>
      <c r="K10" s="280">
        <f>VLOOKUP(R10,'[1]Sheet1'!$A$126:$W$151,11,FALSE)</f>
        <v>1.3221823974512148</v>
      </c>
      <c r="L10" s="281">
        <f>VLOOKUP(R10,'[1]Sheet1'!$A$126:$W$151,12,FALSE)</f>
        <v>0.9569377990430623</v>
      </c>
      <c r="M10" s="278">
        <f>VLOOKUP(R10,'[1]Sheet1'!$A$126:$W$151,13,FALSE)</f>
        <v>1.5468607825295724</v>
      </c>
      <c r="N10" s="278">
        <f>VLOOKUP(R10,'[1]Sheet1'!$A$126:$W$151,14,FALSE)</f>
        <v>1.257861635220126</v>
      </c>
      <c r="O10" s="279">
        <f>VLOOKUP(R10,'[1]Sheet1'!$A$126:$W$151,15,FALSE)</f>
        <v>0</v>
      </c>
      <c r="P10" s="280">
        <f>VLOOKUP(R10,'[1]Sheet1'!$A$126:$W$151,16,FALSE)</f>
        <v>1.2683313515655965</v>
      </c>
      <c r="Q10" s="280">
        <f>VLOOKUP(R10,'[1]Sheet1'!$A$126:$W$151,17,FALSE)</f>
        <v>1.2633107454017425</v>
      </c>
      <c r="R10" s="271" t="s">
        <v>191</v>
      </c>
    </row>
    <row r="11" spans="1:18" ht="15">
      <c r="A11" s="174" t="s">
        <v>59</v>
      </c>
      <c r="B11" s="277">
        <f>VLOOKUP(R11,'[1]Sheet1'!$A$126:$W$151,2,FALSE)</f>
        <v>5.151267375306622</v>
      </c>
      <c r="C11" s="278">
        <f>VLOOKUP(R11,'[1]Sheet1'!$A$126:$W$151,3,FALSE)</f>
        <v>7.741935483870968</v>
      </c>
      <c r="D11" s="278">
        <f>VLOOKUP(R11,'[1]Sheet1'!$A$126:$W$151,4,FALSE)</f>
        <v>6.521739130434782</v>
      </c>
      <c r="E11" s="279">
        <f>VLOOKUP(R11,'[1]Sheet1'!$A$126:$W$151,5,FALSE)</f>
        <v>0</v>
      </c>
      <c r="F11" s="280">
        <f>VLOOKUP(R11,'[1]Sheet1'!$A$126:$W$151,6,FALSE)</f>
        <v>6.570774762994443</v>
      </c>
      <c r="G11" s="281">
        <f>VLOOKUP(R11,'[1]Sheet1'!$A$126:$W$151,7,FALSE)</f>
        <v>3.736542115262824</v>
      </c>
      <c r="H11" s="278">
        <f>VLOOKUP(R11,'[1]Sheet1'!$A$126:$W$151,8,FALSE)</f>
        <v>6.741935483870967</v>
      </c>
      <c r="I11" s="278">
        <f>VLOOKUP(R11,'[1]Sheet1'!$A$126:$W$151,9,FALSE)</f>
        <v>4.51693851944793</v>
      </c>
      <c r="J11" s="279">
        <f>VLOOKUP(R11,'[1]Sheet1'!$A$126:$W$151,10,FALSE)</f>
        <v>8.333333333333332</v>
      </c>
      <c r="K11" s="280">
        <f>VLOOKUP(R11,'[1]Sheet1'!$A$126:$W$151,11,FALSE)</f>
        <v>5.328554360812425</v>
      </c>
      <c r="L11" s="281">
        <f>VLOOKUP(R11,'[1]Sheet1'!$A$126:$W$151,12,FALSE)</f>
        <v>3.083466241360978</v>
      </c>
      <c r="M11" s="278">
        <f>VLOOKUP(R11,'[1]Sheet1'!$A$126:$W$151,13,FALSE)</f>
        <v>5.18653321201092</v>
      </c>
      <c r="N11" s="278">
        <f>VLOOKUP(R11,'[1]Sheet1'!$A$126:$W$151,14,FALSE)</f>
        <v>4.821802935010482</v>
      </c>
      <c r="O11" s="279">
        <f>VLOOKUP(R11,'[1]Sheet1'!$A$126:$W$151,15,FALSE)</f>
        <v>7.6923076923076925</v>
      </c>
      <c r="P11" s="280">
        <f>VLOOKUP(R11,'[1]Sheet1'!$A$126:$W$151,16,FALSE)</f>
        <v>4.340071343638526</v>
      </c>
      <c r="Q11" s="280">
        <f>VLOOKUP(R11,'[1]Sheet1'!$A$126:$W$151,17,FALSE)</f>
        <v>5.2710551790900295</v>
      </c>
      <c r="R11" s="271" t="s">
        <v>192</v>
      </c>
    </row>
    <row r="12" spans="1:18" ht="15">
      <c r="A12" s="174" t="s">
        <v>60</v>
      </c>
      <c r="B12" s="277">
        <f>VLOOKUP(R12,'[1]Sheet1'!$A$126:$W$151,2,FALSE)</f>
        <v>8.503679476696648</v>
      </c>
      <c r="C12" s="278">
        <f>VLOOKUP(R12,'[1]Sheet1'!$A$126:$W$151,3,FALSE)</f>
        <v>8.32258064516129</v>
      </c>
      <c r="D12" s="278">
        <f>VLOOKUP(R12,'[1]Sheet1'!$A$126:$W$151,4,FALSE)</f>
        <v>8.333333333333332</v>
      </c>
      <c r="E12" s="279">
        <f>VLOOKUP(R12,'[1]Sheet1'!$A$126:$W$151,5,FALSE)</f>
        <v>10</v>
      </c>
      <c r="F12" s="280">
        <f>VLOOKUP(R12,'[1]Sheet1'!$A$126:$W$151,6,FALSE)</f>
        <v>8.401438378555083</v>
      </c>
      <c r="G12" s="281">
        <f>VLOOKUP(R12,'[1]Sheet1'!$A$126:$W$151,7,FALSE)</f>
        <v>7.135317711631835</v>
      </c>
      <c r="H12" s="278">
        <f>VLOOKUP(R12,'[1]Sheet1'!$A$126:$W$151,8,FALSE)</f>
        <v>8.32258064516129</v>
      </c>
      <c r="I12" s="278">
        <f>VLOOKUP(R12,'[1]Sheet1'!$A$126:$W$151,9,FALSE)</f>
        <v>8.155583437892096</v>
      </c>
      <c r="J12" s="279">
        <f>VLOOKUP(R12,'[1]Sheet1'!$A$126:$W$151,10,FALSE)</f>
        <v>0</v>
      </c>
      <c r="K12" s="280">
        <f>VLOOKUP(R12,'[1]Sheet1'!$A$126:$W$151,11,FALSE)</f>
        <v>7.837514934289128</v>
      </c>
      <c r="L12" s="281">
        <f>VLOOKUP(R12,'[1]Sheet1'!$A$126:$W$151,12,FALSE)</f>
        <v>8.027644869750134</v>
      </c>
      <c r="M12" s="278">
        <f>VLOOKUP(R12,'[1]Sheet1'!$A$126:$W$151,13,FALSE)</f>
        <v>10.191082802547772</v>
      </c>
      <c r="N12" s="278">
        <f>VLOOKUP(R12,'[1]Sheet1'!$A$126:$W$151,14,FALSE)</f>
        <v>9.433962264150944</v>
      </c>
      <c r="O12" s="279">
        <f>VLOOKUP(R12,'[1]Sheet1'!$A$126:$W$151,15,FALSE)</f>
        <v>23.076923076923077</v>
      </c>
      <c r="P12" s="280">
        <f>VLOOKUP(R12,'[1]Sheet1'!$A$126:$W$151,16,FALSE)</f>
        <v>9.274673008323424</v>
      </c>
      <c r="Q12" s="280">
        <f>VLOOKUP(R12,'[1]Sheet1'!$A$126:$W$151,17,FALSE)</f>
        <v>8.272023233301065</v>
      </c>
      <c r="R12" s="271" t="s">
        <v>193</v>
      </c>
    </row>
    <row r="13" spans="1:18" ht="15">
      <c r="A13" s="174" t="s">
        <v>61</v>
      </c>
      <c r="B13" s="277">
        <f>VLOOKUP(R13,'[1]Sheet1'!$A$126:$W$151,2,FALSE)</f>
        <v>16.59852820932134</v>
      </c>
      <c r="C13" s="278">
        <f>VLOOKUP(R13,'[1]Sheet1'!$A$126:$W$151,3,FALSE)</f>
        <v>15.225806451612902</v>
      </c>
      <c r="D13" s="278">
        <f>VLOOKUP(R13,'[1]Sheet1'!$A$126:$W$151,4,FALSE)</f>
        <v>11.594202898550725</v>
      </c>
      <c r="E13" s="279">
        <f>VLOOKUP(R13,'[1]Sheet1'!$A$126:$W$151,5,FALSE)</f>
        <v>10</v>
      </c>
      <c r="F13" s="280">
        <f>VLOOKUP(R13,'[1]Sheet1'!$A$126:$W$151,6,FALSE)</f>
        <v>15.429879045439685</v>
      </c>
      <c r="G13" s="281">
        <f>VLOOKUP(R13,'[1]Sheet1'!$A$126:$W$151,7,FALSE)</f>
        <v>18.72493139117585</v>
      </c>
      <c r="H13" s="278">
        <f>VLOOKUP(R13,'[1]Sheet1'!$A$126:$W$151,8,FALSE)</f>
        <v>16.7741935483871</v>
      </c>
      <c r="I13" s="278">
        <f>VLOOKUP(R13,'[1]Sheet1'!$A$126:$W$151,9,FALSE)</f>
        <v>16.311166875784192</v>
      </c>
      <c r="J13" s="279">
        <f>VLOOKUP(R13,'[1]Sheet1'!$A$126:$W$151,10,FALSE)</f>
        <v>4.166666666666666</v>
      </c>
      <c r="K13" s="280">
        <f>VLOOKUP(R13,'[1]Sheet1'!$A$126:$W$151,11,FALSE)</f>
        <v>17.42731979291119</v>
      </c>
      <c r="L13" s="281">
        <f>VLOOKUP(R13,'[1]Sheet1'!$A$126:$W$151,12,FALSE)</f>
        <v>20.89314194577353</v>
      </c>
      <c r="M13" s="278">
        <f>VLOOKUP(R13,'[1]Sheet1'!$A$126:$W$151,13,FALSE)</f>
        <v>21.064604185623292</v>
      </c>
      <c r="N13" s="278">
        <f>VLOOKUP(R13,'[1]Sheet1'!$A$126:$W$151,14,FALSE)</f>
        <v>15.723270440251572</v>
      </c>
      <c r="O13" s="279">
        <f>VLOOKUP(R13,'[1]Sheet1'!$A$126:$W$151,15,FALSE)</f>
        <v>23.076923076923077</v>
      </c>
      <c r="P13" s="280">
        <f>VLOOKUP(R13,'[1]Sheet1'!$A$126:$W$151,16,FALSE)</f>
        <v>19.996036464526355</v>
      </c>
      <c r="Q13" s="280">
        <f>VLOOKUP(R13,'[1]Sheet1'!$A$126:$W$151,17,FALSE)</f>
        <v>17.75895450145208</v>
      </c>
      <c r="R13" s="271" t="s">
        <v>194</v>
      </c>
    </row>
    <row r="14" spans="1:18" ht="15">
      <c r="A14" s="174" t="s">
        <v>62</v>
      </c>
      <c r="B14" s="277">
        <f>VLOOKUP(R14,'[1]Sheet1'!$A$126:$W$151,2,FALSE)</f>
        <v>13.164349959116924</v>
      </c>
      <c r="C14" s="278">
        <f>VLOOKUP(R14,'[1]Sheet1'!$A$126:$W$151,3,FALSE)</f>
        <v>10.387096774193548</v>
      </c>
      <c r="D14" s="278">
        <f>VLOOKUP(R14,'[1]Sheet1'!$A$126:$W$151,4,FALSE)</f>
        <v>6.521739130434782</v>
      </c>
      <c r="E14" s="279">
        <f>VLOOKUP(R14,'[1]Sheet1'!$A$126:$W$151,5,FALSE)</f>
        <v>10</v>
      </c>
      <c r="F14" s="280">
        <f>VLOOKUP(R14,'[1]Sheet1'!$A$126:$W$151,6,FALSE)</f>
        <v>11.147433801896046</v>
      </c>
      <c r="G14" s="281">
        <f>VLOOKUP(R14,'[1]Sheet1'!$A$126:$W$151,7,FALSE)</f>
        <v>16.360565758919147</v>
      </c>
      <c r="H14" s="278">
        <f>VLOOKUP(R14,'[1]Sheet1'!$A$126:$W$151,8,FALSE)</f>
        <v>14.048387096774192</v>
      </c>
      <c r="I14" s="278">
        <f>VLOOKUP(R14,'[1]Sheet1'!$A$126:$W$151,9,FALSE)</f>
        <v>11.35508155583438</v>
      </c>
      <c r="J14" s="279">
        <f>VLOOKUP(R14,'[1]Sheet1'!$A$126:$W$151,10,FALSE)</f>
        <v>4.166666666666666</v>
      </c>
      <c r="K14" s="280">
        <f>VLOOKUP(R14,'[1]Sheet1'!$A$126:$W$151,11,FALSE)</f>
        <v>14.559936280366387</v>
      </c>
      <c r="L14" s="281">
        <f>VLOOKUP(R14,'[1]Sheet1'!$A$126:$W$151,12,FALSE)</f>
        <v>14.460393407761831</v>
      </c>
      <c r="M14" s="278">
        <f>VLOOKUP(R14,'[1]Sheet1'!$A$126:$W$151,13,FALSE)</f>
        <v>11.010009099181074</v>
      </c>
      <c r="N14" s="278">
        <f>VLOOKUP(R14,'[1]Sheet1'!$A$126:$W$151,14,FALSE)</f>
        <v>10.482180293501047</v>
      </c>
      <c r="O14" s="279">
        <f>VLOOKUP(R14,'[1]Sheet1'!$A$126:$W$151,15,FALSE)</f>
        <v>0</v>
      </c>
      <c r="P14" s="280">
        <f>VLOOKUP(R14,'[1]Sheet1'!$A$126:$W$151,16,FALSE)</f>
        <v>12.168053904082441</v>
      </c>
      <c r="Q14" s="280">
        <f>VLOOKUP(R14,'[1]Sheet1'!$A$126:$W$151,17,FALSE)</f>
        <v>13.470474346563405</v>
      </c>
      <c r="R14" s="271" t="s">
        <v>195</v>
      </c>
    </row>
    <row r="15" spans="1:18" ht="15">
      <c r="A15" s="174" t="s">
        <v>63</v>
      </c>
      <c r="B15" s="277">
        <f>VLOOKUP(R15,'[1]Sheet1'!$A$126:$W$151,2,FALSE)</f>
        <v>4.170073589533932</v>
      </c>
      <c r="C15" s="278">
        <f>VLOOKUP(R15,'[1]Sheet1'!$A$126:$W$151,3,FALSE)</f>
        <v>2.903225806451613</v>
      </c>
      <c r="D15" s="278">
        <f>VLOOKUP(R15,'[1]Sheet1'!$A$126:$W$151,4,FALSE)</f>
        <v>2.1739130434782608</v>
      </c>
      <c r="E15" s="279">
        <f>VLOOKUP(R15,'[1]Sheet1'!$A$126:$W$151,5,FALSE)</f>
        <v>0</v>
      </c>
      <c r="F15" s="280">
        <f>VLOOKUP(R15,'[1]Sheet1'!$A$126:$W$151,6,FALSE)</f>
        <v>3.3344230140568816</v>
      </c>
      <c r="G15" s="281">
        <f>VLOOKUP(R15,'[1]Sheet1'!$A$126:$W$151,7,FALSE)</f>
        <v>4.285412708465273</v>
      </c>
      <c r="H15" s="278">
        <f>VLOOKUP(R15,'[1]Sheet1'!$A$126:$W$151,8,FALSE)</f>
        <v>3.387096774193549</v>
      </c>
      <c r="I15" s="278">
        <f>VLOOKUP(R15,'[1]Sheet1'!$A$126:$W$151,9,FALSE)</f>
        <v>3.1994981179422837</v>
      </c>
      <c r="J15" s="279">
        <f>VLOOKUP(R15,'[1]Sheet1'!$A$126:$W$151,10,FALSE)</f>
        <v>4.166666666666666</v>
      </c>
      <c r="K15" s="280">
        <f>VLOOKUP(R15,'[1]Sheet1'!$A$126:$W$151,11,FALSE)</f>
        <v>3.7037037037037033</v>
      </c>
      <c r="L15" s="281">
        <f>VLOOKUP(R15,'[1]Sheet1'!$A$126:$W$151,12,FALSE)</f>
        <v>3.8277511961722492</v>
      </c>
      <c r="M15" s="278">
        <f>VLOOKUP(R15,'[1]Sheet1'!$A$126:$W$151,13,FALSE)</f>
        <v>2.957233848953594</v>
      </c>
      <c r="N15" s="278">
        <f>VLOOKUP(R15,'[1]Sheet1'!$A$126:$W$151,14,FALSE)</f>
        <v>2.3060796645702304</v>
      </c>
      <c r="O15" s="279">
        <f>VLOOKUP(R15,'[1]Sheet1'!$A$126:$W$151,15,FALSE)</f>
        <v>7.6923076923076925</v>
      </c>
      <c r="P15" s="280">
        <f>VLOOKUP(R15,'[1]Sheet1'!$A$126:$W$151,16,FALSE)</f>
        <v>3.170828378913991</v>
      </c>
      <c r="Q15" s="280">
        <f>VLOOKUP(R15,'[1]Sheet1'!$A$126:$W$151,17,FALSE)</f>
        <v>3.5188770571151986</v>
      </c>
      <c r="R15" s="271" t="s">
        <v>196</v>
      </c>
    </row>
    <row r="16" spans="1:18" ht="15">
      <c r="A16" s="174" t="s">
        <v>64</v>
      </c>
      <c r="B16" s="277">
        <f>VLOOKUP(R16,'[1]Sheet1'!$A$126:$W$151,2,FALSE)</f>
        <v>1.8806214227309894</v>
      </c>
      <c r="C16" s="278">
        <f>VLOOKUP(R16,'[1]Sheet1'!$A$126:$W$151,3,FALSE)</f>
        <v>2.064516129032258</v>
      </c>
      <c r="D16" s="278">
        <f>VLOOKUP(R16,'[1]Sheet1'!$A$126:$W$151,4,FALSE)</f>
        <v>1.0869565217391304</v>
      </c>
      <c r="E16" s="279">
        <f>VLOOKUP(R16,'[1]Sheet1'!$A$126:$W$151,5,FALSE)</f>
        <v>0</v>
      </c>
      <c r="F16" s="280">
        <f>VLOOKUP(R16,'[1]Sheet1'!$A$126:$W$151,6,FALSE)</f>
        <v>1.896044458973521</v>
      </c>
      <c r="G16" s="281">
        <f>VLOOKUP(R16,'[1]Sheet1'!$A$126:$W$151,7,FALSE)</f>
        <v>1.5410597424530292</v>
      </c>
      <c r="H16" s="278">
        <f>VLOOKUP(R16,'[1]Sheet1'!$A$126:$W$151,8,FALSE)</f>
        <v>1.580645161290323</v>
      </c>
      <c r="I16" s="278">
        <f>VLOOKUP(R16,'[1]Sheet1'!$A$126:$W$151,9,FALSE)</f>
        <v>1.6311166875784189</v>
      </c>
      <c r="J16" s="279">
        <f>VLOOKUP(R16,'[1]Sheet1'!$A$126:$W$151,10,FALSE)</f>
        <v>4.166666666666666</v>
      </c>
      <c r="K16" s="280">
        <f>VLOOKUP(R16,'[1]Sheet1'!$A$126:$W$151,11,FALSE)</f>
        <v>1.5770609318996418</v>
      </c>
      <c r="L16" s="281">
        <f>VLOOKUP(R16,'[1]Sheet1'!$A$126:$W$151,12,FALSE)</f>
        <v>1.4354066985645932</v>
      </c>
      <c r="M16" s="278">
        <f>VLOOKUP(R16,'[1]Sheet1'!$A$126:$W$151,13,FALSE)</f>
        <v>1.1828935395814377</v>
      </c>
      <c r="N16" s="278">
        <f>VLOOKUP(R16,'[1]Sheet1'!$A$126:$W$151,14,FALSE)</f>
        <v>1.5723270440251573</v>
      </c>
      <c r="O16" s="279">
        <f>VLOOKUP(R16,'[1]Sheet1'!$A$126:$W$151,15,FALSE)</f>
        <v>0</v>
      </c>
      <c r="P16" s="280">
        <f>VLOOKUP(R16,'[1]Sheet1'!$A$126:$W$151,16,FALSE)</f>
        <v>1.3476020610384465</v>
      </c>
      <c r="Q16" s="280">
        <f>VLOOKUP(R16,'[1]Sheet1'!$A$126:$W$151,17,FALSE)</f>
        <v>1.5682478218780254</v>
      </c>
      <c r="R16" s="271" t="s">
        <v>197</v>
      </c>
    </row>
    <row r="17" spans="1:18" ht="15">
      <c r="A17" s="174" t="s">
        <v>65</v>
      </c>
      <c r="B17" s="277">
        <f>VLOOKUP(R17,'[1]Sheet1'!$A$126:$W$151,2,FALSE)</f>
        <v>3.515944399018806</v>
      </c>
      <c r="C17" s="278">
        <f>VLOOKUP(R17,'[1]Sheet1'!$A$126:$W$151,3,FALSE)</f>
        <v>2.3225806451612905</v>
      </c>
      <c r="D17" s="278">
        <f>VLOOKUP(R17,'[1]Sheet1'!$A$126:$W$151,4,FALSE)</f>
        <v>3.260869565217391</v>
      </c>
      <c r="E17" s="279">
        <f>VLOOKUP(R17,'[1]Sheet1'!$A$126:$W$151,5,FALSE)</f>
        <v>0</v>
      </c>
      <c r="F17" s="280">
        <f>VLOOKUP(R17,'[1]Sheet1'!$A$126:$W$151,6,FALSE)</f>
        <v>2.876757110166721</v>
      </c>
      <c r="G17" s="281">
        <f>VLOOKUP(R17,'[1]Sheet1'!$A$126:$W$151,7,FALSE)</f>
        <v>1.7099430018999364</v>
      </c>
      <c r="H17" s="278">
        <f>VLOOKUP(R17,'[1]Sheet1'!$A$126:$W$151,8,FALSE)</f>
        <v>2.274193548387097</v>
      </c>
      <c r="I17" s="278">
        <f>VLOOKUP(R17,'[1]Sheet1'!$A$126:$W$151,9,FALSE)</f>
        <v>1.8820577164366372</v>
      </c>
      <c r="J17" s="279">
        <f>VLOOKUP(R17,'[1]Sheet1'!$A$126:$W$151,10,FALSE)</f>
        <v>0</v>
      </c>
      <c r="K17" s="280">
        <f>VLOOKUP(R17,'[1]Sheet1'!$A$126:$W$151,11,FALSE)</f>
        <v>2.007168458781362</v>
      </c>
      <c r="L17" s="281">
        <f>VLOOKUP(R17,'[1]Sheet1'!$A$126:$W$151,12,FALSE)</f>
        <v>2.0202020202020203</v>
      </c>
      <c r="M17" s="278">
        <f>VLOOKUP(R17,'[1]Sheet1'!$A$126:$W$151,13,FALSE)</f>
        <v>3.2757051865332123</v>
      </c>
      <c r="N17" s="278">
        <f>VLOOKUP(R17,'[1]Sheet1'!$A$126:$W$151,14,FALSE)</f>
        <v>1.8867924528301887</v>
      </c>
      <c r="O17" s="279">
        <f>VLOOKUP(R17,'[1]Sheet1'!$A$126:$W$151,15,FALSE)</f>
        <v>0</v>
      </c>
      <c r="P17" s="280">
        <f>VLOOKUP(R17,'[1]Sheet1'!$A$126:$W$151,16,FALSE)</f>
        <v>2.536662703131193</v>
      </c>
      <c r="Q17" s="280">
        <f>VLOOKUP(R17,'[1]Sheet1'!$A$126:$W$151,17,FALSE)</f>
        <v>2.265246853823814</v>
      </c>
      <c r="R17" s="271" t="s">
        <v>198</v>
      </c>
    </row>
    <row r="18" spans="1:18" ht="15">
      <c r="A18" s="174" t="s">
        <v>66</v>
      </c>
      <c r="B18" s="277">
        <f>VLOOKUP(R18,'[1]Sheet1'!$A$126:$W$151,2,FALSE)</f>
        <v>3.924775143090761</v>
      </c>
      <c r="C18" s="278">
        <f>VLOOKUP(R18,'[1]Sheet1'!$A$126:$W$151,3,FALSE)</f>
        <v>5.419354838709677</v>
      </c>
      <c r="D18" s="278">
        <f>VLOOKUP(R18,'[1]Sheet1'!$A$126:$W$151,4,FALSE)</f>
        <v>5.434782608695652</v>
      </c>
      <c r="E18" s="279">
        <f>VLOOKUP(R18,'[1]Sheet1'!$A$126:$W$151,5,FALSE)</f>
        <v>10</v>
      </c>
      <c r="F18" s="280">
        <f>VLOOKUP(R18,'[1]Sheet1'!$A$126:$W$151,6,FALSE)</f>
        <v>4.838182412553122</v>
      </c>
      <c r="G18" s="281">
        <f>VLOOKUP(R18,'[1]Sheet1'!$A$126:$W$151,7,FALSE)</f>
        <v>4.960945746252903</v>
      </c>
      <c r="H18" s="278">
        <f>VLOOKUP(R18,'[1]Sheet1'!$A$126:$W$151,8,FALSE)</f>
        <v>5.435483870967741</v>
      </c>
      <c r="I18" s="278">
        <f>VLOOKUP(R18,'[1]Sheet1'!$A$126:$W$151,9,FALSE)</f>
        <v>6.148055207026349</v>
      </c>
      <c r="J18" s="279">
        <f>VLOOKUP(R18,'[1]Sheet1'!$A$126:$W$151,10,FALSE)</f>
        <v>0</v>
      </c>
      <c r="K18" s="280">
        <f>VLOOKUP(R18,'[1]Sheet1'!$A$126:$W$151,11,FALSE)</f>
        <v>5.3365193150139385</v>
      </c>
      <c r="L18" s="281">
        <f>VLOOKUP(R18,'[1]Sheet1'!$A$126:$W$151,12,FALSE)</f>
        <v>5.31632110579479</v>
      </c>
      <c r="M18" s="278">
        <f>VLOOKUP(R18,'[1]Sheet1'!$A$126:$W$151,13,FALSE)</f>
        <v>5.914467697907188</v>
      </c>
      <c r="N18" s="278">
        <f>VLOOKUP(R18,'[1]Sheet1'!$A$126:$W$151,14,FALSE)</f>
        <v>7.547169811320755</v>
      </c>
      <c r="O18" s="279">
        <f>VLOOKUP(R18,'[1]Sheet1'!$A$126:$W$151,15,FALSE)</f>
        <v>0</v>
      </c>
      <c r="P18" s="280">
        <f>VLOOKUP(R18,'[1]Sheet1'!$A$126:$W$151,16,FALSE)</f>
        <v>5.984938565200158</v>
      </c>
      <c r="Q18" s="280">
        <f>VLOOKUP(R18,'[1]Sheet1'!$A$126:$W$151,17,FALSE)</f>
        <v>5.421103581800581</v>
      </c>
      <c r="R18" s="271" t="s">
        <v>199</v>
      </c>
    </row>
    <row r="19" spans="1:18" ht="15">
      <c r="A19" s="174" t="s">
        <v>67</v>
      </c>
      <c r="B19" s="277">
        <f>VLOOKUP(R19,'[1]Sheet1'!$A$126:$W$151,2,FALSE)</f>
        <v>4.170073589533932</v>
      </c>
      <c r="C19" s="278">
        <f>VLOOKUP(R19,'[1]Sheet1'!$A$126:$W$151,3,FALSE)</f>
        <v>6.838709677419355</v>
      </c>
      <c r="D19" s="278">
        <f>VLOOKUP(R19,'[1]Sheet1'!$A$126:$W$151,4,FALSE)</f>
        <v>2.536231884057971</v>
      </c>
      <c r="E19" s="279">
        <f>VLOOKUP(R19,'[1]Sheet1'!$A$126:$W$151,5,FALSE)</f>
        <v>10</v>
      </c>
      <c r="F19" s="280">
        <f>VLOOKUP(R19,'[1]Sheet1'!$A$126:$W$151,6,FALSE)</f>
        <v>5.393919581562602</v>
      </c>
      <c r="G19" s="281">
        <f>VLOOKUP(R19,'[1]Sheet1'!$A$126:$W$151,7,FALSE)</f>
        <v>4.496516782773908</v>
      </c>
      <c r="H19" s="278">
        <f>VLOOKUP(R19,'[1]Sheet1'!$A$126:$W$151,8,FALSE)</f>
        <v>6.14516129032258</v>
      </c>
      <c r="I19" s="278">
        <f>VLOOKUP(R19,'[1]Sheet1'!$A$126:$W$151,9,FALSE)</f>
        <v>5.771643663739021</v>
      </c>
      <c r="J19" s="279">
        <f>VLOOKUP(R19,'[1]Sheet1'!$A$126:$W$151,10,FALSE)</f>
        <v>4.166666666666666</v>
      </c>
      <c r="K19" s="280">
        <f>VLOOKUP(R19,'[1]Sheet1'!$A$126:$W$151,11,FALSE)</f>
        <v>5.471923536439665</v>
      </c>
      <c r="L19" s="281">
        <f>VLOOKUP(R19,'[1]Sheet1'!$A$126:$W$151,12,FALSE)</f>
        <v>4.625199362041467</v>
      </c>
      <c r="M19" s="278">
        <f>VLOOKUP(R19,'[1]Sheet1'!$A$126:$W$151,13,FALSE)</f>
        <v>4.9135577797998184</v>
      </c>
      <c r="N19" s="278">
        <f>VLOOKUP(R19,'[1]Sheet1'!$A$126:$W$151,14,FALSE)</f>
        <v>5.136268343815513</v>
      </c>
      <c r="O19" s="279">
        <f>VLOOKUP(R19,'[1]Sheet1'!$A$126:$W$151,15,FALSE)</f>
        <v>0</v>
      </c>
      <c r="P19" s="280">
        <f>VLOOKUP(R19,'[1]Sheet1'!$A$126:$W$151,16,FALSE)</f>
        <v>4.8355132778438366</v>
      </c>
      <c r="Q19" s="280">
        <f>VLOOKUP(R19,'[1]Sheet1'!$A$126:$W$151,17,FALSE)</f>
        <v>5.304937076476283</v>
      </c>
      <c r="R19" s="271" t="s">
        <v>200</v>
      </c>
    </row>
    <row r="20" spans="1:18" ht="15">
      <c r="A20" s="174" t="s">
        <v>68</v>
      </c>
      <c r="B20" s="277">
        <f>VLOOKUP(R20,'[1]Sheet1'!$A$126:$W$151,2,FALSE)</f>
        <v>3.761242845461979</v>
      </c>
      <c r="C20" s="278">
        <f>VLOOKUP(R20,'[1]Sheet1'!$A$126:$W$151,3,FALSE)</f>
        <v>4.322580645161291</v>
      </c>
      <c r="D20" s="278">
        <f>VLOOKUP(R20,'[1]Sheet1'!$A$126:$W$151,4,FALSE)</f>
        <v>6.521739130434782</v>
      </c>
      <c r="E20" s="279">
        <f>VLOOKUP(R20,'[1]Sheet1'!$A$126:$W$151,5,FALSE)</f>
        <v>0</v>
      </c>
      <c r="F20" s="280">
        <f>VLOOKUP(R20,'[1]Sheet1'!$A$126:$W$151,6,FALSE)</f>
        <v>4.282445243543641</v>
      </c>
      <c r="G20" s="281">
        <f>VLOOKUP(R20,'[1]Sheet1'!$A$126:$W$151,7,FALSE)</f>
        <v>2.8921258180282883</v>
      </c>
      <c r="H20" s="278">
        <f>VLOOKUP(R20,'[1]Sheet1'!$A$126:$W$151,8,FALSE)</f>
        <v>3.612903225806452</v>
      </c>
      <c r="I20" s="278">
        <f>VLOOKUP(R20,'[1]Sheet1'!$A$126:$W$151,9,FALSE)</f>
        <v>3.5131744040150563</v>
      </c>
      <c r="J20" s="279">
        <f>VLOOKUP(R20,'[1]Sheet1'!$A$126:$W$151,10,FALSE)</f>
        <v>4.166666666666666</v>
      </c>
      <c r="K20" s="280">
        <f>VLOOKUP(R20,'[1]Sheet1'!$A$126:$W$151,11,FALSE)</f>
        <v>3.329350856232577</v>
      </c>
      <c r="L20" s="281">
        <f>VLOOKUP(R20,'[1]Sheet1'!$A$126:$W$151,12,FALSE)</f>
        <v>3.1366294524189264</v>
      </c>
      <c r="M20" s="278">
        <f>VLOOKUP(R20,'[1]Sheet1'!$A$126:$W$151,13,FALSE)</f>
        <v>3.1392174704276616</v>
      </c>
      <c r="N20" s="278">
        <f>VLOOKUP(R20,'[1]Sheet1'!$A$126:$W$151,14,FALSE)</f>
        <v>5.031446540880504</v>
      </c>
      <c r="O20" s="279">
        <f>VLOOKUP(R20,'[1]Sheet1'!$A$126:$W$151,15,FALSE)</f>
        <v>7.6923076923076925</v>
      </c>
      <c r="P20" s="280">
        <f>VLOOKUP(R20,'[1]Sheet1'!$A$126:$W$151,16,FALSE)</f>
        <v>3.5077288941736025</v>
      </c>
      <c r="Q20" s="280">
        <f>VLOOKUP(R20,'[1]Sheet1'!$A$126:$W$151,17,FALSE)</f>
        <v>3.5140367860600192</v>
      </c>
      <c r="R20" s="271" t="s">
        <v>201</v>
      </c>
    </row>
    <row r="21" spans="1:18" ht="15">
      <c r="A21" s="174" t="s">
        <v>69</v>
      </c>
      <c r="B21" s="277">
        <f>VLOOKUP(R21,'[1]Sheet1'!$A$126:$W$151,2,FALSE)</f>
        <v>4.170073589533932</v>
      </c>
      <c r="C21" s="278">
        <f>VLOOKUP(R21,'[1]Sheet1'!$A$126:$W$151,3,FALSE)</f>
        <v>3.2903225806451615</v>
      </c>
      <c r="D21" s="278">
        <f>VLOOKUP(R21,'[1]Sheet1'!$A$126:$W$151,4,FALSE)</f>
        <v>4.3478260869565215</v>
      </c>
      <c r="E21" s="279">
        <f>VLOOKUP(R21,'[1]Sheet1'!$A$126:$W$151,5,FALSE)</f>
        <v>0</v>
      </c>
      <c r="F21" s="280">
        <f>VLOOKUP(R21,'[1]Sheet1'!$A$126:$W$151,6,FALSE)</f>
        <v>3.7267080745341614</v>
      </c>
      <c r="G21" s="281">
        <f>VLOOKUP(R21,'[1]Sheet1'!$A$126:$W$151,7,FALSE)</f>
        <v>2.9765674477517416</v>
      </c>
      <c r="H21" s="278">
        <f>VLOOKUP(R21,'[1]Sheet1'!$A$126:$W$151,8,FALSE)</f>
        <v>3.661290322580645</v>
      </c>
      <c r="I21" s="278">
        <f>VLOOKUP(R21,'[1]Sheet1'!$A$126:$W$151,9,FALSE)</f>
        <v>4.265997490589712</v>
      </c>
      <c r="J21" s="279">
        <f>VLOOKUP(R21,'[1]Sheet1'!$A$126:$W$151,10,FALSE)</f>
        <v>8.333333333333332</v>
      </c>
      <c r="K21" s="280">
        <f>VLOOKUP(R21,'[1]Sheet1'!$A$126:$W$151,11,FALSE)</f>
        <v>3.4886499402628433</v>
      </c>
      <c r="L21" s="281">
        <f>VLOOKUP(R21,'[1]Sheet1'!$A$126:$W$151,12,FALSE)</f>
        <v>3.03030303030303</v>
      </c>
      <c r="M21" s="278">
        <f>VLOOKUP(R21,'[1]Sheet1'!$A$126:$W$151,13,FALSE)</f>
        <v>3.3666969972702456</v>
      </c>
      <c r="N21" s="278">
        <f>VLOOKUP(R21,'[1]Sheet1'!$A$126:$W$151,14,FALSE)</f>
        <v>4.821802935010482</v>
      </c>
      <c r="O21" s="279">
        <f>VLOOKUP(R21,'[1]Sheet1'!$A$126:$W$151,15,FALSE)</f>
        <v>0</v>
      </c>
      <c r="P21" s="280">
        <f>VLOOKUP(R21,'[1]Sheet1'!$A$126:$W$151,16,FALSE)</f>
        <v>3.5077288941736025</v>
      </c>
      <c r="Q21" s="280">
        <f>VLOOKUP(R21,'[1]Sheet1'!$A$126:$W$151,17,FALSE)</f>
        <v>3.528557599225557</v>
      </c>
      <c r="R21" s="271" t="s">
        <v>202</v>
      </c>
    </row>
    <row r="22" spans="1:18" ht="15">
      <c r="A22" s="174" t="s">
        <v>70</v>
      </c>
      <c r="B22" s="277">
        <f>VLOOKUP(R22,'[1]Sheet1'!$A$126:$W$151,2,FALSE)</f>
        <v>6.295993458708094</v>
      </c>
      <c r="C22" s="278">
        <f>VLOOKUP(R22,'[1]Sheet1'!$A$126:$W$151,3,FALSE)</f>
        <v>7.806451612903226</v>
      </c>
      <c r="D22" s="278">
        <f>VLOOKUP(R22,'[1]Sheet1'!$A$126:$W$151,4,FALSE)</f>
        <v>7.246376811594202</v>
      </c>
      <c r="E22" s="279">
        <f>VLOOKUP(R22,'[1]Sheet1'!$A$126:$W$151,5,FALSE)</f>
        <v>10</v>
      </c>
      <c r="F22" s="280">
        <f>VLOOKUP(R22,'[1]Sheet1'!$A$126:$W$151,6,FALSE)</f>
        <v>7.159202353710363</v>
      </c>
      <c r="G22" s="281">
        <f>VLOOKUP(R22,'[1]Sheet1'!$A$126:$W$151,7,FALSE)</f>
        <v>6.691999155583702</v>
      </c>
      <c r="H22" s="278">
        <f>VLOOKUP(R22,'[1]Sheet1'!$A$126:$W$151,8,FALSE)</f>
        <v>6.870967741935484</v>
      </c>
      <c r="I22" s="278">
        <f>VLOOKUP(R22,'[1]Sheet1'!$A$126:$W$151,9,FALSE)</f>
        <v>7.65370138017566</v>
      </c>
      <c r="J22" s="279">
        <f>VLOOKUP(R22,'[1]Sheet1'!$A$126:$W$151,10,FALSE)</f>
        <v>4.166666666666666</v>
      </c>
      <c r="K22" s="280">
        <f>VLOOKUP(R22,'[1]Sheet1'!$A$126:$W$151,11,FALSE)</f>
        <v>6.897650338510555</v>
      </c>
      <c r="L22" s="281">
        <f>VLOOKUP(R22,'[1]Sheet1'!$A$126:$W$151,12,FALSE)</f>
        <v>7.868155236576289</v>
      </c>
      <c r="M22" s="278">
        <f>VLOOKUP(R22,'[1]Sheet1'!$A$126:$W$151,13,FALSE)</f>
        <v>7.643312101910828</v>
      </c>
      <c r="N22" s="278">
        <f>VLOOKUP(R22,'[1]Sheet1'!$A$126:$W$151,14,FALSE)</f>
        <v>9.958071278825996</v>
      </c>
      <c r="O22" s="279">
        <f>VLOOKUP(R22,'[1]Sheet1'!$A$126:$W$151,15,FALSE)</f>
        <v>7.6923076923076925</v>
      </c>
      <c r="P22" s="280">
        <f>VLOOKUP(R22,'[1]Sheet1'!$A$126:$W$151,16,FALSE)</f>
        <v>8.164883075703527</v>
      </c>
      <c r="Q22" s="280">
        <f>VLOOKUP(R22,'[1]Sheet1'!$A$126:$W$151,17,FALSE)</f>
        <v>7.245885769603097</v>
      </c>
      <c r="R22" s="271" t="s">
        <v>203</v>
      </c>
    </row>
    <row r="23" spans="1:18" ht="15">
      <c r="A23" s="174" t="s">
        <v>71</v>
      </c>
      <c r="B23" s="277">
        <f>VLOOKUP(R23,'[1]Sheet1'!$A$126:$W$151,2,FALSE)</f>
        <v>8.585445625511039</v>
      </c>
      <c r="C23" s="278">
        <f>VLOOKUP(R23,'[1]Sheet1'!$A$126:$W$151,3,FALSE)</f>
        <v>5.290322580645161</v>
      </c>
      <c r="D23" s="278">
        <f>VLOOKUP(R23,'[1]Sheet1'!$A$126:$W$151,4,FALSE)</f>
        <v>5.434782608695652</v>
      </c>
      <c r="E23" s="279">
        <f>VLOOKUP(R23,'[1]Sheet1'!$A$126:$W$151,5,FALSE)</f>
        <v>0</v>
      </c>
      <c r="F23" s="280">
        <f>VLOOKUP(R23,'[1]Sheet1'!$A$126:$W$151,6,FALSE)</f>
        <v>6.603465184700882</v>
      </c>
      <c r="G23" s="281">
        <f>VLOOKUP(R23,'[1]Sheet1'!$A$126:$W$151,7,FALSE)</f>
        <v>8.845260713531772</v>
      </c>
      <c r="H23" s="278">
        <f>VLOOKUP(R23,'[1]Sheet1'!$A$126:$W$151,8,FALSE)</f>
        <v>6.774193548387098</v>
      </c>
      <c r="I23" s="278">
        <f>VLOOKUP(R23,'[1]Sheet1'!$A$126:$W$151,9,FALSE)</f>
        <v>5.834378920953576</v>
      </c>
      <c r="J23" s="279">
        <f>VLOOKUP(R23,'[1]Sheet1'!$A$126:$W$151,10,FALSE)</f>
        <v>4.166666666666666</v>
      </c>
      <c r="K23" s="280">
        <f>VLOOKUP(R23,'[1]Sheet1'!$A$126:$W$151,11,FALSE)</f>
        <v>7.431302270011946</v>
      </c>
      <c r="L23" s="281">
        <f>VLOOKUP(R23,'[1]Sheet1'!$A$126:$W$151,12,FALSE)</f>
        <v>8.240297713981924</v>
      </c>
      <c r="M23" s="278">
        <f>VLOOKUP(R23,'[1]Sheet1'!$A$126:$W$151,13,FALSE)</f>
        <v>7.05186533212011</v>
      </c>
      <c r="N23" s="278">
        <f>VLOOKUP(R23,'[1]Sheet1'!$A$126:$W$151,14,FALSE)</f>
        <v>6.3941299790356405</v>
      </c>
      <c r="O23" s="279">
        <f>VLOOKUP(R23,'[1]Sheet1'!$A$126:$W$151,15,FALSE)</f>
        <v>0</v>
      </c>
      <c r="P23" s="280">
        <f>VLOOKUP(R23,'[1]Sheet1'!$A$126:$W$151,16,FALSE)</f>
        <v>7.352358303606818</v>
      </c>
      <c r="Q23" s="280">
        <f>VLOOKUP(R23,'[1]Sheet1'!$A$126:$W$151,17,FALSE)</f>
        <v>7.289448209099708</v>
      </c>
      <c r="R23" s="271" t="s">
        <v>204</v>
      </c>
    </row>
    <row r="24" spans="1:18" ht="15">
      <c r="A24" s="174" t="s">
        <v>72</v>
      </c>
      <c r="B24" s="277">
        <f>VLOOKUP(R24,'[1]Sheet1'!$A$126:$W$151,2,FALSE)</f>
        <v>3.3524121013900245</v>
      </c>
      <c r="C24" s="278">
        <f>VLOOKUP(R24,'[1]Sheet1'!$A$126:$W$151,3,FALSE)</f>
        <v>4.193548387096775</v>
      </c>
      <c r="D24" s="278">
        <f>VLOOKUP(R24,'[1]Sheet1'!$A$126:$W$151,4,FALSE)</f>
        <v>6.521739130434782</v>
      </c>
      <c r="E24" s="279">
        <f>VLOOKUP(R24,'[1]Sheet1'!$A$126:$W$151,5,FALSE)</f>
        <v>0</v>
      </c>
      <c r="F24" s="280">
        <f>VLOOKUP(R24,'[1]Sheet1'!$A$126:$W$151,6,FALSE)</f>
        <v>4.0536122915985615</v>
      </c>
      <c r="G24" s="281">
        <f>VLOOKUP(R24,'[1]Sheet1'!$A$126:$W$151,7,FALSE)</f>
        <v>3.884314967278869</v>
      </c>
      <c r="H24" s="278">
        <f>VLOOKUP(R24,'[1]Sheet1'!$A$126:$W$151,8,FALSE)</f>
        <v>2.7580645161290316</v>
      </c>
      <c r="I24" s="278">
        <f>VLOOKUP(R24,'[1]Sheet1'!$A$126:$W$151,9,FALSE)</f>
        <v>4.51693851944793</v>
      </c>
      <c r="J24" s="279">
        <f>VLOOKUP(R24,'[1]Sheet1'!$A$126:$W$151,10,FALSE)</f>
        <v>8.333333333333332</v>
      </c>
      <c r="K24" s="280">
        <f>VLOOKUP(R24,'[1]Sheet1'!$A$126:$W$151,11,FALSE)</f>
        <v>3.4169653524492234</v>
      </c>
      <c r="L24" s="281">
        <f>VLOOKUP(R24,'[1]Sheet1'!$A$126:$W$151,12,FALSE)</f>
        <v>4.891015417331207</v>
      </c>
      <c r="M24" s="278">
        <f>VLOOKUP(R24,'[1]Sheet1'!$A$126:$W$151,13,FALSE)</f>
        <v>2.4567788898999092</v>
      </c>
      <c r="N24" s="278">
        <f>VLOOKUP(R24,'[1]Sheet1'!$A$126:$W$151,14,FALSE)</f>
        <v>3.2494758909853245</v>
      </c>
      <c r="O24" s="279">
        <f>VLOOKUP(R24,'[1]Sheet1'!$A$126:$W$151,15,FALSE)</f>
        <v>0</v>
      </c>
      <c r="P24" s="280">
        <f>VLOOKUP(R24,'[1]Sheet1'!$A$126:$W$151,16,FALSE)</f>
        <v>3.5077288941736025</v>
      </c>
      <c r="Q24" s="280">
        <f>VLOOKUP(R24,'[1]Sheet1'!$A$126:$W$151,17,FALSE)</f>
        <v>3.5333978702807354</v>
      </c>
      <c r="R24" s="271" t="s">
        <v>205</v>
      </c>
    </row>
    <row r="25" spans="1:18" ht="15">
      <c r="A25" s="174" t="s">
        <v>73</v>
      </c>
      <c r="B25" s="277">
        <f>VLOOKUP(R25,'[1]Sheet1'!$A$126:$W$151,2,FALSE)</f>
        <v>2.616516762060507</v>
      </c>
      <c r="C25" s="278">
        <f>VLOOKUP(R25,'[1]Sheet1'!$A$126:$W$151,3,FALSE)</f>
        <v>1.7419354838709673</v>
      </c>
      <c r="D25" s="278">
        <f>VLOOKUP(R25,'[1]Sheet1'!$A$126:$W$151,4,FALSE)</f>
        <v>2.1739130434782608</v>
      </c>
      <c r="E25" s="279">
        <f>VLOOKUP(R25,'[1]Sheet1'!$A$126:$W$151,5,FALSE)</f>
        <v>10</v>
      </c>
      <c r="F25" s="280">
        <f>VLOOKUP(R25,'[1]Sheet1'!$A$126:$W$151,6,FALSE)</f>
        <v>2.157567832625041</v>
      </c>
      <c r="G25" s="281">
        <f>VLOOKUP(R25,'[1]Sheet1'!$A$126:$W$151,7,FALSE)</f>
        <v>1.8366054464851171</v>
      </c>
      <c r="H25" s="278">
        <f>VLOOKUP(R25,'[1]Sheet1'!$A$126:$W$151,8,FALSE)</f>
        <v>1.3225806451612903</v>
      </c>
      <c r="I25" s="278">
        <f>VLOOKUP(R25,'[1]Sheet1'!$A$126:$W$151,9,FALSE)</f>
        <v>2.0702634880803013</v>
      </c>
      <c r="J25" s="279">
        <f>VLOOKUP(R25,'[1]Sheet1'!$A$126:$W$151,10,FALSE)</f>
        <v>8.333333333333332</v>
      </c>
      <c r="K25" s="280">
        <f>VLOOKUP(R25,'[1]Sheet1'!$A$126:$W$151,11,FALSE)</f>
        <v>1.6248506571087216</v>
      </c>
      <c r="L25" s="281">
        <f>VLOOKUP(R25,'[1]Sheet1'!$A$126:$W$151,12,FALSE)</f>
        <v>1.3822434875066454</v>
      </c>
      <c r="M25" s="278">
        <f>VLOOKUP(R25,'[1]Sheet1'!$A$126:$W$151,13,FALSE)</f>
        <v>1.5013648771610553</v>
      </c>
      <c r="N25" s="278">
        <f>VLOOKUP(R25,'[1]Sheet1'!$A$126:$W$151,14,FALSE)</f>
        <v>1.257861635220126</v>
      </c>
      <c r="O25" s="279">
        <f>VLOOKUP(R25,'[1]Sheet1'!$A$126:$W$151,15,FALSE)</f>
        <v>0</v>
      </c>
      <c r="P25" s="280">
        <f>VLOOKUP(R25,'[1]Sheet1'!$A$126:$W$151,16,FALSE)</f>
        <v>1.4070550931430836</v>
      </c>
      <c r="Q25" s="280">
        <f>VLOOKUP(R25,'[1]Sheet1'!$A$126:$W$151,17,FALSE)</f>
        <v>1.6505324298160695</v>
      </c>
      <c r="R25" s="271" t="s">
        <v>206</v>
      </c>
    </row>
    <row r="26" spans="1:18" ht="15">
      <c r="A26" s="174" t="s">
        <v>74</v>
      </c>
      <c r="B26" s="277">
        <f>VLOOKUP(R26,'[1]Sheet1'!$A$126:$W$151,2,FALSE)</f>
        <v>2.125919869174162</v>
      </c>
      <c r="C26" s="278">
        <f>VLOOKUP(R26,'[1]Sheet1'!$A$126:$W$151,3,FALSE)</f>
        <v>1.806451612903226</v>
      </c>
      <c r="D26" s="278">
        <f>VLOOKUP(R26,'[1]Sheet1'!$A$126:$W$151,4,FALSE)</f>
        <v>3.985507246376811</v>
      </c>
      <c r="E26" s="279">
        <f>VLOOKUP(R26,'[1]Sheet1'!$A$126:$W$151,5,FALSE)</f>
        <v>0</v>
      </c>
      <c r="F26" s="280">
        <f>VLOOKUP(R26,'[1]Sheet1'!$A$126:$W$151,6,FALSE)</f>
        <v>2.124877410918601</v>
      </c>
      <c r="G26" s="281">
        <f>VLOOKUP(R26,'[1]Sheet1'!$A$126:$W$151,7,FALSE)</f>
        <v>1.2032932235592146</v>
      </c>
      <c r="H26" s="278">
        <f>VLOOKUP(R26,'[1]Sheet1'!$A$126:$W$151,8,FALSE)</f>
        <v>1.4516129032258065</v>
      </c>
      <c r="I26" s="278">
        <f>VLOOKUP(R26,'[1]Sheet1'!$A$126:$W$151,9,FALSE)</f>
        <v>2.0075282308657463</v>
      </c>
      <c r="J26" s="279">
        <f>VLOOKUP(R26,'[1]Sheet1'!$A$126:$W$151,10,FALSE)</f>
        <v>4.166666666666666</v>
      </c>
      <c r="K26" s="280">
        <f>VLOOKUP(R26,'[1]Sheet1'!$A$126:$W$151,11,FALSE)</f>
        <v>1.4336917562724014</v>
      </c>
      <c r="L26" s="281">
        <f>VLOOKUP(R26,'[1]Sheet1'!$A$126:$W$151,12,FALSE)</f>
        <v>1.0101010101010102</v>
      </c>
      <c r="M26" s="278">
        <f>VLOOKUP(R26,'[1]Sheet1'!$A$126:$W$151,13,FALSE)</f>
        <v>1.410373066424022</v>
      </c>
      <c r="N26" s="278">
        <f>VLOOKUP(R26,'[1]Sheet1'!$A$126:$W$151,14,FALSE)</f>
        <v>1.257861635220126</v>
      </c>
      <c r="O26" s="279">
        <f>VLOOKUP(R26,'[1]Sheet1'!$A$126:$W$151,15,FALSE)</f>
        <v>0</v>
      </c>
      <c r="P26" s="280">
        <f>VLOOKUP(R26,'[1]Sheet1'!$A$126:$W$151,16,FALSE)</f>
        <v>1.2286959968291715</v>
      </c>
      <c r="Q26" s="280">
        <f>VLOOKUP(R26,'[1]Sheet1'!$A$126:$W$151,17,FALSE)</f>
        <v>1.4859632139399808</v>
      </c>
      <c r="R26" s="271" t="s">
        <v>207</v>
      </c>
    </row>
    <row r="27" spans="1:18" ht="15">
      <c r="A27" s="174" t="s">
        <v>75</v>
      </c>
      <c r="B27" s="277">
        <f>VLOOKUP(R27,'[1]Sheet1'!$A$126:$W$151,2,FALSE)</f>
        <v>1.2264922322158627</v>
      </c>
      <c r="C27" s="278">
        <f>VLOOKUP(R27,'[1]Sheet1'!$A$126:$W$151,3,FALSE)</f>
        <v>2.5806451612903225</v>
      </c>
      <c r="D27" s="278">
        <f>VLOOKUP(R27,'[1]Sheet1'!$A$126:$W$151,4,FALSE)</f>
        <v>3.623188405797101</v>
      </c>
      <c r="E27" s="279">
        <f>VLOOKUP(R27,'[1]Sheet1'!$A$126:$W$151,5,FALSE)</f>
        <v>0</v>
      </c>
      <c r="F27" s="280">
        <f>VLOOKUP(R27,'[1]Sheet1'!$A$126:$W$151,6,FALSE)</f>
        <v>2.124877410918601</v>
      </c>
      <c r="G27" s="281">
        <f>VLOOKUP(R27,'[1]Sheet1'!$A$126:$W$151,7,FALSE)</f>
        <v>1.562170149883893</v>
      </c>
      <c r="H27" s="278">
        <f>VLOOKUP(R27,'[1]Sheet1'!$A$126:$W$151,8,FALSE)</f>
        <v>1.6451612903225807</v>
      </c>
      <c r="I27" s="278">
        <f>VLOOKUP(R27,'[1]Sheet1'!$A$126:$W$151,9,FALSE)</f>
        <v>1.6938519447929739</v>
      </c>
      <c r="J27" s="279">
        <f>VLOOKUP(R27,'[1]Sheet1'!$A$126:$W$151,10,FALSE)</f>
        <v>0</v>
      </c>
      <c r="K27" s="280">
        <f>VLOOKUP(R27,'[1]Sheet1'!$A$126:$W$151,11,FALSE)</f>
        <v>1.6168857029072083</v>
      </c>
      <c r="L27" s="281">
        <f>VLOOKUP(R27,'[1]Sheet1'!$A$126:$W$151,12,FALSE)</f>
        <v>1.0101010101010102</v>
      </c>
      <c r="M27" s="278">
        <f>VLOOKUP(R27,'[1]Sheet1'!$A$126:$W$151,13,FALSE)</f>
        <v>1.455868971792539</v>
      </c>
      <c r="N27" s="278">
        <f>VLOOKUP(R27,'[1]Sheet1'!$A$126:$W$151,14,FALSE)</f>
        <v>1.3626834381551363</v>
      </c>
      <c r="O27" s="279">
        <f>VLOOKUP(R27,'[1]Sheet1'!$A$126:$W$151,15,FALSE)</f>
        <v>0</v>
      </c>
      <c r="P27" s="280">
        <f>VLOOKUP(R27,'[1]Sheet1'!$A$126:$W$151,16,FALSE)</f>
        <v>1.2683313515655965</v>
      </c>
      <c r="Q27" s="280">
        <f>VLOOKUP(R27,'[1]Sheet1'!$A$126:$W$151,17,FALSE)</f>
        <v>1.6069699903194579</v>
      </c>
      <c r="R27" s="271" t="s">
        <v>208</v>
      </c>
    </row>
    <row r="28" spans="1:18" ht="15">
      <c r="A28" s="174" t="s">
        <v>76</v>
      </c>
      <c r="B28" s="277">
        <f>VLOOKUP(R28,'[1]Sheet1'!$A$126:$W$151,2,FALSE)</f>
        <v>1.8806214227309894</v>
      </c>
      <c r="C28" s="278">
        <f>VLOOKUP(R28,'[1]Sheet1'!$A$126:$W$151,3,FALSE)</f>
        <v>2.3225806451612905</v>
      </c>
      <c r="D28" s="278">
        <f>VLOOKUP(R28,'[1]Sheet1'!$A$126:$W$151,4,FALSE)</f>
        <v>2.898550724637681</v>
      </c>
      <c r="E28" s="279">
        <f>VLOOKUP(R28,'[1]Sheet1'!$A$126:$W$151,5,FALSE)</f>
        <v>0</v>
      </c>
      <c r="F28" s="280">
        <f>VLOOKUP(R28,'[1]Sheet1'!$A$126:$W$151,6,FALSE)</f>
        <v>2.190258254331481</v>
      </c>
      <c r="G28" s="281">
        <f>VLOOKUP(R28,'[1]Sheet1'!$A$126:$W$151,7,FALSE)</f>
        <v>1.3932868904369855</v>
      </c>
      <c r="H28" s="278">
        <f>VLOOKUP(R28,'[1]Sheet1'!$A$126:$W$151,8,FALSE)</f>
        <v>1.6451612903225807</v>
      </c>
      <c r="I28" s="278">
        <f>VLOOKUP(R28,'[1]Sheet1'!$A$126:$W$151,9,FALSE)</f>
        <v>2.1957340025094103</v>
      </c>
      <c r="J28" s="279">
        <f>VLOOKUP(R28,'[1]Sheet1'!$A$126:$W$151,10,FALSE)</f>
        <v>4.166666666666666</v>
      </c>
      <c r="K28" s="280">
        <f>VLOOKUP(R28,'[1]Sheet1'!$A$126:$W$151,11,FALSE)</f>
        <v>1.6248506571087216</v>
      </c>
      <c r="L28" s="281">
        <f>VLOOKUP(R28,'[1]Sheet1'!$A$126:$W$151,12,FALSE)</f>
        <v>1.488569909622541</v>
      </c>
      <c r="M28" s="278">
        <f>VLOOKUP(R28,'[1]Sheet1'!$A$126:$W$151,13,FALSE)</f>
        <v>1.364877161055505</v>
      </c>
      <c r="N28" s="278">
        <f>VLOOKUP(R28,'[1]Sheet1'!$A$126:$W$151,14,FALSE)</f>
        <v>1.8867924528301887</v>
      </c>
      <c r="O28" s="279">
        <f>VLOOKUP(R28,'[1]Sheet1'!$A$126:$W$151,15,FALSE)</f>
        <v>0</v>
      </c>
      <c r="P28" s="280">
        <f>VLOOKUP(R28,'[1]Sheet1'!$A$126:$W$151,16,FALSE)</f>
        <v>1.5061434799841458</v>
      </c>
      <c r="Q28" s="280">
        <f>VLOOKUP(R28,'[1]Sheet1'!$A$126:$W$151,17,FALSE)</f>
        <v>1.6795740561471442</v>
      </c>
      <c r="R28" s="271" t="s">
        <v>209</v>
      </c>
    </row>
    <row r="29" spans="1:18" ht="15">
      <c r="A29" s="174" t="s">
        <v>77</v>
      </c>
      <c r="B29" s="277">
        <f>VLOOKUP(R29,'[1]Sheet1'!$A$126:$W$151,2,FALSE)</f>
        <v>0.40883074407195413</v>
      </c>
      <c r="C29" s="278">
        <f>VLOOKUP(R29,'[1]Sheet1'!$A$126:$W$151,3,FALSE)</f>
        <v>0.5806451612903226</v>
      </c>
      <c r="D29" s="278">
        <f>VLOOKUP(R29,'[1]Sheet1'!$A$126:$W$151,4,FALSE)</f>
        <v>2.536231884057971</v>
      </c>
      <c r="E29" s="279">
        <f>VLOOKUP(R29,'[1]Sheet1'!$A$126:$W$151,5,FALSE)</f>
        <v>0</v>
      </c>
      <c r="F29" s="280">
        <f>VLOOKUP(R29,'[1]Sheet1'!$A$126:$W$151,6,FALSE)</f>
        <v>0.6864988558352403</v>
      </c>
      <c r="G29" s="281">
        <f>VLOOKUP(R29,'[1]Sheet1'!$A$126:$W$151,7,FALSE)</f>
        <v>0.5699810006333123</v>
      </c>
      <c r="H29" s="278">
        <f>VLOOKUP(R29,'[1]Sheet1'!$A$126:$W$151,8,FALSE)</f>
        <v>0.4516129032258065</v>
      </c>
      <c r="I29" s="278">
        <f>VLOOKUP(R29,'[1]Sheet1'!$A$126:$W$151,9,FALSE)</f>
        <v>0.8782936010037641</v>
      </c>
      <c r="J29" s="279">
        <f>VLOOKUP(R29,'[1]Sheet1'!$A$126:$W$151,10,FALSE)</f>
        <v>0</v>
      </c>
      <c r="K29" s="280">
        <f>VLOOKUP(R29,'[1]Sheet1'!$A$126:$W$151,11,FALSE)</f>
        <v>0.5495818399044206</v>
      </c>
      <c r="L29" s="281">
        <f>VLOOKUP(R29,'[1]Sheet1'!$A$126:$W$151,12,FALSE)</f>
        <v>0.3721424774056353</v>
      </c>
      <c r="M29" s="278">
        <f>VLOOKUP(R29,'[1]Sheet1'!$A$126:$W$151,13,FALSE)</f>
        <v>0.27297543221110104</v>
      </c>
      <c r="N29" s="278">
        <f>VLOOKUP(R29,'[1]Sheet1'!$A$126:$W$151,14,FALSE)</f>
        <v>0.20964360587002098</v>
      </c>
      <c r="O29" s="279">
        <f>VLOOKUP(R29,'[1]Sheet1'!$A$126:$W$151,15,FALSE)</f>
        <v>0</v>
      </c>
      <c r="P29" s="280">
        <f>VLOOKUP(R29,'[1]Sheet1'!$A$126:$W$151,16,FALSE)</f>
        <v>0.2972651605231867</v>
      </c>
      <c r="Q29" s="280">
        <f>VLOOKUP(R29,'[1]Sheet1'!$A$126:$W$151,17,FALSE)</f>
        <v>0.5082284607938045</v>
      </c>
      <c r="R29" s="271" t="s">
        <v>210</v>
      </c>
    </row>
    <row r="30" spans="1:18" ht="15.75" thickBot="1">
      <c r="A30" s="176" t="s">
        <v>78</v>
      </c>
      <c r="B30" s="282">
        <f>VLOOKUP(R30,'[1]Sheet1'!$A$126:$W$151,2,FALSE)</f>
        <v>2.125919869174162</v>
      </c>
      <c r="C30" s="283">
        <f>VLOOKUP(R30,'[1]Sheet1'!$A$126:$W$151,3,FALSE)</f>
        <v>2.258064516129032</v>
      </c>
      <c r="D30" s="283">
        <f>VLOOKUP(R30,'[1]Sheet1'!$A$126:$W$151,4,FALSE)</f>
        <v>3.623188405797101</v>
      </c>
      <c r="E30" s="284">
        <f>VLOOKUP(R30,'[1]Sheet1'!$A$126:$W$151,5,FALSE)</f>
        <v>20</v>
      </c>
      <c r="F30" s="285">
        <f>VLOOKUP(R30,'[1]Sheet1'!$A$126:$W$151,6,FALSE)</f>
        <v>2.386400784570121</v>
      </c>
      <c r="G30" s="286">
        <f>VLOOKUP(R30,'[1]Sheet1'!$A$126:$W$151,7,FALSE)</f>
        <v>2.913236225459151</v>
      </c>
      <c r="H30" s="283">
        <f>VLOOKUP(R30,'[1]Sheet1'!$A$126:$W$151,8,FALSE)</f>
        <v>2.5483870967741935</v>
      </c>
      <c r="I30" s="283">
        <f>VLOOKUP(R30,'[1]Sheet1'!$A$126:$W$151,9,FALSE)</f>
        <v>3.450439146800502</v>
      </c>
      <c r="J30" s="284">
        <f>VLOOKUP(R30,'[1]Sheet1'!$A$126:$W$151,10,FALSE)</f>
        <v>25</v>
      </c>
      <c r="K30" s="285">
        <f>VLOOKUP(R30,'[1]Sheet1'!$A$126:$W$151,11,FALSE)</f>
        <v>2.843488649940263</v>
      </c>
      <c r="L30" s="286">
        <f>VLOOKUP(R30,'[1]Sheet1'!$A$126:$W$151,12,FALSE)</f>
        <v>2.3391812865497075</v>
      </c>
      <c r="M30" s="283">
        <f>VLOOKUP(R30,'[1]Sheet1'!$A$126:$W$151,13,FALSE)</f>
        <v>2.3657870791628755</v>
      </c>
      <c r="N30" s="283">
        <f>VLOOKUP(R30,'[1]Sheet1'!$A$126:$W$151,14,FALSE)</f>
        <v>2.935010482180294</v>
      </c>
      <c r="O30" s="284">
        <f>VLOOKUP(R30,'[1]Sheet1'!$A$126:$W$151,15,FALSE)</f>
        <v>23.076923076923077</v>
      </c>
      <c r="P30" s="285">
        <f>VLOOKUP(R30,'[1]Sheet1'!$A$126:$W$151,16,FALSE)</f>
        <v>2.5168450257629806</v>
      </c>
      <c r="Q30" s="285">
        <f>VLOOKUP(R30,'[1]Sheet1'!$A$126:$W$151,17,FALSE)</f>
        <v>2.696030977734753</v>
      </c>
      <c r="R30" s="271" t="s">
        <v>78</v>
      </c>
    </row>
    <row r="31" spans="1:18" ht="15.75" thickBot="1">
      <c r="A31" s="28" t="s">
        <v>79</v>
      </c>
      <c r="B31" s="287">
        <f>VLOOKUP(R31,'[1]Sheet1'!$A$126:$W$151,2,FALSE)</f>
        <v>100</v>
      </c>
      <c r="C31" s="288">
        <f>VLOOKUP(R31,'[1]Sheet1'!$A$126:$W$151,3,FALSE)</f>
        <v>100</v>
      </c>
      <c r="D31" s="288">
        <f>VLOOKUP(R31,'[1]Sheet1'!$A$126:$W$151,4,FALSE)</f>
        <v>100</v>
      </c>
      <c r="E31" s="289">
        <f>VLOOKUP(R31,'[1]Sheet1'!$A$126:$W$151,5,FALSE)</f>
        <v>100</v>
      </c>
      <c r="F31" s="290">
        <f>VLOOKUP(R31,'[1]Sheet1'!$A$126:$W$151,6,FALSE)</f>
        <v>100</v>
      </c>
      <c r="G31" s="291">
        <f>VLOOKUP(R31,'[1]Sheet1'!$A$126:$W$151,7,FALSE)</f>
        <v>100</v>
      </c>
      <c r="H31" s="288">
        <f>VLOOKUP(R31,'[1]Sheet1'!$A$126:$W$151,8,FALSE)</f>
        <v>100</v>
      </c>
      <c r="I31" s="288">
        <f>VLOOKUP(R31,'[1]Sheet1'!$A$126:$W$151,9,FALSE)</f>
        <v>100</v>
      </c>
      <c r="J31" s="289">
        <f>VLOOKUP(R31,'[1]Sheet1'!$A$126:$W$151,10,FALSE)</f>
        <v>100</v>
      </c>
      <c r="K31" s="290">
        <f>VLOOKUP(R31,'[1]Sheet1'!$A$126:$W$151,11,FALSE)</f>
        <v>100</v>
      </c>
      <c r="L31" s="291">
        <f>VLOOKUP(R31,'[1]Sheet1'!$A$126:$W$151,12,FALSE)</f>
        <v>100</v>
      </c>
      <c r="M31" s="288">
        <f>VLOOKUP(R31,'[1]Sheet1'!$A$126:$W$151,13,FALSE)</f>
        <v>100</v>
      </c>
      <c r="N31" s="288">
        <f>VLOOKUP(R31,'[1]Sheet1'!$A$126:$W$151,14,FALSE)</f>
        <v>100</v>
      </c>
      <c r="O31" s="289">
        <f>VLOOKUP(R31,'[1]Sheet1'!$A$126:$W$151,15,FALSE)</f>
        <v>100</v>
      </c>
      <c r="P31" s="290">
        <f>VLOOKUP(R31,'[1]Sheet1'!$A$126:$W$151,16,FALSE)</f>
        <v>100</v>
      </c>
      <c r="Q31" s="290">
        <f>VLOOKUP(R31,'[1]Sheet1'!$A$126:$W$151,17,FALSE)</f>
        <v>100</v>
      </c>
      <c r="R31" s="271" t="s">
        <v>99</v>
      </c>
    </row>
    <row r="32" spans="1:17" ht="15">
      <c r="A32" s="112"/>
      <c r="B32" s="258"/>
      <c r="C32" s="258"/>
      <c r="D32" s="258"/>
      <c r="E32" s="258"/>
      <c r="F32" s="258"/>
      <c r="G32" s="258"/>
      <c r="H32" s="258"/>
      <c r="I32" s="258"/>
      <c r="J32" s="258"/>
      <c r="K32" s="258"/>
      <c r="L32" s="258"/>
      <c r="M32" s="258"/>
      <c r="N32" s="258"/>
      <c r="O32" s="258"/>
      <c r="P32" s="258"/>
      <c r="Q32" s="258"/>
    </row>
    <row r="33" spans="1:17" ht="15">
      <c r="A33" s="52" t="s">
        <v>85</v>
      </c>
      <c r="B33" s="53"/>
      <c r="C33" s="53"/>
      <c r="D33" s="53"/>
      <c r="E33" s="53"/>
      <c r="F33" s="53"/>
      <c r="G33" s="53"/>
      <c r="H33" s="53"/>
      <c r="I33" s="53"/>
      <c r="J33" s="53"/>
      <c r="K33" s="53"/>
      <c r="L33" s="53"/>
      <c r="M33" s="53"/>
      <c r="N33" s="53"/>
      <c r="O33" s="53"/>
      <c r="P33" s="53"/>
      <c r="Q33" s="53"/>
    </row>
    <row r="34" spans="1:17" ht="15">
      <c r="A34" s="53" t="s">
        <v>86</v>
      </c>
      <c r="B34" s="53"/>
      <c r="C34" s="53"/>
      <c r="D34" s="53"/>
      <c r="E34" s="53"/>
      <c r="F34" s="53"/>
      <c r="G34" s="53"/>
      <c r="H34" s="53"/>
      <c r="I34" s="53"/>
      <c r="J34" s="53"/>
      <c r="K34" s="53"/>
      <c r="L34" s="53"/>
      <c r="M34" s="53"/>
      <c r="N34" s="53"/>
      <c r="O34" s="53"/>
      <c r="P34" s="53"/>
      <c r="Q34" s="53"/>
    </row>
    <row r="35" spans="1:17" ht="15">
      <c r="A35" s="56"/>
      <c r="B35" s="56"/>
      <c r="C35" s="56"/>
      <c r="D35" s="56"/>
      <c r="E35" s="56"/>
      <c r="F35" s="56"/>
      <c r="G35" s="56"/>
      <c r="H35" s="56"/>
      <c r="I35" s="56"/>
      <c r="J35" s="56"/>
      <c r="K35" s="56"/>
      <c r="L35" s="56"/>
      <c r="M35" s="56"/>
      <c r="N35" s="56"/>
      <c r="O35" s="56"/>
      <c r="P35" s="56"/>
      <c r="Q35" s="56"/>
    </row>
    <row r="36" spans="1:17" ht="15">
      <c r="A36" s="37"/>
      <c r="B36" s="80"/>
      <c r="C36" s="80"/>
      <c r="D36" s="80"/>
      <c r="E36" s="80"/>
      <c r="F36" s="80"/>
      <c r="G36" s="80"/>
      <c r="H36" s="80"/>
      <c r="I36" s="80"/>
      <c r="J36" s="80"/>
      <c r="K36" s="80"/>
      <c r="L36" s="80"/>
      <c r="M36" s="80"/>
      <c r="N36" s="80"/>
      <c r="O36" s="37"/>
      <c r="P36" s="37"/>
      <c r="Q36" s="37"/>
    </row>
  </sheetData>
  <sheetProtection/>
  <mergeCells count="13">
    <mergeCell ref="K4:K5"/>
    <mergeCell ref="L4:O4"/>
    <mergeCell ref="P4:P5"/>
    <mergeCell ref="A1:Q1"/>
    <mergeCell ref="A2:A5"/>
    <mergeCell ref="B2:P2"/>
    <mergeCell ref="Q2:Q5"/>
    <mergeCell ref="B3:F3"/>
    <mergeCell ref="G3:K3"/>
    <mergeCell ref="L3:P3"/>
    <mergeCell ref="B4:E4"/>
    <mergeCell ref="F4:F5"/>
    <mergeCell ref="G4:J4"/>
  </mergeCells>
  <printOptions horizontalCentered="1"/>
  <pageMargins left="0.7" right="0.7" top="0.75" bottom="0.75" header="0.3" footer="0.3"/>
  <pageSetup fitToHeight="1" fitToWidth="1"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Y39"/>
  <sheetViews>
    <sheetView zoomScalePageLayoutView="0" workbookViewId="0" topLeftCell="A1">
      <selection activeCell="A1" sqref="A1:X1"/>
    </sheetView>
  </sheetViews>
  <sheetFormatPr defaultColWidth="9.140625" defaultRowHeight="15"/>
  <cols>
    <col min="1" max="24" width="10.7109375" style="165" customWidth="1"/>
    <col min="25" max="16384" width="9.140625" style="165" customWidth="1"/>
  </cols>
  <sheetData>
    <row r="1" spans="1:24" ht="24.75" customHeight="1" thickBot="1" thickTop="1">
      <c r="A1" s="486" t="s">
        <v>278</v>
      </c>
      <c r="B1" s="487"/>
      <c r="C1" s="487"/>
      <c r="D1" s="487"/>
      <c r="E1" s="487"/>
      <c r="F1" s="487"/>
      <c r="G1" s="487"/>
      <c r="H1" s="487"/>
      <c r="I1" s="487"/>
      <c r="J1" s="487"/>
      <c r="K1" s="487"/>
      <c r="L1" s="487"/>
      <c r="M1" s="487"/>
      <c r="N1" s="487"/>
      <c r="O1" s="487"/>
      <c r="P1" s="487"/>
      <c r="Q1" s="487"/>
      <c r="R1" s="487"/>
      <c r="S1" s="487"/>
      <c r="T1" s="487"/>
      <c r="U1" s="487"/>
      <c r="V1" s="487"/>
      <c r="W1" s="487"/>
      <c r="X1" s="488"/>
    </row>
    <row r="2" spans="1:24" ht="19.5" customHeight="1" thickBot="1" thickTop="1">
      <c r="A2" s="467" t="s">
        <v>50</v>
      </c>
      <c r="B2" s="463" t="s">
        <v>96</v>
      </c>
      <c r="C2" s="464"/>
      <c r="D2" s="464"/>
      <c r="E2" s="464"/>
      <c r="F2" s="464"/>
      <c r="G2" s="464"/>
      <c r="H2" s="464"/>
      <c r="I2" s="464"/>
      <c r="J2" s="464"/>
      <c r="K2" s="464"/>
      <c r="L2" s="464"/>
      <c r="M2" s="464"/>
      <c r="N2" s="464"/>
      <c r="O2" s="464"/>
      <c r="P2" s="464"/>
      <c r="Q2" s="464"/>
      <c r="R2" s="464"/>
      <c r="S2" s="464"/>
      <c r="T2" s="464"/>
      <c r="U2" s="464"/>
      <c r="V2" s="465"/>
      <c r="W2" s="493" t="s">
        <v>79</v>
      </c>
      <c r="X2" s="494"/>
    </row>
    <row r="3" spans="1:24" ht="19.5" customHeight="1" thickBot="1">
      <c r="A3" s="467"/>
      <c r="B3" s="497" t="s">
        <v>97</v>
      </c>
      <c r="C3" s="497"/>
      <c r="D3" s="497"/>
      <c r="E3" s="497"/>
      <c r="F3" s="497"/>
      <c r="G3" s="497"/>
      <c r="H3" s="497"/>
      <c r="I3" s="498"/>
      <c r="J3" s="508" t="s">
        <v>79</v>
      </c>
      <c r="K3" s="509"/>
      <c r="L3" s="499" t="s">
        <v>98</v>
      </c>
      <c r="M3" s="497"/>
      <c r="N3" s="497"/>
      <c r="O3" s="497"/>
      <c r="P3" s="497"/>
      <c r="Q3" s="497"/>
      <c r="R3" s="497"/>
      <c r="S3" s="498"/>
      <c r="T3" s="508" t="s">
        <v>79</v>
      </c>
      <c r="U3" s="509"/>
      <c r="V3" s="507" t="s">
        <v>91</v>
      </c>
      <c r="W3" s="493"/>
      <c r="X3" s="494"/>
    </row>
    <row r="4" spans="1:24" ht="19.5" customHeight="1" thickBot="1">
      <c r="A4" s="467"/>
      <c r="B4" s="499" t="s">
        <v>80</v>
      </c>
      <c r="C4" s="497"/>
      <c r="D4" s="497"/>
      <c r="E4" s="497"/>
      <c r="F4" s="497"/>
      <c r="G4" s="497"/>
      <c r="H4" s="497"/>
      <c r="I4" s="498"/>
      <c r="J4" s="493"/>
      <c r="K4" s="494"/>
      <c r="L4" s="499" t="s">
        <v>80</v>
      </c>
      <c r="M4" s="497"/>
      <c r="N4" s="497"/>
      <c r="O4" s="497"/>
      <c r="P4" s="497"/>
      <c r="Q4" s="497"/>
      <c r="R4" s="497"/>
      <c r="S4" s="498"/>
      <c r="T4" s="493"/>
      <c r="U4" s="494"/>
      <c r="V4" s="510"/>
      <c r="W4" s="493"/>
      <c r="X4" s="494"/>
    </row>
    <row r="5" spans="1:24" ht="19.5" customHeight="1">
      <c r="A5" s="467"/>
      <c r="B5" s="471" t="s">
        <v>81</v>
      </c>
      <c r="C5" s="472"/>
      <c r="D5" s="471" t="s">
        <v>82</v>
      </c>
      <c r="E5" s="470"/>
      <c r="F5" s="471" t="s">
        <v>83</v>
      </c>
      <c r="G5" s="470"/>
      <c r="H5" s="469" t="s">
        <v>84</v>
      </c>
      <c r="I5" s="470"/>
      <c r="J5" s="493" t="s">
        <v>99</v>
      </c>
      <c r="K5" s="494"/>
      <c r="L5" s="471" t="s">
        <v>81</v>
      </c>
      <c r="M5" s="472"/>
      <c r="N5" s="471" t="s">
        <v>82</v>
      </c>
      <c r="O5" s="470"/>
      <c r="P5" s="471" t="s">
        <v>83</v>
      </c>
      <c r="Q5" s="470"/>
      <c r="R5" s="469" t="s">
        <v>84</v>
      </c>
      <c r="S5" s="470"/>
      <c r="T5" s="495" t="s">
        <v>99</v>
      </c>
      <c r="U5" s="496"/>
      <c r="V5" s="511"/>
      <c r="W5" s="495"/>
      <c r="X5" s="496"/>
    </row>
    <row r="6" spans="1:24" ht="24.75" customHeight="1" thickBot="1">
      <c r="A6" s="468"/>
      <c r="B6" s="12" t="s">
        <v>52</v>
      </c>
      <c r="C6" s="81" t="s">
        <v>53</v>
      </c>
      <c r="D6" s="82" t="s">
        <v>52</v>
      </c>
      <c r="E6" s="40" t="s">
        <v>53</v>
      </c>
      <c r="F6" s="82" t="s">
        <v>52</v>
      </c>
      <c r="G6" s="40" t="s">
        <v>53</v>
      </c>
      <c r="H6" s="12" t="s">
        <v>52</v>
      </c>
      <c r="I6" s="81" t="s">
        <v>53</v>
      </c>
      <c r="J6" s="82" t="s">
        <v>52</v>
      </c>
      <c r="K6" s="40" t="s">
        <v>53</v>
      </c>
      <c r="L6" s="12" t="s">
        <v>52</v>
      </c>
      <c r="M6" s="81" t="s">
        <v>53</v>
      </c>
      <c r="N6" s="82" t="s">
        <v>52</v>
      </c>
      <c r="O6" s="40" t="s">
        <v>53</v>
      </c>
      <c r="P6" s="82" t="s">
        <v>52</v>
      </c>
      <c r="Q6" s="40" t="s">
        <v>53</v>
      </c>
      <c r="R6" s="12" t="s">
        <v>52</v>
      </c>
      <c r="S6" s="81" t="s">
        <v>53</v>
      </c>
      <c r="T6" s="83" t="s">
        <v>52</v>
      </c>
      <c r="U6" s="84" t="s">
        <v>53</v>
      </c>
      <c r="V6" s="57" t="s">
        <v>52</v>
      </c>
      <c r="W6" s="83" t="s">
        <v>52</v>
      </c>
      <c r="X6" s="84" t="s">
        <v>53</v>
      </c>
    </row>
    <row r="7" spans="1:25" ht="15">
      <c r="A7" s="236" t="s">
        <v>54</v>
      </c>
      <c r="B7" s="18">
        <v>27</v>
      </c>
      <c r="C7" s="78">
        <v>0.00807899461400359</v>
      </c>
      <c r="D7" s="18">
        <v>25</v>
      </c>
      <c r="E7" s="172">
        <v>0.004179903026249791</v>
      </c>
      <c r="F7" s="45">
        <v>20</v>
      </c>
      <c r="G7" s="78">
        <v>0.012113870381586917</v>
      </c>
      <c r="H7" s="18">
        <v>1</v>
      </c>
      <c r="I7" s="255">
        <v>0.027027027027027025</v>
      </c>
      <c r="J7" s="45">
        <v>73</v>
      </c>
      <c r="K7" s="78">
        <v>0.006629733902461175</v>
      </c>
      <c r="L7" s="18">
        <v>19</v>
      </c>
      <c r="M7" s="172">
        <v>0.004468485418626529</v>
      </c>
      <c r="N7" s="45">
        <v>14</v>
      </c>
      <c r="O7" s="78">
        <v>0.003550595992898808</v>
      </c>
      <c r="P7" s="18">
        <v>6</v>
      </c>
      <c r="Q7" s="172">
        <v>0.005203816131830009</v>
      </c>
      <c r="R7" s="45">
        <v>0</v>
      </c>
      <c r="S7" s="264">
        <v>0</v>
      </c>
      <c r="T7" s="18">
        <v>39</v>
      </c>
      <c r="U7" s="172">
        <v>0.004168002564924655</v>
      </c>
      <c r="V7" s="18">
        <v>0</v>
      </c>
      <c r="W7" s="18">
        <v>112</v>
      </c>
      <c r="X7" s="172">
        <v>0.00542110358180058</v>
      </c>
      <c r="Y7" s="271" t="s">
        <v>187</v>
      </c>
    </row>
    <row r="8" spans="1:25" ht="15">
      <c r="A8" s="174" t="s">
        <v>55</v>
      </c>
      <c r="B8" s="22">
        <v>4</v>
      </c>
      <c r="C8" s="79">
        <v>0.0011968880909634949</v>
      </c>
      <c r="D8" s="22">
        <v>16</v>
      </c>
      <c r="E8" s="102">
        <v>0.002675137936799866</v>
      </c>
      <c r="F8" s="46">
        <v>7</v>
      </c>
      <c r="G8" s="79">
        <v>0.004239854633555421</v>
      </c>
      <c r="H8" s="22">
        <v>0</v>
      </c>
      <c r="I8" s="256">
        <v>0</v>
      </c>
      <c r="J8" s="46">
        <v>27</v>
      </c>
      <c r="K8" s="79">
        <v>0.00245209336118427</v>
      </c>
      <c r="L8" s="22">
        <v>5</v>
      </c>
      <c r="M8" s="102">
        <v>0.0011759172154280338</v>
      </c>
      <c r="N8" s="46">
        <v>2</v>
      </c>
      <c r="O8" s="79">
        <v>0.000507227998985544</v>
      </c>
      <c r="P8" s="22">
        <v>0</v>
      </c>
      <c r="Q8" s="102">
        <v>0</v>
      </c>
      <c r="R8" s="46">
        <v>0</v>
      </c>
      <c r="S8" s="265">
        <v>0</v>
      </c>
      <c r="T8" s="22">
        <v>7</v>
      </c>
      <c r="U8" s="102">
        <v>0.0007481030244736561</v>
      </c>
      <c r="V8" s="22">
        <v>0</v>
      </c>
      <c r="W8" s="22">
        <v>34</v>
      </c>
      <c r="X8" s="102">
        <v>0.0016456921587608908</v>
      </c>
      <c r="Y8" s="271" t="s">
        <v>188</v>
      </c>
    </row>
    <row r="9" spans="1:25" ht="15">
      <c r="A9" s="174" t="s">
        <v>56</v>
      </c>
      <c r="B9" s="22">
        <v>6</v>
      </c>
      <c r="C9" s="79">
        <v>0.0017953321364452424</v>
      </c>
      <c r="D9" s="22">
        <v>18</v>
      </c>
      <c r="E9" s="102">
        <v>0.0030095301788998496</v>
      </c>
      <c r="F9" s="46">
        <v>6</v>
      </c>
      <c r="G9" s="79">
        <v>0.0036341611144760757</v>
      </c>
      <c r="H9" s="22">
        <v>0</v>
      </c>
      <c r="I9" s="256">
        <v>0</v>
      </c>
      <c r="J9" s="46">
        <v>30</v>
      </c>
      <c r="K9" s="79">
        <v>0.002724548179093634</v>
      </c>
      <c r="L9" s="22">
        <v>1</v>
      </c>
      <c r="M9" s="102">
        <v>0.0002351834430856068</v>
      </c>
      <c r="N9" s="46">
        <v>3</v>
      </c>
      <c r="O9" s="79">
        <v>0.000760841998478316</v>
      </c>
      <c r="P9" s="22">
        <v>3</v>
      </c>
      <c r="Q9" s="102">
        <v>0.0026019080659150044</v>
      </c>
      <c r="R9" s="46">
        <v>0</v>
      </c>
      <c r="S9" s="265">
        <v>0</v>
      </c>
      <c r="T9" s="22">
        <v>7</v>
      </c>
      <c r="U9" s="102">
        <v>0.0007481030244736561</v>
      </c>
      <c r="V9" s="22">
        <v>0</v>
      </c>
      <c r="W9" s="22">
        <v>37</v>
      </c>
      <c r="X9" s="102">
        <v>0.0017909002904162633</v>
      </c>
      <c r="Y9" s="271" t="s">
        <v>189</v>
      </c>
    </row>
    <row r="10" spans="1:25" ht="15">
      <c r="A10" s="174" t="s">
        <v>57</v>
      </c>
      <c r="B10" s="22">
        <v>11</v>
      </c>
      <c r="C10" s="79">
        <v>0.003291442250149611</v>
      </c>
      <c r="D10" s="22">
        <v>23</v>
      </c>
      <c r="E10" s="102">
        <v>0.0038455107841498084</v>
      </c>
      <c r="F10" s="46">
        <v>9</v>
      </c>
      <c r="G10" s="79">
        <v>0.005451241671714113</v>
      </c>
      <c r="H10" s="22">
        <v>0</v>
      </c>
      <c r="I10" s="256">
        <v>0</v>
      </c>
      <c r="J10" s="46">
        <v>43</v>
      </c>
      <c r="K10" s="79">
        <v>0.0039051857233675415</v>
      </c>
      <c r="L10" s="22">
        <v>5</v>
      </c>
      <c r="M10" s="102">
        <v>0.0011759172154280338</v>
      </c>
      <c r="N10" s="46">
        <v>4</v>
      </c>
      <c r="O10" s="79">
        <v>0.001014455997971088</v>
      </c>
      <c r="P10" s="22">
        <v>2</v>
      </c>
      <c r="Q10" s="102">
        <v>0.0017346053772766695</v>
      </c>
      <c r="R10" s="46">
        <v>0</v>
      </c>
      <c r="S10" s="265">
        <v>0</v>
      </c>
      <c r="T10" s="22">
        <v>11</v>
      </c>
      <c r="U10" s="102">
        <v>0.001175590467030031</v>
      </c>
      <c r="V10" s="22">
        <v>0</v>
      </c>
      <c r="W10" s="22">
        <v>54</v>
      </c>
      <c r="X10" s="102">
        <v>0.0026137463697967086</v>
      </c>
      <c r="Y10" s="271" t="s">
        <v>190</v>
      </c>
    </row>
    <row r="11" spans="1:25" ht="15">
      <c r="A11" s="174" t="s">
        <v>58</v>
      </c>
      <c r="B11" s="22">
        <v>69</v>
      </c>
      <c r="C11" s="79">
        <v>0.02064631956912029</v>
      </c>
      <c r="D11" s="22">
        <v>125</v>
      </c>
      <c r="E11" s="102">
        <v>0.020899515131248957</v>
      </c>
      <c r="F11" s="46">
        <v>27</v>
      </c>
      <c r="G11" s="79">
        <v>0.01635372501514234</v>
      </c>
      <c r="H11" s="22">
        <v>0</v>
      </c>
      <c r="I11" s="256">
        <v>0</v>
      </c>
      <c r="J11" s="46">
        <v>221</v>
      </c>
      <c r="K11" s="79">
        <v>0.020070838252656435</v>
      </c>
      <c r="L11" s="22">
        <v>18</v>
      </c>
      <c r="M11" s="102">
        <v>0.0042333019755409216</v>
      </c>
      <c r="N11" s="46">
        <v>18</v>
      </c>
      <c r="O11" s="79">
        <v>0.004565051990869896</v>
      </c>
      <c r="P11" s="22">
        <v>3</v>
      </c>
      <c r="Q11" s="102">
        <v>0.0026019080659150044</v>
      </c>
      <c r="R11" s="46">
        <v>0</v>
      </c>
      <c r="S11" s="265">
        <v>0</v>
      </c>
      <c r="T11" s="22">
        <v>39</v>
      </c>
      <c r="U11" s="102">
        <v>0.004168002564924655</v>
      </c>
      <c r="V11" s="22">
        <v>0.3424657534246575</v>
      </c>
      <c r="W11" s="22">
        <v>261</v>
      </c>
      <c r="X11" s="102">
        <v>0.012633107454017425</v>
      </c>
      <c r="Y11" s="271" t="s">
        <v>191</v>
      </c>
    </row>
    <row r="12" spans="1:25" ht="15">
      <c r="A12" s="174" t="s">
        <v>59</v>
      </c>
      <c r="B12" s="22">
        <v>214</v>
      </c>
      <c r="C12" s="79">
        <v>0.06403351286654697</v>
      </c>
      <c r="D12" s="22">
        <v>508</v>
      </c>
      <c r="E12" s="102">
        <v>0.08493562949339575</v>
      </c>
      <c r="F12" s="46">
        <v>105</v>
      </c>
      <c r="G12" s="79">
        <v>0.06359781950333132</v>
      </c>
      <c r="H12" s="22">
        <v>3</v>
      </c>
      <c r="I12" s="256">
        <v>0.08108108108108109</v>
      </c>
      <c r="J12" s="46">
        <v>830</v>
      </c>
      <c r="K12" s="79">
        <v>0.0753791662882572</v>
      </c>
      <c r="L12" s="22">
        <v>82</v>
      </c>
      <c r="M12" s="102">
        <v>0.019285042333019756</v>
      </c>
      <c r="N12" s="46">
        <v>143</v>
      </c>
      <c r="O12" s="79">
        <v>0.0362668019274664</v>
      </c>
      <c r="P12" s="22">
        <v>31</v>
      </c>
      <c r="Q12" s="102">
        <v>0.026886383347788378</v>
      </c>
      <c r="R12" s="46">
        <v>0</v>
      </c>
      <c r="S12" s="265">
        <v>0</v>
      </c>
      <c r="T12" s="22">
        <v>256</v>
      </c>
      <c r="U12" s="102">
        <v>0.027359196323607993</v>
      </c>
      <c r="V12" s="22">
        <v>1.0273972602739725</v>
      </c>
      <c r="W12" s="22">
        <v>1089</v>
      </c>
      <c r="X12" s="102">
        <v>0.0527105517909003</v>
      </c>
      <c r="Y12" s="271" t="s">
        <v>192</v>
      </c>
    </row>
    <row r="13" spans="1:25" ht="15">
      <c r="A13" s="174" t="s">
        <v>60</v>
      </c>
      <c r="B13" s="22">
        <v>267</v>
      </c>
      <c r="C13" s="79">
        <v>0.07989228007181329</v>
      </c>
      <c r="D13" s="22">
        <v>504</v>
      </c>
      <c r="E13" s="102">
        <v>0.08426684500919579</v>
      </c>
      <c r="F13" s="46">
        <v>140</v>
      </c>
      <c r="G13" s="79">
        <v>0.08479709267110841</v>
      </c>
      <c r="H13" s="22">
        <v>2</v>
      </c>
      <c r="I13" s="256">
        <v>0.05405405405405405</v>
      </c>
      <c r="J13" s="46">
        <v>913</v>
      </c>
      <c r="K13" s="79">
        <v>0.08291708291708291</v>
      </c>
      <c r="L13" s="22">
        <v>300</v>
      </c>
      <c r="M13" s="102">
        <v>0.07055503292568203</v>
      </c>
      <c r="N13" s="46">
        <v>362</v>
      </c>
      <c r="O13" s="79">
        <v>0.09180826781638346</v>
      </c>
      <c r="P13" s="22">
        <v>100</v>
      </c>
      <c r="Q13" s="102">
        <v>0.08673026886383348</v>
      </c>
      <c r="R13" s="46">
        <v>2</v>
      </c>
      <c r="S13" s="265">
        <v>0.2222222222222222</v>
      </c>
      <c r="T13" s="22">
        <v>764</v>
      </c>
      <c r="U13" s="102">
        <v>0.08165010152826761</v>
      </c>
      <c r="V13" s="22">
        <v>10.95890410958904</v>
      </c>
      <c r="W13" s="22">
        <v>1709</v>
      </c>
      <c r="X13" s="102">
        <v>0.08272023233301065</v>
      </c>
      <c r="Y13" s="271" t="s">
        <v>193</v>
      </c>
    </row>
    <row r="14" spans="1:25" ht="15">
      <c r="A14" s="174" t="s">
        <v>61</v>
      </c>
      <c r="B14" s="22">
        <v>667</v>
      </c>
      <c r="C14" s="79">
        <v>0.19958108916816278</v>
      </c>
      <c r="D14" s="22">
        <v>1131</v>
      </c>
      <c r="E14" s="102">
        <v>0.18909881290754055</v>
      </c>
      <c r="F14" s="46">
        <v>252</v>
      </c>
      <c r="G14" s="79">
        <v>0.15263476680799515</v>
      </c>
      <c r="H14" s="22">
        <v>5</v>
      </c>
      <c r="I14" s="256">
        <v>0.13513513513513514</v>
      </c>
      <c r="J14" s="46">
        <v>2055</v>
      </c>
      <c r="K14" s="79">
        <v>0.1866315502679139</v>
      </c>
      <c r="L14" s="22">
        <v>772</v>
      </c>
      <c r="M14" s="102">
        <v>0.18156161806208843</v>
      </c>
      <c r="N14" s="46">
        <v>606</v>
      </c>
      <c r="O14" s="79">
        <v>0.15369008369261983</v>
      </c>
      <c r="P14" s="22">
        <v>186</v>
      </c>
      <c r="Q14" s="102">
        <v>0.1613183000867303</v>
      </c>
      <c r="R14" s="46">
        <v>0</v>
      </c>
      <c r="S14" s="265">
        <v>0</v>
      </c>
      <c r="T14" s="22">
        <v>1564</v>
      </c>
      <c r="U14" s="102">
        <v>0.16714759003954258</v>
      </c>
      <c r="V14" s="22">
        <v>17.123287671232877</v>
      </c>
      <c r="W14" s="22">
        <v>3669</v>
      </c>
      <c r="X14" s="102">
        <v>0.17758954501452082</v>
      </c>
      <c r="Y14" s="271" t="s">
        <v>194</v>
      </c>
    </row>
    <row r="15" spans="1:25" ht="15">
      <c r="A15" s="174" t="s">
        <v>62</v>
      </c>
      <c r="B15" s="22">
        <v>346</v>
      </c>
      <c r="C15" s="79">
        <v>0.10353081986834231</v>
      </c>
      <c r="D15" s="22">
        <v>624</v>
      </c>
      <c r="E15" s="102">
        <v>0.10433037953519478</v>
      </c>
      <c r="F15" s="46">
        <v>126</v>
      </c>
      <c r="G15" s="79">
        <v>0.07631738340399757</v>
      </c>
      <c r="H15" s="22">
        <v>1</v>
      </c>
      <c r="I15" s="256">
        <v>0.027027027027027025</v>
      </c>
      <c r="J15" s="46">
        <v>1097</v>
      </c>
      <c r="K15" s="79">
        <v>0.09962764508219052</v>
      </c>
      <c r="L15" s="22">
        <v>811</v>
      </c>
      <c r="M15" s="102">
        <v>0.19073377234242708</v>
      </c>
      <c r="N15" s="46">
        <v>646</v>
      </c>
      <c r="O15" s="79">
        <v>0.1638346436723307</v>
      </c>
      <c r="P15" s="22">
        <v>172</v>
      </c>
      <c r="Q15" s="102">
        <v>0.1491760624457936</v>
      </c>
      <c r="R15" s="46">
        <v>1</v>
      </c>
      <c r="S15" s="265">
        <v>0.1111111111111111</v>
      </c>
      <c r="T15" s="22">
        <v>1630</v>
      </c>
      <c r="U15" s="102">
        <v>0.17420113284172278</v>
      </c>
      <c r="V15" s="22">
        <v>19.17808219178082</v>
      </c>
      <c r="W15" s="22">
        <v>2783</v>
      </c>
      <c r="X15" s="102">
        <v>0.13470474346563405</v>
      </c>
      <c r="Y15" s="271" t="s">
        <v>195</v>
      </c>
    </row>
    <row r="16" spans="1:25" ht="15">
      <c r="A16" s="174" t="s">
        <v>63</v>
      </c>
      <c r="B16" s="22">
        <v>90</v>
      </c>
      <c r="C16" s="79">
        <v>0.026929982046678635</v>
      </c>
      <c r="D16" s="22">
        <v>119</v>
      </c>
      <c r="E16" s="102">
        <v>0.019896338404949004</v>
      </c>
      <c r="F16" s="46">
        <v>35</v>
      </c>
      <c r="G16" s="79">
        <v>0.021199273167777102</v>
      </c>
      <c r="H16" s="22">
        <v>0</v>
      </c>
      <c r="I16" s="256">
        <v>0</v>
      </c>
      <c r="J16" s="46">
        <v>244</v>
      </c>
      <c r="K16" s="79">
        <v>0.022159658523294885</v>
      </c>
      <c r="L16" s="22">
        <v>219</v>
      </c>
      <c r="M16" s="102">
        <v>0.051505174035747885</v>
      </c>
      <c r="N16" s="46">
        <v>200</v>
      </c>
      <c r="O16" s="79">
        <v>0.0507227998985544</v>
      </c>
      <c r="P16" s="22">
        <v>42</v>
      </c>
      <c r="Q16" s="102">
        <v>0.03642671292281006</v>
      </c>
      <c r="R16" s="46">
        <v>2</v>
      </c>
      <c r="S16" s="265">
        <v>0.2222222222222222</v>
      </c>
      <c r="T16" s="22">
        <v>463</v>
      </c>
      <c r="U16" s="102">
        <v>0.04948167147590039</v>
      </c>
      <c r="V16" s="22">
        <v>6.8493150684931505</v>
      </c>
      <c r="W16" s="22">
        <v>727</v>
      </c>
      <c r="X16" s="102">
        <v>0.03518877057115199</v>
      </c>
      <c r="Y16" s="271" t="s">
        <v>196</v>
      </c>
    </row>
    <row r="17" spans="1:25" ht="15">
      <c r="A17" s="174" t="s">
        <v>64</v>
      </c>
      <c r="B17" s="22">
        <v>52</v>
      </c>
      <c r="C17" s="79">
        <v>0.015559545182525433</v>
      </c>
      <c r="D17" s="22">
        <v>78</v>
      </c>
      <c r="E17" s="102">
        <v>0.013041297441899347</v>
      </c>
      <c r="F17" s="46">
        <v>24</v>
      </c>
      <c r="G17" s="79">
        <v>0.014536644457904303</v>
      </c>
      <c r="H17" s="22">
        <v>0</v>
      </c>
      <c r="I17" s="256">
        <v>0</v>
      </c>
      <c r="J17" s="46">
        <v>154</v>
      </c>
      <c r="K17" s="79">
        <v>0.013986013986013988</v>
      </c>
      <c r="L17" s="22">
        <v>66</v>
      </c>
      <c r="M17" s="102">
        <v>0.015522107243650047</v>
      </c>
      <c r="N17" s="46">
        <v>76</v>
      </c>
      <c r="O17" s="79">
        <v>0.019274663961450673</v>
      </c>
      <c r="P17" s="22">
        <v>20</v>
      </c>
      <c r="Q17" s="102">
        <v>0.017346053772766695</v>
      </c>
      <c r="R17" s="46">
        <v>1</v>
      </c>
      <c r="S17" s="265">
        <v>0.1111111111111111</v>
      </c>
      <c r="T17" s="22">
        <v>163</v>
      </c>
      <c r="U17" s="102">
        <v>0.017420113284172277</v>
      </c>
      <c r="V17" s="22">
        <v>2.3972602739726026</v>
      </c>
      <c r="W17" s="22">
        <v>324</v>
      </c>
      <c r="X17" s="102">
        <v>0.015682478218780254</v>
      </c>
      <c r="Y17" s="271" t="s">
        <v>197</v>
      </c>
    </row>
    <row r="18" spans="1:25" ht="15">
      <c r="A18" s="174" t="s">
        <v>65</v>
      </c>
      <c r="B18" s="22">
        <v>76</v>
      </c>
      <c r="C18" s="79">
        <v>0.022740873728306403</v>
      </c>
      <c r="D18" s="22">
        <v>160</v>
      </c>
      <c r="E18" s="102">
        <v>0.026751379367998655</v>
      </c>
      <c r="F18" s="46">
        <v>27</v>
      </c>
      <c r="G18" s="79">
        <v>0.01635372501514234</v>
      </c>
      <c r="H18" s="22">
        <v>0</v>
      </c>
      <c r="I18" s="256">
        <v>0</v>
      </c>
      <c r="J18" s="46">
        <v>263</v>
      </c>
      <c r="K18" s="79">
        <v>0.02388520570338752</v>
      </c>
      <c r="L18" s="22">
        <v>81</v>
      </c>
      <c r="M18" s="102">
        <v>0.01904985888993415</v>
      </c>
      <c r="N18" s="46">
        <v>88</v>
      </c>
      <c r="O18" s="79">
        <v>0.022318031955363936</v>
      </c>
      <c r="P18" s="22">
        <v>30</v>
      </c>
      <c r="Q18" s="102">
        <v>0.026019080659150044</v>
      </c>
      <c r="R18" s="46">
        <v>0</v>
      </c>
      <c r="S18" s="265">
        <v>0</v>
      </c>
      <c r="T18" s="22">
        <v>199</v>
      </c>
      <c r="U18" s="102">
        <v>0.02126750026717965</v>
      </c>
      <c r="V18" s="22">
        <v>2.054794520547945</v>
      </c>
      <c r="W18" s="22">
        <v>468</v>
      </c>
      <c r="X18" s="102">
        <v>0.022652468538238144</v>
      </c>
      <c r="Y18" s="271" t="s">
        <v>198</v>
      </c>
    </row>
    <row r="19" spans="1:25" ht="15">
      <c r="A19" s="174" t="s">
        <v>66</v>
      </c>
      <c r="B19" s="22">
        <v>179</v>
      </c>
      <c r="C19" s="79">
        <v>0.053560742070616396</v>
      </c>
      <c r="D19" s="22">
        <v>365</v>
      </c>
      <c r="E19" s="102">
        <v>0.06102658418324695</v>
      </c>
      <c r="F19" s="46">
        <v>115</v>
      </c>
      <c r="G19" s="79">
        <v>0.06965475469412478</v>
      </c>
      <c r="H19" s="22">
        <v>1</v>
      </c>
      <c r="I19" s="256">
        <v>0.027027027027027025</v>
      </c>
      <c r="J19" s="46">
        <v>660</v>
      </c>
      <c r="K19" s="79">
        <v>0.05994005994005994</v>
      </c>
      <c r="L19" s="22">
        <v>195</v>
      </c>
      <c r="M19" s="102">
        <v>0.04586077140169332</v>
      </c>
      <c r="N19" s="46">
        <v>186</v>
      </c>
      <c r="O19" s="79">
        <v>0.047172203905655595</v>
      </c>
      <c r="P19" s="22">
        <v>69</v>
      </c>
      <c r="Q19" s="102">
        <v>0.059843885516045116</v>
      </c>
      <c r="R19" s="46">
        <v>0</v>
      </c>
      <c r="S19" s="265">
        <v>0</v>
      </c>
      <c r="T19" s="22">
        <v>450</v>
      </c>
      <c r="U19" s="102">
        <v>0.048092337287592185</v>
      </c>
      <c r="V19" s="22">
        <v>3.4246575342465753</v>
      </c>
      <c r="W19" s="22">
        <v>1120</v>
      </c>
      <c r="X19" s="102">
        <v>0.05421103581800581</v>
      </c>
      <c r="Y19" s="271" t="s">
        <v>199</v>
      </c>
    </row>
    <row r="20" spans="1:25" ht="15">
      <c r="A20" s="174" t="s">
        <v>67</v>
      </c>
      <c r="B20" s="22">
        <v>180</v>
      </c>
      <c r="C20" s="79">
        <v>0.05385996409335727</v>
      </c>
      <c r="D20" s="22">
        <v>384</v>
      </c>
      <c r="E20" s="102">
        <v>0.06420331048319679</v>
      </c>
      <c r="F20" s="46">
        <v>90</v>
      </c>
      <c r="G20" s="79">
        <v>0.054512416717141125</v>
      </c>
      <c r="H20" s="22">
        <v>2</v>
      </c>
      <c r="I20" s="256">
        <v>0.05405405405405405</v>
      </c>
      <c r="J20" s="46">
        <v>656</v>
      </c>
      <c r="K20" s="79">
        <v>0.059576786849514125</v>
      </c>
      <c r="L20" s="22">
        <v>160</v>
      </c>
      <c r="M20" s="102">
        <v>0.03762935089369708</v>
      </c>
      <c r="N20" s="46">
        <v>210</v>
      </c>
      <c r="O20" s="79">
        <v>0.05325893989348213</v>
      </c>
      <c r="P20" s="22">
        <v>58</v>
      </c>
      <c r="Q20" s="102">
        <v>0.05030355594102342</v>
      </c>
      <c r="R20" s="46">
        <v>0</v>
      </c>
      <c r="S20" s="265">
        <v>0</v>
      </c>
      <c r="T20" s="22">
        <v>428</v>
      </c>
      <c r="U20" s="102">
        <v>0.04574115635353212</v>
      </c>
      <c r="V20" s="22">
        <v>4.10958904109589</v>
      </c>
      <c r="W20" s="22">
        <v>1096</v>
      </c>
      <c r="X20" s="102">
        <v>0.05304937076476283</v>
      </c>
      <c r="Y20" s="271" t="s">
        <v>200</v>
      </c>
    </row>
    <row r="21" spans="1:25" ht="15">
      <c r="A21" s="174" t="s">
        <v>68</v>
      </c>
      <c r="B21" s="22">
        <v>121</v>
      </c>
      <c r="C21" s="79">
        <v>0.03620586475164572</v>
      </c>
      <c r="D21" s="22">
        <v>236</v>
      </c>
      <c r="E21" s="102">
        <v>0.03945828456779802</v>
      </c>
      <c r="F21" s="46">
        <v>86</v>
      </c>
      <c r="G21" s="79">
        <v>0.05208964264082374</v>
      </c>
      <c r="H21" s="22">
        <v>2</v>
      </c>
      <c r="I21" s="256">
        <v>0.05405405405405405</v>
      </c>
      <c r="J21" s="46">
        <v>445</v>
      </c>
      <c r="K21" s="79">
        <v>0.040414131323222226</v>
      </c>
      <c r="L21" s="22">
        <v>116</v>
      </c>
      <c r="M21" s="102">
        <v>0.02728127939793039</v>
      </c>
      <c r="N21" s="46">
        <v>124</v>
      </c>
      <c r="O21" s="79">
        <v>0.03144813593710373</v>
      </c>
      <c r="P21" s="22">
        <v>36</v>
      </c>
      <c r="Q21" s="102">
        <v>0.031222896790980052</v>
      </c>
      <c r="R21" s="46">
        <v>0</v>
      </c>
      <c r="S21" s="265">
        <v>0</v>
      </c>
      <c r="T21" s="22">
        <v>276</v>
      </c>
      <c r="U21" s="102">
        <v>0.029496633536389868</v>
      </c>
      <c r="V21" s="22">
        <v>1.7123287671232876</v>
      </c>
      <c r="W21" s="22">
        <v>726</v>
      </c>
      <c r="X21" s="102">
        <v>0.035140367860600194</v>
      </c>
      <c r="Y21" s="271" t="s">
        <v>201</v>
      </c>
    </row>
    <row r="22" spans="1:25" ht="15">
      <c r="A22" s="174" t="s">
        <v>69</v>
      </c>
      <c r="B22" s="22">
        <v>113</v>
      </c>
      <c r="C22" s="79">
        <v>0.033812088569718735</v>
      </c>
      <c r="D22" s="22">
        <v>226</v>
      </c>
      <c r="E22" s="102">
        <v>0.03778632335729812</v>
      </c>
      <c r="F22" s="46">
        <v>72</v>
      </c>
      <c r="G22" s="79">
        <v>0.043609933373712904</v>
      </c>
      <c r="H22" s="22">
        <v>1</v>
      </c>
      <c r="I22" s="256">
        <v>0.027027027027027025</v>
      </c>
      <c r="J22" s="46">
        <v>412</v>
      </c>
      <c r="K22" s="79">
        <v>0.03741712832621923</v>
      </c>
      <c r="L22" s="22">
        <v>114</v>
      </c>
      <c r="M22" s="102">
        <v>0.02681091251175917</v>
      </c>
      <c r="N22" s="46">
        <v>126</v>
      </c>
      <c r="O22" s="79">
        <v>0.03195536393608927</v>
      </c>
      <c r="P22" s="22">
        <v>51</v>
      </c>
      <c r="Q22" s="102">
        <v>0.04423243712055507</v>
      </c>
      <c r="R22" s="46">
        <v>1</v>
      </c>
      <c r="S22" s="265">
        <v>0.1111111111111111</v>
      </c>
      <c r="T22" s="22">
        <v>292</v>
      </c>
      <c r="U22" s="102">
        <v>0.031206583306615368</v>
      </c>
      <c r="V22" s="22">
        <v>8.561643835616438</v>
      </c>
      <c r="W22" s="22">
        <v>729</v>
      </c>
      <c r="X22" s="102">
        <v>0.03528557599225557</v>
      </c>
      <c r="Y22" s="271" t="s">
        <v>202</v>
      </c>
    </row>
    <row r="23" spans="1:25" ht="15">
      <c r="A23" s="174" t="s">
        <v>70</v>
      </c>
      <c r="B23" s="22">
        <v>257</v>
      </c>
      <c r="C23" s="79">
        <v>0.07690005984440455</v>
      </c>
      <c r="D23" s="22">
        <v>447</v>
      </c>
      <c r="E23" s="102">
        <v>0.07473666610934626</v>
      </c>
      <c r="F23" s="46">
        <v>159</v>
      </c>
      <c r="G23" s="79">
        <v>0.096305269533616</v>
      </c>
      <c r="H23" s="22">
        <v>2</v>
      </c>
      <c r="I23" s="256">
        <v>0.05405405405405405</v>
      </c>
      <c r="J23" s="46">
        <v>865</v>
      </c>
      <c r="K23" s="79">
        <v>0.07855780583053311</v>
      </c>
      <c r="L23" s="22">
        <v>263</v>
      </c>
      <c r="M23" s="102">
        <v>0.061853245531514583</v>
      </c>
      <c r="N23" s="46">
        <v>266</v>
      </c>
      <c r="O23" s="79">
        <v>0.06746132386507736</v>
      </c>
      <c r="P23" s="22">
        <v>76</v>
      </c>
      <c r="Q23" s="102">
        <v>0.06591500433651344</v>
      </c>
      <c r="R23" s="46">
        <v>0</v>
      </c>
      <c r="S23" s="265">
        <v>0</v>
      </c>
      <c r="T23" s="22">
        <v>605</v>
      </c>
      <c r="U23" s="102">
        <v>0.0646574756866517</v>
      </c>
      <c r="V23" s="22">
        <v>9.246575342465754</v>
      </c>
      <c r="W23" s="22">
        <v>1497</v>
      </c>
      <c r="X23" s="102">
        <v>0.07245885769603097</v>
      </c>
      <c r="Y23" s="271" t="s">
        <v>203</v>
      </c>
    </row>
    <row r="24" spans="1:25" ht="15">
      <c r="A24" s="174" t="s">
        <v>71</v>
      </c>
      <c r="B24" s="22">
        <v>221</v>
      </c>
      <c r="C24" s="79">
        <v>0.0661280670257331</v>
      </c>
      <c r="D24" s="22">
        <v>327</v>
      </c>
      <c r="E24" s="102">
        <v>0.054673131583347266</v>
      </c>
      <c r="F24" s="46">
        <v>94</v>
      </c>
      <c r="G24" s="79">
        <v>0.05693519079345851</v>
      </c>
      <c r="H24" s="22">
        <v>1</v>
      </c>
      <c r="I24" s="256">
        <v>0.027027027027027025</v>
      </c>
      <c r="J24" s="46">
        <v>643</v>
      </c>
      <c r="K24" s="79">
        <v>0.058396149305240216</v>
      </c>
      <c r="L24" s="22">
        <v>443</v>
      </c>
      <c r="M24" s="102">
        <v>0.1041862652869238</v>
      </c>
      <c r="N24" s="46">
        <v>328</v>
      </c>
      <c r="O24" s="79">
        <v>0.08318539183362922</v>
      </c>
      <c r="P24" s="22">
        <v>75</v>
      </c>
      <c r="Q24" s="102">
        <v>0.06504770164787511</v>
      </c>
      <c r="R24" s="46">
        <v>0</v>
      </c>
      <c r="S24" s="265">
        <v>0</v>
      </c>
      <c r="T24" s="22">
        <v>846</v>
      </c>
      <c r="U24" s="102">
        <v>0.09041359410067329</v>
      </c>
      <c r="V24" s="22">
        <v>5.821917808219178</v>
      </c>
      <c r="W24" s="22">
        <v>1506</v>
      </c>
      <c r="X24" s="102">
        <v>0.07289448209099708</v>
      </c>
      <c r="Y24" s="271" t="s">
        <v>204</v>
      </c>
    </row>
    <row r="25" spans="1:25" ht="15">
      <c r="A25" s="174" t="s">
        <v>72</v>
      </c>
      <c r="B25" s="22">
        <v>92</v>
      </c>
      <c r="C25" s="79">
        <v>0.02752842609216038</v>
      </c>
      <c r="D25" s="22">
        <v>106</v>
      </c>
      <c r="E25" s="102">
        <v>0.017722788831299113</v>
      </c>
      <c r="F25" s="46">
        <v>53</v>
      </c>
      <c r="G25" s="79">
        <v>0.03210175651120533</v>
      </c>
      <c r="H25" s="22">
        <v>1</v>
      </c>
      <c r="I25" s="256">
        <v>0.027027027027027025</v>
      </c>
      <c r="J25" s="46">
        <v>252</v>
      </c>
      <c r="K25" s="79">
        <v>0.022886204704386525</v>
      </c>
      <c r="L25" s="22">
        <v>219</v>
      </c>
      <c r="M25" s="102">
        <v>0.051505174035747885</v>
      </c>
      <c r="N25" s="46">
        <v>182</v>
      </c>
      <c r="O25" s="79">
        <v>0.046157747907684496</v>
      </c>
      <c r="P25" s="22">
        <v>66</v>
      </c>
      <c r="Q25" s="102">
        <v>0.0572419774501301</v>
      </c>
      <c r="R25" s="46">
        <v>1</v>
      </c>
      <c r="S25" s="265">
        <v>0.1111111111111111</v>
      </c>
      <c r="T25" s="22">
        <v>468</v>
      </c>
      <c r="U25" s="102">
        <v>0.05001603077909587</v>
      </c>
      <c r="V25" s="22">
        <v>3.4246575342465753</v>
      </c>
      <c r="W25" s="22">
        <v>730</v>
      </c>
      <c r="X25" s="102">
        <v>0.035333978702807356</v>
      </c>
      <c r="Y25" s="271" t="s">
        <v>205</v>
      </c>
    </row>
    <row r="26" spans="1:25" ht="15">
      <c r="A26" s="174" t="s">
        <v>73</v>
      </c>
      <c r="B26" s="22">
        <v>48</v>
      </c>
      <c r="C26" s="79">
        <v>0.01436265709156194</v>
      </c>
      <c r="D26" s="22">
        <v>59</v>
      </c>
      <c r="E26" s="102">
        <v>0.009864571141949505</v>
      </c>
      <c r="F26" s="46">
        <v>17</v>
      </c>
      <c r="G26" s="79">
        <v>0.01029678982434888</v>
      </c>
      <c r="H26" s="22">
        <v>2</v>
      </c>
      <c r="I26" s="256">
        <v>0.05405405405405405</v>
      </c>
      <c r="J26" s="46">
        <v>126</v>
      </c>
      <c r="K26" s="79">
        <v>0.011443102352193263</v>
      </c>
      <c r="L26" s="22">
        <v>95</v>
      </c>
      <c r="M26" s="102">
        <v>0.022342427093132642</v>
      </c>
      <c r="N26" s="46">
        <v>83</v>
      </c>
      <c r="O26" s="79">
        <v>0.021049961957900078</v>
      </c>
      <c r="P26" s="22">
        <v>33</v>
      </c>
      <c r="Q26" s="102">
        <v>0.02862098872506505</v>
      </c>
      <c r="R26" s="46">
        <v>1</v>
      </c>
      <c r="S26" s="265">
        <v>0.1111111111111111</v>
      </c>
      <c r="T26" s="22">
        <v>212</v>
      </c>
      <c r="U26" s="102">
        <v>0.02265683445548787</v>
      </c>
      <c r="V26" s="22">
        <v>1.0273972602739725</v>
      </c>
      <c r="W26" s="22">
        <v>341</v>
      </c>
      <c r="X26" s="102">
        <v>0.016505324298160696</v>
      </c>
      <c r="Y26" s="271" t="s">
        <v>206</v>
      </c>
    </row>
    <row r="27" spans="1:25" ht="15">
      <c r="A27" s="174" t="s">
        <v>74</v>
      </c>
      <c r="B27" s="22">
        <v>43</v>
      </c>
      <c r="C27" s="79">
        <v>0.012866546977857574</v>
      </c>
      <c r="D27" s="22">
        <v>79</v>
      </c>
      <c r="E27" s="102">
        <v>0.01320849356294934</v>
      </c>
      <c r="F27" s="46">
        <v>25</v>
      </c>
      <c r="G27" s="79">
        <v>0.015142337976983646</v>
      </c>
      <c r="H27" s="22">
        <v>1</v>
      </c>
      <c r="I27" s="256">
        <v>0.027027027027027025</v>
      </c>
      <c r="J27" s="46">
        <v>148</v>
      </c>
      <c r="K27" s="79">
        <v>0.013441104350195259</v>
      </c>
      <c r="L27" s="22">
        <v>59</v>
      </c>
      <c r="M27" s="102">
        <v>0.013875823142050795</v>
      </c>
      <c r="N27" s="46">
        <v>70</v>
      </c>
      <c r="O27" s="79">
        <v>0.01775297996449404</v>
      </c>
      <c r="P27" s="22">
        <v>30</v>
      </c>
      <c r="Q27" s="102">
        <v>0.026019080659150044</v>
      </c>
      <c r="R27" s="46">
        <v>0</v>
      </c>
      <c r="S27" s="265">
        <v>0</v>
      </c>
      <c r="T27" s="22">
        <v>159</v>
      </c>
      <c r="U27" s="102">
        <v>0.016992625841615903</v>
      </c>
      <c r="V27" s="22">
        <v>0</v>
      </c>
      <c r="W27" s="22">
        <v>307</v>
      </c>
      <c r="X27" s="102">
        <v>0.014859632139399807</v>
      </c>
      <c r="Y27" s="271" t="s">
        <v>207</v>
      </c>
    </row>
    <row r="28" spans="1:25" ht="15">
      <c r="A28" s="174" t="s">
        <v>75</v>
      </c>
      <c r="B28" s="22">
        <v>57</v>
      </c>
      <c r="C28" s="79">
        <v>0.017055655296229804</v>
      </c>
      <c r="D28" s="22">
        <v>122</v>
      </c>
      <c r="E28" s="102">
        <v>0.02039792676809898</v>
      </c>
      <c r="F28" s="46">
        <v>33</v>
      </c>
      <c r="G28" s="79">
        <v>0.019987886129618417</v>
      </c>
      <c r="H28" s="22">
        <v>0</v>
      </c>
      <c r="I28" s="256">
        <v>0</v>
      </c>
      <c r="J28" s="46">
        <v>212</v>
      </c>
      <c r="K28" s="79">
        <v>0.019253473798928347</v>
      </c>
      <c r="L28" s="22">
        <v>48</v>
      </c>
      <c r="M28" s="102">
        <v>0.011288805268109126</v>
      </c>
      <c r="N28" s="46">
        <v>52</v>
      </c>
      <c r="O28" s="79">
        <v>0.01318792797362414</v>
      </c>
      <c r="P28" s="22">
        <v>17</v>
      </c>
      <c r="Q28" s="102">
        <v>0.01474414570685169</v>
      </c>
      <c r="R28" s="46">
        <v>0</v>
      </c>
      <c r="S28" s="265">
        <v>0</v>
      </c>
      <c r="T28" s="22">
        <v>117</v>
      </c>
      <c r="U28" s="102">
        <v>0.012504007694773967</v>
      </c>
      <c r="V28" s="22">
        <v>1.0273972602739725</v>
      </c>
      <c r="W28" s="22">
        <v>332</v>
      </c>
      <c r="X28" s="102">
        <v>0.016069699903194578</v>
      </c>
      <c r="Y28" s="271" t="s">
        <v>208</v>
      </c>
    </row>
    <row r="29" spans="1:25" ht="15">
      <c r="A29" s="174" t="s">
        <v>76</v>
      </c>
      <c r="B29" s="22">
        <v>70</v>
      </c>
      <c r="C29" s="79">
        <v>0.020945541591861162</v>
      </c>
      <c r="D29" s="22">
        <v>112</v>
      </c>
      <c r="E29" s="102">
        <v>0.018725965557599065</v>
      </c>
      <c r="F29" s="46">
        <v>50</v>
      </c>
      <c r="G29" s="79">
        <v>0.03028467595396729</v>
      </c>
      <c r="H29" s="22">
        <v>1</v>
      </c>
      <c r="I29" s="256">
        <v>0.027027027027027025</v>
      </c>
      <c r="J29" s="46">
        <v>233</v>
      </c>
      <c r="K29" s="79">
        <v>0.02116065752429389</v>
      </c>
      <c r="L29" s="22">
        <v>46</v>
      </c>
      <c r="M29" s="102">
        <v>0.010818438381937912</v>
      </c>
      <c r="N29" s="46">
        <v>54</v>
      </c>
      <c r="O29" s="79">
        <v>0.013695155972609684</v>
      </c>
      <c r="P29" s="22">
        <v>11</v>
      </c>
      <c r="Q29" s="102">
        <v>0.009540329575021683</v>
      </c>
      <c r="R29" s="46">
        <v>0</v>
      </c>
      <c r="S29" s="265">
        <v>0</v>
      </c>
      <c r="T29" s="22">
        <v>111</v>
      </c>
      <c r="U29" s="102">
        <v>0.011862776530939402</v>
      </c>
      <c r="V29" s="22">
        <v>1.0273972602739725</v>
      </c>
      <c r="W29" s="22">
        <v>347</v>
      </c>
      <c r="X29" s="102">
        <v>0.016795740561471442</v>
      </c>
      <c r="Y29" s="271" t="s">
        <v>209</v>
      </c>
    </row>
    <row r="30" spans="1:25" ht="15">
      <c r="A30" s="174" t="s">
        <v>77</v>
      </c>
      <c r="B30" s="22">
        <v>17</v>
      </c>
      <c r="C30" s="79">
        <v>0.005086774386594853</v>
      </c>
      <c r="D30" s="22">
        <v>27</v>
      </c>
      <c r="E30" s="102">
        <v>0.0045142952683497745</v>
      </c>
      <c r="F30" s="46">
        <v>18</v>
      </c>
      <c r="G30" s="79">
        <v>0.010902483343428226</v>
      </c>
      <c r="H30" s="22">
        <v>0</v>
      </c>
      <c r="I30" s="256">
        <v>0</v>
      </c>
      <c r="J30" s="46">
        <v>62</v>
      </c>
      <c r="K30" s="79">
        <v>0.005630732903460176</v>
      </c>
      <c r="L30" s="22">
        <v>22</v>
      </c>
      <c r="M30" s="102">
        <v>0.0051740357478833494</v>
      </c>
      <c r="N30" s="46">
        <v>16</v>
      </c>
      <c r="O30" s="79">
        <v>0.004057823991884352</v>
      </c>
      <c r="P30" s="22">
        <v>5</v>
      </c>
      <c r="Q30" s="102">
        <v>0.004336513443191674</v>
      </c>
      <c r="R30" s="46">
        <v>0</v>
      </c>
      <c r="S30" s="265">
        <v>0</v>
      </c>
      <c r="T30" s="22">
        <v>43</v>
      </c>
      <c r="U30" s="102">
        <v>0.00459549000748103</v>
      </c>
      <c r="V30" s="22">
        <v>0</v>
      </c>
      <c r="W30" s="22">
        <v>105</v>
      </c>
      <c r="X30" s="102">
        <v>0.005082284607938045</v>
      </c>
      <c r="Y30" s="271" t="s">
        <v>210</v>
      </c>
    </row>
    <row r="31" spans="1:25" ht="15.75" thickBot="1">
      <c r="A31" s="176" t="s">
        <v>78</v>
      </c>
      <c r="B31" s="47">
        <v>115</v>
      </c>
      <c r="C31" s="79">
        <v>0.03441053261520048</v>
      </c>
      <c r="D31" s="47">
        <v>160</v>
      </c>
      <c r="E31" s="102">
        <v>0.026751379367998655</v>
      </c>
      <c r="F31" s="48">
        <v>61</v>
      </c>
      <c r="G31" s="79">
        <v>0.036947304663840094</v>
      </c>
      <c r="H31" s="47">
        <v>11</v>
      </c>
      <c r="I31" s="256">
        <v>0.2972972972972973</v>
      </c>
      <c r="J31" s="46">
        <v>347</v>
      </c>
      <c r="K31" s="79">
        <v>0.031513940604849695</v>
      </c>
      <c r="L31" s="47">
        <v>93</v>
      </c>
      <c r="M31" s="102">
        <v>0.02187206020696143</v>
      </c>
      <c r="N31" s="48">
        <v>84</v>
      </c>
      <c r="O31" s="79">
        <v>0.021303575957392847</v>
      </c>
      <c r="P31" s="47">
        <v>31</v>
      </c>
      <c r="Q31" s="102">
        <v>0.026886383347788378</v>
      </c>
      <c r="R31" s="48">
        <v>0</v>
      </c>
      <c r="S31" s="265">
        <v>0</v>
      </c>
      <c r="T31" s="22">
        <v>208</v>
      </c>
      <c r="U31" s="102">
        <v>0.022229347012931496</v>
      </c>
      <c r="V31" s="22">
        <v>0.684931506849315</v>
      </c>
      <c r="W31" s="22">
        <v>557</v>
      </c>
      <c r="X31" s="102">
        <v>0.026960309777347532</v>
      </c>
      <c r="Y31" s="271" t="s">
        <v>78</v>
      </c>
    </row>
    <row r="32" spans="1:25" ht="15.75" thickBot="1">
      <c r="A32" s="28" t="s">
        <v>79</v>
      </c>
      <c r="B32" s="50">
        <v>3342</v>
      </c>
      <c r="C32" s="32">
        <v>1</v>
      </c>
      <c r="D32" s="50">
        <v>5981</v>
      </c>
      <c r="E32" s="33">
        <v>1</v>
      </c>
      <c r="F32" s="51">
        <v>1651</v>
      </c>
      <c r="G32" s="32">
        <v>1</v>
      </c>
      <c r="H32" s="50">
        <v>37</v>
      </c>
      <c r="I32" s="33">
        <v>1</v>
      </c>
      <c r="J32" s="51">
        <v>11011</v>
      </c>
      <c r="K32" s="32">
        <v>1</v>
      </c>
      <c r="L32" s="50">
        <v>4252</v>
      </c>
      <c r="M32" s="33">
        <v>1</v>
      </c>
      <c r="N32" s="51">
        <v>3943</v>
      </c>
      <c r="O32" s="32">
        <v>1</v>
      </c>
      <c r="P32" s="50">
        <v>1153</v>
      </c>
      <c r="Q32" s="33">
        <v>1</v>
      </c>
      <c r="R32" s="51">
        <v>9</v>
      </c>
      <c r="S32" s="32">
        <v>1</v>
      </c>
      <c r="T32" s="50">
        <v>9357</v>
      </c>
      <c r="U32" s="33">
        <v>1</v>
      </c>
      <c r="V32" s="50">
        <v>100</v>
      </c>
      <c r="W32" s="50">
        <v>20660</v>
      </c>
      <c r="X32" s="33">
        <v>1</v>
      </c>
      <c r="Y32" s="271" t="s">
        <v>99</v>
      </c>
    </row>
    <row r="33" spans="1:24" ht="15">
      <c r="A33" s="112"/>
      <c r="B33" s="246"/>
      <c r="C33" s="258"/>
      <c r="D33" s="246"/>
      <c r="E33" s="258"/>
      <c r="F33" s="246"/>
      <c r="G33" s="258"/>
      <c r="H33" s="246"/>
      <c r="I33" s="258"/>
      <c r="J33" s="246"/>
      <c r="K33" s="258"/>
      <c r="L33" s="246"/>
      <c r="M33" s="258"/>
      <c r="N33" s="246"/>
      <c r="O33" s="258"/>
      <c r="P33" s="246"/>
      <c r="Q33" s="258"/>
      <c r="R33" s="246"/>
      <c r="S33" s="258"/>
      <c r="T33" s="246"/>
      <c r="U33" s="258"/>
      <c r="V33" s="258"/>
      <c r="W33" s="246"/>
      <c r="X33" s="258"/>
    </row>
    <row r="34" spans="1:24" ht="15">
      <c r="A34" s="52" t="s">
        <v>85</v>
      </c>
      <c r="B34" s="53"/>
      <c r="C34" s="53"/>
      <c r="D34" s="53"/>
      <c r="E34" s="53"/>
      <c r="F34" s="53"/>
      <c r="G34" s="53"/>
      <c r="H34" s="53"/>
      <c r="I34" s="53"/>
      <c r="J34" s="53"/>
      <c r="K34" s="53"/>
      <c r="L34" s="53"/>
      <c r="M34" s="53"/>
      <c r="N34" s="53"/>
      <c r="O34" s="53"/>
      <c r="P34" s="53"/>
      <c r="Q34" s="53"/>
      <c r="R34" s="53"/>
      <c r="S34" s="53"/>
      <c r="T34" s="53"/>
      <c r="U34" s="53"/>
      <c r="V34" s="53"/>
      <c r="W34" s="53"/>
      <c r="X34" s="53"/>
    </row>
    <row r="35" spans="1:24" ht="15">
      <c r="A35" s="512" t="s">
        <v>100</v>
      </c>
      <c r="B35" s="512"/>
      <c r="C35" s="512"/>
      <c r="D35" s="512"/>
      <c r="E35" s="512"/>
      <c r="F35" s="512"/>
      <c r="G35" s="512"/>
      <c r="H35" s="512"/>
      <c r="I35" s="512"/>
      <c r="J35" s="512"/>
      <c r="K35" s="512"/>
      <c r="L35" s="512"/>
      <c r="M35" s="512"/>
      <c r="N35" s="512"/>
      <c r="O35" s="512"/>
      <c r="P35" s="512"/>
      <c r="Q35" s="512"/>
      <c r="R35" s="512"/>
      <c r="S35" s="512"/>
      <c r="T35" s="512"/>
      <c r="U35" s="512"/>
      <c r="V35" s="85"/>
      <c r="W35" s="53"/>
      <c r="X35" s="53"/>
    </row>
    <row r="36" spans="1:24" ht="15">
      <c r="A36" s="512"/>
      <c r="B36" s="512"/>
      <c r="C36" s="512"/>
      <c r="D36" s="512"/>
      <c r="E36" s="512"/>
      <c r="F36" s="512"/>
      <c r="G36" s="512"/>
      <c r="H36" s="512"/>
      <c r="I36" s="512"/>
      <c r="J36" s="512"/>
      <c r="K36" s="512"/>
      <c r="L36" s="512"/>
      <c r="M36" s="512"/>
      <c r="N36" s="512"/>
      <c r="O36" s="512"/>
      <c r="P36" s="512"/>
      <c r="Q36" s="512"/>
      <c r="R36" s="512"/>
      <c r="S36" s="512"/>
      <c r="T36" s="512"/>
      <c r="U36" s="512"/>
      <c r="V36" s="85"/>
      <c r="W36" s="53"/>
      <c r="X36" s="53"/>
    </row>
    <row r="37" spans="1:24" ht="15">
      <c r="A37" s="53" t="s">
        <v>86</v>
      </c>
      <c r="B37" s="53"/>
      <c r="C37" s="53"/>
      <c r="D37" s="53"/>
      <c r="E37" s="53"/>
      <c r="F37" s="53"/>
      <c r="G37" s="53"/>
      <c r="H37" s="53"/>
      <c r="I37" s="53"/>
      <c r="J37" s="53"/>
      <c r="K37" s="53"/>
      <c r="L37" s="53"/>
      <c r="M37" s="53"/>
      <c r="N37" s="53"/>
      <c r="O37" s="53"/>
      <c r="P37" s="53"/>
      <c r="Q37" s="53"/>
      <c r="R37" s="53"/>
      <c r="S37" s="53"/>
      <c r="T37" s="53"/>
      <c r="U37" s="53"/>
      <c r="V37" s="53"/>
      <c r="W37" s="53"/>
      <c r="X37" s="53"/>
    </row>
    <row r="38" spans="1:24" ht="15">
      <c r="A38" s="37"/>
      <c r="B38" s="37"/>
      <c r="C38" s="37"/>
      <c r="D38" s="37"/>
      <c r="E38" s="37"/>
      <c r="F38" s="37"/>
      <c r="G38" s="37"/>
      <c r="H38" s="37"/>
      <c r="I38" s="37"/>
      <c r="J38" s="37"/>
      <c r="K38" s="37"/>
      <c r="L38" s="37"/>
      <c r="M38" s="37"/>
      <c r="N38" s="37"/>
      <c r="O38" s="37"/>
      <c r="P38" s="37"/>
      <c r="Q38" s="37"/>
      <c r="R38" s="37"/>
      <c r="S38" s="37"/>
      <c r="T38" s="37"/>
      <c r="U38" s="37"/>
      <c r="V38" s="37"/>
      <c r="W38" s="37"/>
      <c r="X38" s="37"/>
    </row>
    <row r="39" spans="1:24" ht="15">
      <c r="A39" s="37"/>
      <c r="B39" s="37"/>
      <c r="C39" s="37"/>
      <c r="D39" s="37"/>
      <c r="E39" s="37"/>
      <c r="F39" s="37"/>
      <c r="G39" s="37"/>
      <c r="H39" s="37"/>
      <c r="I39" s="37"/>
      <c r="J39" s="37"/>
      <c r="K39" s="37"/>
      <c r="L39" s="37"/>
      <c r="M39" s="37"/>
      <c r="N39" s="37"/>
      <c r="O39" s="37"/>
      <c r="P39" s="37"/>
      <c r="Q39" s="37"/>
      <c r="R39" s="37"/>
      <c r="S39" s="37"/>
      <c r="T39" s="37"/>
      <c r="U39" s="37"/>
      <c r="V39" s="37"/>
      <c r="W39" s="37"/>
      <c r="X39" s="37"/>
    </row>
  </sheetData>
  <sheetProtection/>
  <mergeCells count="20">
    <mergeCell ref="B2:V2"/>
    <mergeCell ref="A35:U36"/>
    <mergeCell ref="L4:S4"/>
    <mergeCell ref="B5:C5"/>
    <mergeCell ref="D5:E5"/>
    <mergeCell ref="F5:G5"/>
    <mergeCell ref="H5:I5"/>
    <mergeCell ref="L5:M5"/>
    <mergeCell ref="N5:O5"/>
    <mergeCell ref="P5:Q5"/>
    <mergeCell ref="R5:S5"/>
    <mergeCell ref="A1:X1"/>
    <mergeCell ref="A2:A6"/>
    <mergeCell ref="W2:X5"/>
    <mergeCell ref="B3:I3"/>
    <mergeCell ref="J3:K5"/>
    <mergeCell ref="L3:S3"/>
    <mergeCell ref="T3:U5"/>
    <mergeCell ref="V3:V5"/>
    <mergeCell ref="B4:I4"/>
  </mergeCells>
  <printOptions horizontalCentered="1"/>
  <pageMargins left="0.7" right="0.7" top="0.75" bottom="0.75" header="0.3" footer="0.3"/>
  <pageSetup fitToHeight="1" fitToWidth="1" horizontalDpi="600" verticalDpi="600" orientation="landscape" paperSize="9" scale="51"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S31"/>
  <sheetViews>
    <sheetView zoomScalePageLayoutView="0" workbookViewId="0" topLeftCell="A1">
      <selection activeCell="A1" sqref="A1:S1"/>
    </sheetView>
  </sheetViews>
  <sheetFormatPr defaultColWidth="9.140625" defaultRowHeight="15"/>
  <cols>
    <col min="1" max="1" width="10.7109375" style="165" customWidth="1"/>
    <col min="2" max="19" width="11.7109375" style="165" customWidth="1"/>
    <col min="20" max="16384" width="9.140625" style="165" customWidth="1"/>
  </cols>
  <sheetData>
    <row r="1" spans="1:19" ht="24.75" customHeight="1" thickBot="1" thickTop="1">
      <c r="A1" s="486" t="s">
        <v>279</v>
      </c>
      <c r="B1" s="487"/>
      <c r="C1" s="487"/>
      <c r="D1" s="487"/>
      <c r="E1" s="487"/>
      <c r="F1" s="487"/>
      <c r="G1" s="487"/>
      <c r="H1" s="487"/>
      <c r="I1" s="487"/>
      <c r="J1" s="487"/>
      <c r="K1" s="513"/>
      <c r="L1" s="513"/>
      <c r="M1" s="513"/>
      <c r="N1" s="513"/>
      <c r="O1" s="513"/>
      <c r="P1" s="513"/>
      <c r="Q1" s="513"/>
      <c r="R1" s="513"/>
      <c r="S1" s="514"/>
    </row>
    <row r="2" spans="1:19" ht="19.5" customHeight="1" thickBot="1" thickTop="1">
      <c r="A2" s="467" t="s">
        <v>50</v>
      </c>
      <c r="B2" s="463" t="s">
        <v>101</v>
      </c>
      <c r="C2" s="464"/>
      <c r="D2" s="464"/>
      <c r="E2" s="464"/>
      <c r="F2" s="464"/>
      <c r="G2" s="464"/>
      <c r="H2" s="464"/>
      <c r="I2" s="464"/>
      <c r="J2" s="464"/>
      <c r="K2" s="464"/>
      <c r="L2" s="464"/>
      <c r="M2" s="464"/>
      <c r="N2" s="464"/>
      <c r="O2" s="464"/>
      <c r="P2" s="464"/>
      <c r="Q2" s="464"/>
      <c r="R2" s="464"/>
      <c r="S2" s="515"/>
    </row>
    <row r="3" spans="1:19" ht="19.5" customHeight="1">
      <c r="A3" s="493"/>
      <c r="B3" s="471" t="s">
        <v>102</v>
      </c>
      <c r="C3" s="472"/>
      <c r="D3" s="471" t="s">
        <v>103</v>
      </c>
      <c r="E3" s="470"/>
      <c r="F3" s="469" t="s">
        <v>104</v>
      </c>
      <c r="G3" s="472"/>
      <c r="H3" s="471" t="s">
        <v>105</v>
      </c>
      <c r="I3" s="470"/>
      <c r="J3" s="469" t="s">
        <v>106</v>
      </c>
      <c r="K3" s="472"/>
      <c r="L3" s="471" t="s">
        <v>107</v>
      </c>
      <c r="M3" s="470"/>
      <c r="N3" s="469" t="s">
        <v>108</v>
      </c>
      <c r="O3" s="472"/>
      <c r="P3" s="471" t="s">
        <v>109</v>
      </c>
      <c r="Q3" s="470"/>
      <c r="R3" s="471" t="s">
        <v>99</v>
      </c>
      <c r="S3" s="470"/>
    </row>
    <row r="4" spans="1:19" ht="19.5" customHeight="1" thickBot="1">
      <c r="A4" s="489"/>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6" t="s">
        <v>52</v>
      </c>
      <c r="S4" s="88" t="s">
        <v>53</v>
      </c>
    </row>
    <row r="5" spans="1:19" ht="15">
      <c r="A5" s="170" t="s">
        <v>54</v>
      </c>
      <c r="B5" s="17">
        <v>51</v>
      </c>
      <c r="C5" s="101">
        <v>0.006129071025117175</v>
      </c>
      <c r="D5" s="17">
        <v>8</v>
      </c>
      <c r="E5" s="101">
        <v>0.0028684116170670493</v>
      </c>
      <c r="F5" s="17">
        <v>8</v>
      </c>
      <c r="G5" s="101">
        <v>0.0034557235421166306</v>
      </c>
      <c r="H5" s="17">
        <v>6</v>
      </c>
      <c r="I5" s="101">
        <v>0.002844950213371266</v>
      </c>
      <c r="J5" s="17">
        <v>10</v>
      </c>
      <c r="K5" s="101">
        <v>0.006257822277847309</v>
      </c>
      <c r="L5" s="17">
        <v>22</v>
      </c>
      <c r="M5" s="101">
        <v>0.009094667217858619</v>
      </c>
      <c r="N5" s="17">
        <v>5</v>
      </c>
      <c r="O5" s="101">
        <v>0.00655307994757536</v>
      </c>
      <c r="P5" s="17">
        <v>2</v>
      </c>
      <c r="Q5" s="101">
        <v>0.005780346820809248</v>
      </c>
      <c r="R5" s="17">
        <v>112</v>
      </c>
      <c r="S5" s="100">
        <v>0.00542110358180058</v>
      </c>
    </row>
    <row r="6" spans="1:19" ht="15">
      <c r="A6" s="239" t="s">
        <v>55</v>
      </c>
      <c r="B6" s="21">
        <v>10</v>
      </c>
      <c r="C6" s="79">
        <v>0.0012017786323759165</v>
      </c>
      <c r="D6" s="21">
        <v>3</v>
      </c>
      <c r="E6" s="79">
        <v>0.0010756543564001434</v>
      </c>
      <c r="F6" s="21">
        <v>4</v>
      </c>
      <c r="G6" s="79">
        <v>0.0017278617710583153</v>
      </c>
      <c r="H6" s="21">
        <v>4</v>
      </c>
      <c r="I6" s="79">
        <v>0.001896633475580844</v>
      </c>
      <c r="J6" s="21">
        <v>3</v>
      </c>
      <c r="K6" s="79">
        <v>0.0018773466833541927</v>
      </c>
      <c r="L6" s="21">
        <v>6</v>
      </c>
      <c r="M6" s="79">
        <v>0.0024803637866887144</v>
      </c>
      <c r="N6" s="21">
        <v>3</v>
      </c>
      <c r="O6" s="79">
        <v>0.003931847968545215</v>
      </c>
      <c r="P6" s="21">
        <v>1</v>
      </c>
      <c r="Q6" s="79">
        <v>0.002890173410404624</v>
      </c>
      <c r="R6" s="17">
        <v>34</v>
      </c>
      <c r="S6" s="102">
        <v>0.0016456921587608908</v>
      </c>
    </row>
    <row r="7" spans="1:19" ht="15">
      <c r="A7" s="239" t="s">
        <v>56</v>
      </c>
      <c r="B7" s="21">
        <v>8</v>
      </c>
      <c r="C7" s="79">
        <v>0.0009614229059007333</v>
      </c>
      <c r="D7" s="21">
        <v>6</v>
      </c>
      <c r="E7" s="79">
        <v>0.002151308712800287</v>
      </c>
      <c r="F7" s="21">
        <v>5</v>
      </c>
      <c r="G7" s="79">
        <v>0.0021598272138228943</v>
      </c>
      <c r="H7" s="21">
        <v>4</v>
      </c>
      <c r="I7" s="79">
        <v>0.001896633475580844</v>
      </c>
      <c r="J7" s="21">
        <v>2</v>
      </c>
      <c r="K7" s="79">
        <v>0.0012515644555694619</v>
      </c>
      <c r="L7" s="21">
        <v>6</v>
      </c>
      <c r="M7" s="79">
        <v>0.0024803637866887144</v>
      </c>
      <c r="N7" s="21">
        <v>4</v>
      </c>
      <c r="O7" s="79">
        <v>0.005242463958060288</v>
      </c>
      <c r="P7" s="21">
        <v>2</v>
      </c>
      <c r="Q7" s="79">
        <v>0.005780346820809248</v>
      </c>
      <c r="R7" s="17">
        <v>37</v>
      </c>
      <c r="S7" s="102">
        <v>0.0017909002904162633</v>
      </c>
    </row>
    <row r="8" spans="1:19" ht="15">
      <c r="A8" s="239" t="s">
        <v>57</v>
      </c>
      <c r="B8" s="21">
        <v>18</v>
      </c>
      <c r="C8" s="79">
        <v>0.00216320153827665</v>
      </c>
      <c r="D8" s="21">
        <v>6</v>
      </c>
      <c r="E8" s="79">
        <v>0.002151308712800287</v>
      </c>
      <c r="F8" s="21">
        <v>6</v>
      </c>
      <c r="G8" s="79">
        <v>0.002591792656587473</v>
      </c>
      <c r="H8" s="21">
        <v>6</v>
      </c>
      <c r="I8" s="79">
        <v>0.002844950213371266</v>
      </c>
      <c r="J8" s="21">
        <v>5</v>
      </c>
      <c r="K8" s="79">
        <v>0.0031289111389236545</v>
      </c>
      <c r="L8" s="21">
        <v>8</v>
      </c>
      <c r="M8" s="79">
        <v>0.0033071517155849523</v>
      </c>
      <c r="N8" s="21">
        <v>3</v>
      </c>
      <c r="O8" s="79">
        <v>0.003931847968545215</v>
      </c>
      <c r="P8" s="21">
        <v>2</v>
      </c>
      <c r="Q8" s="79">
        <v>0.005780346820809248</v>
      </c>
      <c r="R8" s="17">
        <v>54</v>
      </c>
      <c r="S8" s="102">
        <v>0.0026137463697967086</v>
      </c>
    </row>
    <row r="9" spans="1:19" ht="15">
      <c r="A9" s="239" t="s">
        <v>58</v>
      </c>
      <c r="B9" s="21">
        <v>89</v>
      </c>
      <c r="C9" s="79">
        <v>0.010695829828145655</v>
      </c>
      <c r="D9" s="21">
        <v>32</v>
      </c>
      <c r="E9" s="79">
        <v>0.011473646468268197</v>
      </c>
      <c r="F9" s="21">
        <v>32</v>
      </c>
      <c r="G9" s="79">
        <v>0.013822894168466522</v>
      </c>
      <c r="H9" s="21">
        <v>30</v>
      </c>
      <c r="I9" s="79">
        <v>0.014224751066856327</v>
      </c>
      <c r="J9" s="21">
        <v>29</v>
      </c>
      <c r="K9" s="79">
        <v>0.018147684605757195</v>
      </c>
      <c r="L9" s="21">
        <v>33</v>
      </c>
      <c r="M9" s="79">
        <v>0.01364200082678793</v>
      </c>
      <c r="N9" s="21">
        <v>11</v>
      </c>
      <c r="O9" s="79">
        <v>0.014416775884665793</v>
      </c>
      <c r="P9" s="21">
        <v>5</v>
      </c>
      <c r="Q9" s="79">
        <v>0.014450867052023121</v>
      </c>
      <c r="R9" s="17">
        <v>261</v>
      </c>
      <c r="S9" s="102">
        <v>0.012633107454017425</v>
      </c>
    </row>
    <row r="10" spans="1:19" ht="15">
      <c r="A10" s="239" t="s">
        <v>59</v>
      </c>
      <c r="B10" s="21">
        <v>314</v>
      </c>
      <c r="C10" s="79">
        <v>0.03773584905660377</v>
      </c>
      <c r="D10" s="21">
        <v>168</v>
      </c>
      <c r="E10" s="79">
        <v>0.06023664395840802</v>
      </c>
      <c r="F10" s="21">
        <v>151</v>
      </c>
      <c r="G10" s="79">
        <v>0.0652267818574514</v>
      </c>
      <c r="H10" s="21">
        <v>130</v>
      </c>
      <c r="I10" s="79">
        <v>0.06164058795637743</v>
      </c>
      <c r="J10" s="21">
        <v>112</v>
      </c>
      <c r="K10" s="79">
        <v>0.07008760951188986</v>
      </c>
      <c r="L10" s="21">
        <v>147</v>
      </c>
      <c r="M10" s="79">
        <v>0.0607689127738735</v>
      </c>
      <c r="N10" s="21">
        <v>44</v>
      </c>
      <c r="O10" s="79">
        <v>0.057667103538663174</v>
      </c>
      <c r="P10" s="21">
        <v>23</v>
      </c>
      <c r="Q10" s="79">
        <v>0.06647398843930635</v>
      </c>
      <c r="R10" s="17">
        <v>1089</v>
      </c>
      <c r="S10" s="102">
        <v>0.0527105517909003</v>
      </c>
    </row>
    <row r="11" spans="1:19" ht="15">
      <c r="A11" s="239" t="s">
        <v>60</v>
      </c>
      <c r="B11" s="21">
        <v>619</v>
      </c>
      <c r="C11" s="79">
        <v>0.07439009734406922</v>
      </c>
      <c r="D11" s="21">
        <v>244</v>
      </c>
      <c r="E11" s="79">
        <v>0.087486554320545</v>
      </c>
      <c r="F11" s="21">
        <v>217</v>
      </c>
      <c r="G11" s="79">
        <v>0.09373650107991359</v>
      </c>
      <c r="H11" s="21">
        <v>165</v>
      </c>
      <c r="I11" s="79">
        <v>0.07823613086770982</v>
      </c>
      <c r="J11" s="21">
        <v>127</v>
      </c>
      <c r="K11" s="79">
        <v>0.07947434292866083</v>
      </c>
      <c r="L11" s="21">
        <v>224</v>
      </c>
      <c r="M11" s="79">
        <v>0.09260024803637867</v>
      </c>
      <c r="N11" s="21">
        <v>79</v>
      </c>
      <c r="O11" s="79">
        <v>0.10353866317169069</v>
      </c>
      <c r="P11" s="21">
        <v>34</v>
      </c>
      <c r="Q11" s="79">
        <v>0.09826589595375722</v>
      </c>
      <c r="R11" s="17">
        <v>1709</v>
      </c>
      <c r="S11" s="102">
        <v>0.08272023233301065</v>
      </c>
    </row>
    <row r="12" spans="1:19" ht="15">
      <c r="A12" s="239" t="s">
        <v>61</v>
      </c>
      <c r="B12" s="21">
        <v>1558</v>
      </c>
      <c r="C12" s="79">
        <v>0.18723711092416775</v>
      </c>
      <c r="D12" s="21">
        <v>558</v>
      </c>
      <c r="E12" s="79">
        <v>0.20007171029042667</v>
      </c>
      <c r="F12" s="21">
        <v>415</v>
      </c>
      <c r="G12" s="79">
        <v>0.1792656587473002</v>
      </c>
      <c r="H12" s="21">
        <v>340</v>
      </c>
      <c r="I12" s="79">
        <v>0.16121384542437173</v>
      </c>
      <c r="J12" s="21">
        <v>253</v>
      </c>
      <c r="K12" s="79">
        <v>0.1583229036295369</v>
      </c>
      <c r="L12" s="21">
        <v>369</v>
      </c>
      <c r="M12" s="79">
        <v>0.15254237288135594</v>
      </c>
      <c r="N12" s="21">
        <v>125</v>
      </c>
      <c r="O12" s="79">
        <v>0.16382699868938402</v>
      </c>
      <c r="P12" s="21">
        <v>51</v>
      </c>
      <c r="Q12" s="79">
        <v>0.14739884393063585</v>
      </c>
      <c r="R12" s="17">
        <v>3669</v>
      </c>
      <c r="S12" s="102">
        <v>0.17758954501452082</v>
      </c>
    </row>
    <row r="13" spans="1:19" ht="15">
      <c r="A13" s="239" t="s">
        <v>62</v>
      </c>
      <c r="B13" s="21">
        <v>1281</v>
      </c>
      <c r="C13" s="79">
        <v>0.15394784280735485</v>
      </c>
      <c r="D13" s="21">
        <v>438</v>
      </c>
      <c r="E13" s="79">
        <v>0.15704553603442095</v>
      </c>
      <c r="F13" s="21">
        <v>323</v>
      </c>
      <c r="G13" s="79">
        <v>0.13952483801295892</v>
      </c>
      <c r="H13" s="21">
        <v>254</v>
      </c>
      <c r="I13" s="79">
        <v>0.1204362256993836</v>
      </c>
      <c r="J13" s="21">
        <v>177</v>
      </c>
      <c r="K13" s="79">
        <v>0.1107634543178974</v>
      </c>
      <c r="L13" s="21">
        <v>225</v>
      </c>
      <c r="M13" s="79">
        <v>0.09301364200082679</v>
      </c>
      <c r="N13" s="21">
        <v>48</v>
      </c>
      <c r="O13" s="79">
        <v>0.06290956749672344</v>
      </c>
      <c r="P13" s="21">
        <v>37</v>
      </c>
      <c r="Q13" s="79">
        <v>0.10693641618497111</v>
      </c>
      <c r="R13" s="17">
        <v>2783</v>
      </c>
      <c r="S13" s="102">
        <v>0.13470474346563405</v>
      </c>
    </row>
    <row r="14" spans="1:19" ht="15">
      <c r="A14" s="239" t="s">
        <v>63</v>
      </c>
      <c r="B14" s="21">
        <v>348</v>
      </c>
      <c r="C14" s="79">
        <v>0.04182189640668189</v>
      </c>
      <c r="D14" s="21">
        <v>98</v>
      </c>
      <c r="E14" s="79">
        <v>0.03513804230907135</v>
      </c>
      <c r="F14" s="21">
        <v>79</v>
      </c>
      <c r="G14" s="79">
        <v>0.03412526997840173</v>
      </c>
      <c r="H14" s="21">
        <v>71</v>
      </c>
      <c r="I14" s="79">
        <v>0.03366524419155998</v>
      </c>
      <c r="J14" s="21">
        <v>37</v>
      </c>
      <c r="K14" s="79">
        <v>0.023153942428035045</v>
      </c>
      <c r="L14" s="21">
        <v>69</v>
      </c>
      <c r="M14" s="79">
        <v>0.028524183546920216</v>
      </c>
      <c r="N14" s="21">
        <v>20</v>
      </c>
      <c r="O14" s="79">
        <v>0.02621231979030144</v>
      </c>
      <c r="P14" s="21">
        <v>5</v>
      </c>
      <c r="Q14" s="79">
        <v>0.014450867052023121</v>
      </c>
      <c r="R14" s="17">
        <v>727</v>
      </c>
      <c r="S14" s="102">
        <v>0.03518877057115199</v>
      </c>
    </row>
    <row r="15" spans="1:19" ht="15">
      <c r="A15" s="239" t="s">
        <v>64</v>
      </c>
      <c r="B15" s="21">
        <v>131</v>
      </c>
      <c r="C15" s="79">
        <v>0.015743300084124504</v>
      </c>
      <c r="D15" s="21">
        <v>36</v>
      </c>
      <c r="E15" s="79">
        <v>0.012907852276801721</v>
      </c>
      <c r="F15" s="21">
        <v>39</v>
      </c>
      <c r="G15" s="79">
        <v>0.016846652267818573</v>
      </c>
      <c r="H15" s="21">
        <v>33</v>
      </c>
      <c r="I15" s="79">
        <v>0.015647226173541962</v>
      </c>
      <c r="J15" s="21">
        <v>24</v>
      </c>
      <c r="K15" s="79">
        <v>0.015018773466833541</v>
      </c>
      <c r="L15" s="21">
        <v>38</v>
      </c>
      <c r="M15" s="79">
        <v>0.015708970649028525</v>
      </c>
      <c r="N15" s="21">
        <v>17</v>
      </c>
      <c r="O15" s="79">
        <v>0.02228047182175623</v>
      </c>
      <c r="P15" s="21">
        <v>6</v>
      </c>
      <c r="Q15" s="79">
        <v>0.017341040462427744</v>
      </c>
      <c r="R15" s="17">
        <v>324</v>
      </c>
      <c r="S15" s="102">
        <v>0.015682478218780254</v>
      </c>
    </row>
    <row r="16" spans="1:19" ht="15">
      <c r="A16" s="239" t="s">
        <v>65</v>
      </c>
      <c r="B16" s="21">
        <v>173</v>
      </c>
      <c r="C16" s="79">
        <v>0.020790770340103352</v>
      </c>
      <c r="D16" s="21">
        <v>58</v>
      </c>
      <c r="E16" s="79">
        <v>0.020795984223736106</v>
      </c>
      <c r="F16" s="21">
        <v>65</v>
      </c>
      <c r="G16" s="79">
        <v>0.02807775377969763</v>
      </c>
      <c r="H16" s="21">
        <v>57</v>
      </c>
      <c r="I16" s="79">
        <v>0.027027027027027025</v>
      </c>
      <c r="J16" s="21">
        <v>46</v>
      </c>
      <c r="K16" s="79">
        <v>0.028785982478097622</v>
      </c>
      <c r="L16" s="21">
        <v>51</v>
      </c>
      <c r="M16" s="79">
        <v>0.02108309218685407</v>
      </c>
      <c r="N16" s="21">
        <v>12</v>
      </c>
      <c r="O16" s="79">
        <v>0.01572739187418086</v>
      </c>
      <c r="P16" s="21">
        <v>6</v>
      </c>
      <c r="Q16" s="79">
        <v>0.017341040462427744</v>
      </c>
      <c r="R16" s="17">
        <v>468</v>
      </c>
      <c r="S16" s="102">
        <v>0.022652468538238144</v>
      </c>
    </row>
    <row r="17" spans="1:19" ht="15">
      <c r="A17" s="239" t="s">
        <v>66</v>
      </c>
      <c r="B17" s="21">
        <v>411</v>
      </c>
      <c r="C17" s="79">
        <v>0.04939310179065017</v>
      </c>
      <c r="D17" s="21">
        <v>140</v>
      </c>
      <c r="E17" s="79">
        <v>0.05019720329867336</v>
      </c>
      <c r="F17" s="21">
        <v>117</v>
      </c>
      <c r="G17" s="79">
        <v>0.05053995680345572</v>
      </c>
      <c r="H17" s="21">
        <v>129</v>
      </c>
      <c r="I17" s="79">
        <v>0.06116642958748222</v>
      </c>
      <c r="J17" s="21">
        <v>81</v>
      </c>
      <c r="K17" s="79">
        <v>0.05068836045056321</v>
      </c>
      <c r="L17" s="21">
        <v>167</v>
      </c>
      <c r="M17" s="79">
        <v>0.06903679206283589</v>
      </c>
      <c r="N17" s="21">
        <v>50</v>
      </c>
      <c r="O17" s="79">
        <v>0.0655307994757536</v>
      </c>
      <c r="P17" s="21">
        <v>25</v>
      </c>
      <c r="Q17" s="79">
        <v>0.07225433526011561</v>
      </c>
      <c r="R17" s="17">
        <v>1120</v>
      </c>
      <c r="S17" s="102">
        <v>0.05421103581800581</v>
      </c>
    </row>
    <row r="18" spans="1:19" ht="15">
      <c r="A18" s="239" t="s">
        <v>67</v>
      </c>
      <c r="B18" s="21">
        <v>378</v>
      </c>
      <c r="C18" s="79">
        <v>0.045427232303809635</v>
      </c>
      <c r="D18" s="21">
        <v>142</v>
      </c>
      <c r="E18" s="79">
        <v>0.05091430620294012</v>
      </c>
      <c r="F18" s="21">
        <v>149</v>
      </c>
      <c r="G18" s="79">
        <v>0.06436285097192225</v>
      </c>
      <c r="H18" s="21">
        <v>134</v>
      </c>
      <c r="I18" s="79">
        <v>0.06353722143195828</v>
      </c>
      <c r="J18" s="21">
        <v>96</v>
      </c>
      <c r="K18" s="79">
        <v>0.060075093867334166</v>
      </c>
      <c r="L18" s="21">
        <v>129</v>
      </c>
      <c r="M18" s="79">
        <v>0.05332782141380736</v>
      </c>
      <c r="N18" s="21">
        <v>50</v>
      </c>
      <c r="O18" s="79">
        <v>0.0655307994757536</v>
      </c>
      <c r="P18" s="21">
        <v>18</v>
      </c>
      <c r="Q18" s="79">
        <v>0.05202312138728324</v>
      </c>
      <c r="R18" s="17">
        <v>1096</v>
      </c>
      <c r="S18" s="102">
        <v>0.05304937076476283</v>
      </c>
    </row>
    <row r="19" spans="1:19" ht="15">
      <c r="A19" s="239" t="s">
        <v>68</v>
      </c>
      <c r="B19" s="21">
        <v>255</v>
      </c>
      <c r="C19" s="79">
        <v>0.03064535512558587</v>
      </c>
      <c r="D19" s="21">
        <v>83</v>
      </c>
      <c r="E19" s="79">
        <v>0.029759770527070635</v>
      </c>
      <c r="F19" s="21">
        <v>76</v>
      </c>
      <c r="G19" s="79">
        <v>0.03282937365010799</v>
      </c>
      <c r="H19" s="21">
        <v>75</v>
      </c>
      <c r="I19" s="79">
        <v>0.03556187766714083</v>
      </c>
      <c r="J19" s="21">
        <v>75</v>
      </c>
      <c r="K19" s="79">
        <v>0.04693366708385482</v>
      </c>
      <c r="L19" s="21">
        <v>103</v>
      </c>
      <c r="M19" s="79">
        <v>0.04257957833815626</v>
      </c>
      <c r="N19" s="21">
        <v>40</v>
      </c>
      <c r="O19" s="79">
        <v>0.05242463958060288</v>
      </c>
      <c r="P19" s="21">
        <v>19</v>
      </c>
      <c r="Q19" s="79">
        <v>0.05491329479768785</v>
      </c>
      <c r="R19" s="17">
        <v>726</v>
      </c>
      <c r="S19" s="102">
        <v>0.035140367860600194</v>
      </c>
    </row>
    <row r="20" spans="1:19" ht="15">
      <c r="A20" s="239" t="s">
        <v>69</v>
      </c>
      <c r="B20" s="21">
        <v>265</v>
      </c>
      <c r="C20" s="79">
        <v>0.03184713375796178</v>
      </c>
      <c r="D20" s="21">
        <v>75</v>
      </c>
      <c r="E20" s="79">
        <v>0.02689135891000359</v>
      </c>
      <c r="F20" s="21">
        <v>93</v>
      </c>
      <c r="G20" s="79">
        <v>0.04017278617710583</v>
      </c>
      <c r="H20" s="21">
        <v>90</v>
      </c>
      <c r="I20" s="79">
        <v>0.04267425320056899</v>
      </c>
      <c r="J20" s="21">
        <v>52</v>
      </c>
      <c r="K20" s="79">
        <v>0.03254067584480601</v>
      </c>
      <c r="L20" s="21">
        <v>101</v>
      </c>
      <c r="M20" s="79">
        <v>0.04175279040926003</v>
      </c>
      <c r="N20" s="21">
        <v>33</v>
      </c>
      <c r="O20" s="79">
        <v>0.04325032765399738</v>
      </c>
      <c r="P20" s="21">
        <v>20</v>
      </c>
      <c r="Q20" s="79">
        <v>0.057803468208092484</v>
      </c>
      <c r="R20" s="17">
        <v>729</v>
      </c>
      <c r="S20" s="102">
        <v>0.03528557599225557</v>
      </c>
    </row>
    <row r="21" spans="1:19" ht="15">
      <c r="A21" s="239" t="s">
        <v>70</v>
      </c>
      <c r="B21" s="21">
        <v>572</v>
      </c>
      <c r="C21" s="79">
        <v>0.06874173777190241</v>
      </c>
      <c r="D21" s="21">
        <v>184</v>
      </c>
      <c r="E21" s="79">
        <v>0.06597346719254213</v>
      </c>
      <c r="F21" s="21">
        <v>167</v>
      </c>
      <c r="G21" s="79">
        <v>0.07213822894168466</v>
      </c>
      <c r="H21" s="21">
        <v>161</v>
      </c>
      <c r="I21" s="79">
        <v>0.07633949739212897</v>
      </c>
      <c r="J21" s="21">
        <v>127</v>
      </c>
      <c r="K21" s="79">
        <v>0.07947434292866083</v>
      </c>
      <c r="L21" s="21">
        <v>200</v>
      </c>
      <c r="M21" s="79">
        <v>0.0826787928896238</v>
      </c>
      <c r="N21" s="21">
        <v>58</v>
      </c>
      <c r="O21" s="79">
        <v>0.07601572739187418</v>
      </c>
      <c r="P21" s="21">
        <v>28</v>
      </c>
      <c r="Q21" s="79">
        <v>0.0809248554913295</v>
      </c>
      <c r="R21" s="17">
        <v>1497</v>
      </c>
      <c r="S21" s="102">
        <v>0.07245885769603097</v>
      </c>
    </row>
    <row r="22" spans="1:19" ht="15">
      <c r="A22" s="239" t="s">
        <v>71</v>
      </c>
      <c r="B22" s="21">
        <v>713</v>
      </c>
      <c r="C22" s="79">
        <v>0.08568681648840283</v>
      </c>
      <c r="D22" s="21">
        <v>195</v>
      </c>
      <c r="E22" s="79">
        <v>0.06991753316600932</v>
      </c>
      <c r="F22" s="21">
        <v>130</v>
      </c>
      <c r="G22" s="79">
        <v>0.05615550755939526</v>
      </c>
      <c r="H22" s="21">
        <v>146</v>
      </c>
      <c r="I22" s="79">
        <v>0.06922712185870081</v>
      </c>
      <c r="J22" s="21">
        <v>115</v>
      </c>
      <c r="K22" s="79">
        <v>0.07196495619524405</v>
      </c>
      <c r="L22" s="21">
        <v>162</v>
      </c>
      <c r="M22" s="79">
        <v>0.06696982224059529</v>
      </c>
      <c r="N22" s="21">
        <v>35</v>
      </c>
      <c r="O22" s="79">
        <v>0.045871559633027525</v>
      </c>
      <c r="P22" s="21">
        <v>10</v>
      </c>
      <c r="Q22" s="79">
        <v>0.028901734104046242</v>
      </c>
      <c r="R22" s="17">
        <v>1506</v>
      </c>
      <c r="S22" s="102">
        <v>0.07289448209099708</v>
      </c>
    </row>
    <row r="23" spans="1:19" ht="15">
      <c r="A23" s="239" t="s">
        <v>72</v>
      </c>
      <c r="B23" s="21">
        <v>346</v>
      </c>
      <c r="C23" s="79">
        <v>0.041581540680206704</v>
      </c>
      <c r="D23" s="21">
        <v>103</v>
      </c>
      <c r="E23" s="79">
        <v>0.03693079956973826</v>
      </c>
      <c r="F23" s="21">
        <v>53</v>
      </c>
      <c r="G23" s="79">
        <v>0.02289416846652268</v>
      </c>
      <c r="H23" s="21">
        <v>66</v>
      </c>
      <c r="I23" s="79">
        <v>0.031294452347083924</v>
      </c>
      <c r="J23" s="21">
        <v>53</v>
      </c>
      <c r="K23" s="79">
        <v>0.03316645807259074</v>
      </c>
      <c r="L23" s="21">
        <v>64</v>
      </c>
      <c r="M23" s="79">
        <v>0.02645721372467962</v>
      </c>
      <c r="N23" s="21">
        <v>34</v>
      </c>
      <c r="O23" s="79">
        <v>0.04456094364351246</v>
      </c>
      <c r="P23" s="21">
        <v>11</v>
      </c>
      <c r="Q23" s="79">
        <v>0.03179190751445086</v>
      </c>
      <c r="R23" s="17">
        <v>730</v>
      </c>
      <c r="S23" s="102">
        <v>0.035333978702807356</v>
      </c>
    </row>
    <row r="24" spans="1:19" ht="15">
      <c r="A24" s="239" t="s">
        <v>73</v>
      </c>
      <c r="B24" s="21">
        <v>157</v>
      </c>
      <c r="C24" s="79">
        <v>0.018867924528301886</v>
      </c>
      <c r="D24" s="21">
        <v>32</v>
      </c>
      <c r="E24" s="79">
        <v>0.011473646468268197</v>
      </c>
      <c r="F24" s="21">
        <v>30</v>
      </c>
      <c r="G24" s="79">
        <v>0.012958963282937368</v>
      </c>
      <c r="H24" s="21">
        <v>32</v>
      </c>
      <c r="I24" s="79">
        <v>0.015173067804646752</v>
      </c>
      <c r="J24" s="21">
        <v>27</v>
      </c>
      <c r="K24" s="79">
        <v>0.016896120150187734</v>
      </c>
      <c r="L24" s="21">
        <v>43</v>
      </c>
      <c r="M24" s="79">
        <v>0.017775940471269118</v>
      </c>
      <c r="N24" s="21">
        <v>13</v>
      </c>
      <c r="O24" s="79">
        <v>0.01703800786369594</v>
      </c>
      <c r="P24" s="21">
        <v>7</v>
      </c>
      <c r="Q24" s="79">
        <v>0.020231213872832374</v>
      </c>
      <c r="R24" s="17">
        <v>341</v>
      </c>
      <c r="S24" s="102">
        <v>0.016505324298160696</v>
      </c>
    </row>
    <row r="25" spans="1:19" ht="15">
      <c r="A25" s="239" t="s">
        <v>74</v>
      </c>
      <c r="B25" s="21">
        <v>110</v>
      </c>
      <c r="C25" s="79">
        <v>0.013219564956135082</v>
      </c>
      <c r="D25" s="21">
        <v>34</v>
      </c>
      <c r="E25" s="79">
        <v>0.012190749372534958</v>
      </c>
      <c r="F25" s="21">
        <v>27</v>
      </c>
      <c r="G25" s="79">
        <v>0.011663066954643628</v>
      </c>
      <c r="H25" s="21">
        <v>37</v>
      </c>
      <c r="I25" s="79">
        <v>0.017543859649122806</v>
      </c>
      <c r="J25" s="21">
        <v>30</v>
      </c>
      <c r="K25" s="79">
        <v>0.01877346683354193</v>
      </c>
      <c r="L25" s="21">
        <v>49</v>
      </c>
      <c r="M25" s="79">
        <v>0.020256304257957835</v>
      </c>
      <c r="N25" s="21">
        <v>15</v>
      </c>
      <c r="O25" s="79">
        <v>0.01965923984272608</v>
      </c>
      <c r="P25" s="21">
        <v>5</v>
      </c>
      <c r="Q25" s="79">
        <v>0.014450867052023121</v>
      </c>
      <c r="R25" s="17">
        <v>307</v>
      </c>
      <c r="S25" s="102">
        <v>0.014859632139399807</v>
      </c>
    </row>
    <row r="26" spans="1:19" ht="15">
      <c r="A26" s="239" t="s">
        <v>75</v>
      </c>
      <c r="B26" s="21">
        <v>114</v>
      </c>
      <c r="C26" s="79">
        <v>0.013700276409085449</v>
      </c>
      <c r="D26" s="21">
        <v>41</v>
      </c>
      <c r="E26" s="79">
        <v>0.014700609537468627</v>
      </c>
      <c r="F26" s="21">
        <v>36</v>
      </c>
      <c r="G26" s="79">
        <v>0.01555075593952484</v>
      </c>
      <c r="H26" s="21">
        <v>42</v>
      </c>
      <c r="I26" s="79">
        <v>0.019914651493598858</v>
      </c>
      <c r="J26" s="21">
        <v>30</v>
      </c>
      <c r="K26" s="79">
        <v>0.01877346683354193</v>
      </c>
      <c r="L26" s="21">
        <v>45</v>
      </c>
      <c r="M26" s="79">
        <v>0.018602728400165358</v>
      </c>
      <c r="N26" s="21">
        <v>13</v>
      </c>
      <c r="O26" s="79">
        <v>0.01703800786369594</v>
      </c>
      <c r="P26" s="21">
        <v>11</v>
      </c>
      <c r="Q26" s="79">
        <v>0.03179190751445086</v>
      </c>
      <c r="R26" s="17">
        <v>332</v>
      </c>
      <c r="S26" s="102">
        <v>0.016069699903194578</v>
      </c>
    </row>
    <row r="27" spans="1:19" ht="15">
      <c r="A27" s="239" t="s">
        <v>76</v>
      </c>
      <c r="B27" s="21">
        <v>129</v>
      </c>
      <c r="C27" s="79">
        <v>0.01550294435764932</v>
      </c>
      <c r="D27" s="21">
        <v>35</v>
      </c>
      <c r="E27" s="79">
        <v>0.01254930082466834</v>
      </c>
      <c r="F27" s="21">
        <v>25</v>
      </c>
      <c r="G27" s="79">
        <v>0.01079913606911447</v>
      </c>
      <c r="H27" s="21">
        <v>42</v>
      </c>
      <c r="I27" s="79">
        <v>0.019914651493598858</v>
      </c>
      <c r="J27" s="21">
        <v>34</v>
      </c>
      <c r="K27" s="79">
        <v>0.02127659574468085</v>
      </c>
      <c r="L27" s="21">
        <v>63</v>
      </c>
      <c r="M27" s="79">
        <v>0.026043819760231502</v>
      </c>
      <c r="N27" s="21">
        <v>16</v>
      </c>
      <c r="O27" s="79">
        <v>0.020969855832241154</v>
      </c>
      <c r="P27" s="21">
        <v>3</v>
      </c>
      <c r="Q27" s="79">
        <v>0.008670520231213872</v>
      </c>
      <c r="R27" s="17">
        <v>347</v>
      </c>
      <c r="S27" s="102">
        <v>0.016795740561471442</v>
      </c>
    </row>
    <row r="28" spans="1:19" ht="15">
      <c r="A28" s="239" t="s">
        <v>77</v>
      </c>
      <c r="B28" s="21">
        <v>42</v>
      </c>
      <c r="C28" s="79">
        <v>0.0050474702559788484</v>
      </c>
      <c r="D28" s="21">
        <v>8</v>
      </c>
      <c r="E28" s="79">
        <v>0.0028684116170670493</v>
      </c>
      <c r="F28" s="21">
        <v>14</v>
      </c>
      <c r="G28" s="79">
        <v>0.006047516198704104</v>
      </c>
      <c r="H28" s="21">
        <v>8</v>
      </c>
      <c r="I28" s="79">
        <v>0.003793266951161688</v>
      </c>
      <c r="J28" s="21">
        <v>12</v>
      </c>
      <c r="K28" s="79">
        <v>0.007509386733416771</v>
      </c>
      <c r="L28" s="21">
        <v>13</v>
      </c>
      <c r="M28" s="79">
        <v>0.005374121537825548</v>
      </c>
      <c r="N28" s="21">
        <v>5</v>
      </c>
      <c r="O28" s="79">
        <v>0.00655307994757536</v>
      </c>
      <c r="P28" s="21">
        <v>3</v>
      </c>
      <c r="Q28" s="79">
        <v>0.008670520231213872</v>
      </c>
      <c r="R28" s="17">
        <v>105</v>
      </c>
      <c r="S28" s="102">
        <v>0.005082284607938045</v>
      </c>
    </row>
    <row r="29" spans="1:19" ht="15.75" thickBot="1">
      <c r="A29" s="254" t="s">
        <v>78</v>
      </c>
      <c r="B29" s="25">
        <v>229</v>
      </c>
      <c r="C29" s="79">
        <v>0.02752073068140849</v>
      </c>
      <c r="D29" s="25">
        <v>62</v>
      </c>
      <c r="E29" s="79">
        <v>0.02223019003226963</v>
      </c>
      <c r="F29" s="25">
        <v>54</v>
      </c>
      <c r="G29" s="79">
        <v>0.023326133909287255</v>
      </c>
      <c r="H29" s="25">
        <v>47</v>
      </c>
      <c r="I29" s="79">
        <v>0.022285443338074917</v>
      </c>
      <c r="J29" s="25">
        <v>41</v>
      </c>
      <c r="K29" s="79">
        <v>0.02565707133917397</v>
      </c>
      <c r="L29" s="25">
        <v>82</v>
      </c>
      <c r="M29" s="79">
        <v>0.03389830508474576</v>
      </c>
      <c r="N29" s="25">
        <v>30</v>
      </c>
      <c r="O29" s="79">
        <v>0.03931847968545216</v>
      </c>
      <c r="P29" s="25">
        <v>12</v>
      </c>
      <c r="Q29" s="79">
        <v>0.03468208092485549</v>
      </c>
      <c r="R29" s="17">
        <v>557</v>
      </c>
      <c r="S29" s="102">
        <v>0.026960309777347532</v>
      </c>
    </row>
    <row r="30" spans="1:19" ht="15.75" thickBot="1">
      <c r="A30" s="49" t="s">
        <v>79</v>
      </c>
      <c r="B30" s="31">
        <v>8321</v>
      </c>
      <c r="C30" s="32">
        <v>1</v>
      </c>
      <c r="D30" s="31">
        <v>2789</v>
      </c>
      <c r="E30" s="32">
        <v>1</v>
      </c>
      <c r="F30" s="31">
        <v>2315</v>
      </c>
      <c r="G30" s="32">
        <v>1</v>
      </c>
      <c r="H30" s="31">
        <v>2109</v>
      </c>
      <c r="I30" s="32">
        <v>1</v>
      </c>
      <c r="J30" s="31">
        <v>1598</v>
      </c>
      <c r="K30" s="32">
        <v>1</v>
      </c>
      <c r="L30" s="31">
        <v>2419</v>
      </c>
      <c r="M30" s="32">
        <v>1</v>
      </c>
      <c r="N30" s="31">
        <v>763</v>
      </c>
      <c r="O30" s="32">
        <v>1</v>
      </c>
      <c r="P30" s="31">
        <v>346</v>
      </c>
      <c r="Q30" s="32">
        <v>1</v>
      </c>
      <c r="R30" s="31">
        <v>20660</v>
      </c>
      <c r="S30" s="33">
        <v>1</v>
      </c>
    </row>
    <row r="31" spans="1:19" ht="15">
      <c r="A31" s="37"/>
      <c r="B31" s="37"/>
      <c r="C31" s="37"/>
      <c r="D31" s="37"/>
      <c r="E31" s="37"/>
      <c r="F31" s="37"/>
      <c r="G31" s="37"/>
      <c r="H31" s="37"/>
      <c r="I31" s="37"/>
      <c r="J31" s="37"/>
      <c r="K31" s="37"/>
      <c r="L31" s="37"/>
      <c r="M31" s="37"/>
      <c r="N31" s="37"/>
      <c r="O31" s="37"/>
      <c r="P31" s="37"/>
      <c r="Q31" s="37"/>
      <c r="R31" s="376"/>
      <c r="S31" s="37"/>
    </row>
  </sheetData>
  <sheetProtection/>
  <mergeCells count="12">
    <mergeCell ref="P3:Q3"/>
    <mergeCell ref="R3:S3"/>
    <mergeCell ref="A1:S1"/>
    <mergeCell ref="A2:A4"/>
    <mergeCell ref="B2:S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59"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U32"/>
  <sheetViews>
    <sheetView zoomScalePageLayoutView="0" workbookViewId="0" topLeftCell="A1">
      <selection activeCell="A1" sqref="A1:U1"/>
    </sheetView>
  </sheetViews>
  <sheetFormatPr defaultColWidth="9.140625" defaultRowHeight="15"/>
  <cols>
    <col min="1" max="1" width="10.7109375" style="165" customWidth="1"/>
    <col min="2" max="21" width="11.00390625" style="165" customWidth="1"/>
    <col min="22" max="16384" width="9.140625" style="165" customWidth="1"/>
  </cols>
  <sheetData>
    <row r="1" spans="1:21" ht="24.75" customHeight="1" thickBot="1" thickTop="1">
      <c r="A1" s="486" t="s">
        <v>280</v>
      </c>
      <c r="B1" s="487"/>
      <c r="C1" s="487"/>
      <c r="D1" s="487"/>
      <c r="E1" s="487"/>
      <c r="F1" s="487"/>
      <c r="G1" s="487"/>
      <c r="H1" s="487"/>
      <c r="I1" s="487"/>
      <c r="J1" s="487"/>
      <c r="K1" s="513"/>
      <c r="L1" s="513"/>
      <c r="M1" s="513"/>
      <c r="N1" s="513"/>
      <c r="O1" s="513"/>
      <c r="P1" s="513"/>
      <c r="Q1" s="513"/>
      <c r="R1" s="513"/>
      <c r="S1" s="513"/>
      <c r="T1" s="513"/>
      <c r="U1" s="514"/>
    </row>
    <row r="2" spans="1:21" ht="19.5" customHeight="1" thickBot="1" thickTop="1">
      <c r="A2" s="467" t="s">
        <v>50</v>
      </c>
      <c r="B2" s="463" t="s">
        <v>110</v>
      </c>
      <c r="C2" s="464"/>
      <c r="D2" s="464"/>
      <c r="E2" s="464"/>
      <c r="F2" s="464"/>
      <c r="G2" s="464"/>
      <c r="H2" s="464"/>
      <c r="I2" s="464"/>
      <c r="J2" s="464"/>
      <c r="K2" s="464"/>
      <c r="L2" s="464"/>
      <c r="M2" s="464"/>
      <c r="N2" s="464"/>
      <c r="O2" s="464"/>
      <c r="P2" s="464"/>
      <c r="Q2" s="464"/>
      <c r="R2" s="464"/>
      <c r="S2" s="464"/>
      <c r="T2" s="464"/>
      <c r="U2" s="515"/>
    </row>
    <row r="3" spans="1:21" ht="19.5" customHeight="1">
      <c r="A3" s="493"/>
      <c r="B3" s="516">
        <v>0</v>
      </c>
      <c r="C3" s="472"/>
      <c r="D3" s="471" t="s">
        <v>111</v>
      </c>
      <c r="E3" s="470"/>
      <c r="F3" s="469" t="s">
        <v>112</v>
      </c>
      <c r="G3" s="472"/>
      <c r="H3" s="471" t="s">
        <v>113</v>
      </c>
      <c r="I3" s="470"/>
      <c r="J3" s="469" t="s">
        <v>114</v>
      </c>
      <c r="K3" s="472"/>
      <c r="L3" s="471" t="s">
        <v>115</v>
      </c>
      <c r="M3" s="470"/>
      <c r="N3" s="469" t="s">
        <v>116</v>
      </c>
      <c r="O3" s="472"/>
      <c r="P3" s="471" t="s">
        <v>117</v>
      </c>
      <c r="Q3" s="470"/>
      <c r="R3" s="469" t="s">
        <v>84</v>
      </c>
      <c r="S3" s="470"/>
      <c r="T3" s="471" t="s">
        <v>99</v>
      </c>
      <c r="U3" s="470"/>
    </row>
    <row r="4" spans="1:21" ht="19.5" customHeight="1" thickBot="1">
      <c r="A4" s="489"/>
      <c r="B4" s="86" t="s">
        <v>52</v>
      </c>
      <c r="C4" s="87" t="s">
        <v>53</v>
      </c>
      <c r="D4" s="86" t="s">
        <v>52</v>
      </c>
      <c r="E4" s="88" t="s">
        <v>53</v>
      </c>
      <c r="F4" s="89" t="s">
        <v>52</v>
      </c>
      <c r="G4" s="87" t="s">
        <v>53</v>
      </c>
      <c r="H4" s="86" t="s">
        <v>52</v>
      </c>
      <c r="I4" s="88" t="s">
        <v>53</v>
      </c>
      <c r="J4" s="89" t="s">
        <v>52</v>
      </c>
      <c r="K4" s="87" t="s">
        <v>53</v>
      </c>
      <c r="L4" s="86" t="s">
        <v>52</v>
      </c>
      <c r="M4" s="88" t="s">
        <v>53</v>
      </c>
      <c r="N4" s="89" t="s">
        <v>52</v>
      </c>
      <c r="O4" s="87" t="s">
        <v>53</v>
      </c>
      <c r="P4" s="86" t="s">
        <v>52</v>
      </c>
      <c r="Q4" s="88" t="s">
        <v>53</v>
      </c>
      <c r="R4" s="89" t="s">
        <v>52</v>
      </c>
      <c r="S4" s="88" t="s">
        <v>53</v>
      </c>
      <c r="T4" s="86" t="s">
        <v>52</v>
      </c>
      <c r="U4" s="88" t="s">
        <v>53</v>
      </c>
    </row>
    <row r="5" spans="1:21" ht="15">
      <c r="A5" s="170" t="s">
        <v>54</v>
      </c>
      <c r="B5" s="90">
        <v>85</v>
      </c>
      <c r="C5" s="101">
        <v>0.004778233739951655</v>
      </c>
      <c r="D5" s="90">
        <v>11</v>
      </c>
      <c r="E5" s="101">
        <v>0.009128630705394191</v>
      </c>
      <c r="F5" s="90">
        <v>5</v>
      </c>
      <c r="G5" s="101">
        <v>0.004432624113475178</v>
      </c>
      <c r="H5" s="90">
        <v>7</v>
      </c>
      <c r="I5" s="101">
        <v>0.017948717948717947</v>
      </c>
      <c r="J5" s="90">
        <v>1</v>
      </c>
      <c r="K5" s="101">
        <v>0.04166666666666666</v>
      </c>
      <c r="L5" s="90">
        <v>1</v>
      </c>
      <c r="M5" s="101">
        <v>0.01818181818181818</v>
      </c>
      <c r="N5" s="90">
        <v>1</v>
      </c>
      <c r="O5" s="101">
        <v>0.09090909090909091</v>
      </c>
      <c r="P5" s="90">
        <v>0</v>
      </c>
      <c r="Q5" s="101">
        <v>0</v>
      </c>
      <c r="R5" s="90">
        <v>1</v>
      </c>
      <c r="S5" s="101">
        <v>0.02127659574468085</v>
      </c>
      <c r="T5" s="90">
        <v>112</v>
      </c>
      <c r="U5" s="100">
        <v>0.00542110358180058</v>
      </c>
    </row>
    <row r="6" spans="1:21" ht="15">
      <c r="A6" s="239" t="s">
        <v>55</v>
      </c>
      <c r="B6" s="21">
        <v>27</v>
      </c>
      <c r="C6" s="79">
        <v>0.0015177918938669962</v>
      </c>
      <c r="D6" s="21">
        <v>2</v>
      </c>
      <c r="E6" s="79">
        <v>0.001659751037344398</v>
      </c>
      <c r="F6" s="21">
        <v>2</v>
      </c>
      <c r="G6" s="79">
        <v>0.0017730496453900709</v>
      </c>
      <c r="H6" s="21">
        <v>2</v>
      </c>
      <c r="I6" s="79">
        <v>0.005128205128205127</v>
      </c>
      <c r="J6" s="21">
        <v>0</v>
      </c>
      <c r="K6" s="79">
        <v>0</v>
      </c>
      <c r="L6" s="21">
        <v>0</v>
      </c>
      <c r="M6" s="79">
        <v>0</v>
      </c>
      <c r="N6" s="21">
        <v>0</v>
      </c>
      <c r="O6" s="79">
        <v>0</v>
      </c>
      <c r="P6" s="21">
        <v>1</v>
      </c>
      <c r="Q6" s="79">
        <v>0.09090909090909091</v>
      </c>
      <c r="R6" s="21">
        <v>0</v>
      </c>
      <c r="S6" s="79">
        <v>0</v>
      </c>
      <c r="T6" s="90">
        <v>34</v>
      </c>
      <c r="U6" s="102">
        <v>0.0016456921587608908</v>
      </c>
    </row>
    <row r="7" spans="1:21" ht="15">
      <c r="A7" s="239" t="s">
        <v>56</v>
      </c>
      <c r="B7" s="21">
        <v>28</v>
      </c>
      <c r="C7" s="79">
        <v>0.001574006408454663</v>
      </c>
      <c r="D7" s="21">
        <v>4</v>
      </c>
      <c r="E7" s="79">
        <v>0.003319502074688796</v>
      </c>
      <c r="F7" s="21">
        <v>2</v>
      </c>
      <c r="G7" s="79">
        <v>0.0017730496453900709</v>
      </c>
      <c r="H7" s="21">
        <v>3</v>
      </c>
      <c r="I7" s="79">
        <v>0.007692307692307694</v>
      </c>
      <c r="J7" s="21">
        <v>0</v>
      </c>
      <c r="K7" s="79">
        <v>0</v>
      </c>
      <c r="L7" s="21">
        <v>0</v>
      </c>
      <c r="M7" s="79">
        <v>0</v>
      </c>
      <c r="N7" s="21">
        <v>0</v>
      </c>
      <c r="O7" s="79">
        <v>0</v>
      </c>
      <c r="P7" s="21">
        <v>0</v>
      </c>
      <c r="Q7" s="79">
        <v>0</v>
      </c>
      <c r="R7" s="21">
        <v>0</v>
      </c>
      <c r="S7" s="79">
        <v>0</v>
      </c>
      <c r="T7" s="90">
        <v>37</v>
      </c>
      <c r="U7" s="102">
        <v>0.0017909002904162633</v>
      </c>
    </row>
    <row r="8" spans="1:21" ht="15">
      <c r="A8" s="239" t="s">
        <v>57</v>
      </c>
      <c r="B8" s="21">
        <v>43</v>
      </c>
      <c r="C8" s="79">
        <v>0.002417224127269661</v>
      </c>
      <c r="D8" s="21">
        <v>6</v>
      </c>
      <c r="E8" s="79">
        <v>0.004979253112033195</v>
      </c>
      <c r="F8" s="21">
        <v>3</v>
      </c>
      <c r="G8" s="79">
        <v>0.0026595744680851063</v>
      </c>
      <c r="H8" s="21">
        <v>2</v>
      </c>
      <c r="I8" s="79">
        <v>0.005128205128205127</v>
      </c>
      <c r="J8" s="21">
        <v>0</v>
      </c>
      <c r="K8" s="79">
        <v>0</v>
      </c>
      <c r="L8" s="21">
        <v>0</v>
      </c>
      <c r="M8" s="79">
        <v>0</v>
      </c>
      <c r="N8" s="21">
        <v>0</v>
      </c>
      <c r="O8" s="79">
        <v>0</v>
      </c>
      <c r="P8" s="21">
        <v>0</v>
      </c>
      <c r="Q8" s="79">
        <v>0</v>
      </c>
      <c r="R8" s="21">
        <v>0</v>
      </c>
      <c r="S8" s="79">
        <v>0</v>
      </c>
      <c r="T8" s="90">
        <v>54</v>
      </c>
      <c r="U8" s="102">
        <v>0.0026137463697967086</v>
      </c>
    </row>
    <row r="9" spans="1:21" ht="15">
      <c r="A9" s="239" t="s">
        <v>58</v>
      </c>
      <c r="B9" s="21">
        <v>231</v>
      </c>
      <c r="C9" s="79">
        <v>0.01298555286975097</v>
      </c>
      <c r="D9" s="21">
        <v>12</v>
      </c>
      <c r="E9" s="79">
        <v>0.00995850622406639</v>
      </c>
      <c r="F9" s="21">
        <v>13</v>
      </c>
      <c r="G9" s="79">
        <v>0.011524822695035459</v>
      </c>
      <c r="H9" s="21">
        <v>4</v>
      </c>
      <c r="I9" s="79">
        <v>0.010256410256410255</v>
      </c>
      <c r="J9" s="21">
        <v>1</v>
      </c>
      <c r="K9" s="79">
        <v>0.04166666666666666</v>
      </c>
      <c r="L9" s="21">
        <v>0</v>
      </c>
      <c r="M9" s="79">
        <v>0</v>
      </c>
      <c r="N9" s="21">
        <v>0</v>
      </c>
      <c r="O9" s="79">
        <v>0</v>
      </c>
      <c r="P9" s="21">
        <v>0</v>
      </c>
      <c r="Q9" s="79">
        <v>0</v>
      </c>
      <c r="R9" s="21">
        <v>0</v>
      </c>
      <c r="S9" s="79">
        <v>0</v>
      </c>
      <c r="T9" s="90">
        <v>261</v>
      </c>
      <c r="U9" s="102">
        <v>0.012633107454017425</v>
      </c>
    </row>
    <row r="10" spans="1:21" ht="15">
      <c r="A10" s="239" t="s">
        <v>59</v>
      </c>
      <c r="B10" s="21">
        <v>950</v>
      </c>
      <c r="C10" s="79">
        <v>0.05340378885828321</v>
      </c>
      <c r="D10" s="21">
        <v>54</v>
      </c>
      <c r="E10" s="79">
        <v>0.044813278008298756</v>
      </c>
      <c r="F10" s="21">
        <v>53</v>
      </c>
      <c r="G10" s="79">
        <v>0.04698581560283688</v>
      </c>
      <c r="H10" s="21">
        <v>22</v>
      </c>
      <c r="I10" s="79">
        <v>0.056410256410256404</v>
      </c>
      <c r="J10" s="21">
        <v>3</v>
      </c>
      <c r="K10" s="79">
        <v>0.125</v>
      </c>
      <c r="L10" s="21">
        <v>1</v>
      </c>
      <c r="M10" s="79">
        <v>0.01818181818181818</v>
      </c>
      <c r="N10" s="21">
        <v>2</v>
      </c>
      <c r="O10" s="79">
        <v>0.18181818181818182</v>
      </c>
      <c r="P10" s="21">
        <v>1</v>
      </c>
      <c r="Q10" s="79">
        <v>0.09090909090909091</v>
      </c>
      <c r="R10" s="21">
        <v>3</v>
      </c>
      <c r="S10" s="79">
        <v>0.06382978723404255</v>
      </c>
      <c r="T10" s="90">
        <v>1089</v>
      </c>
      <c r="U10" s="102">
        <v>0.0527105517909003</v>
      </c>
    </row>
    <row r="11" spans="1:21" ht="15">
      <c r="A11" s="239" t="s">
        <v>60</v>
      </c>
      <c r="B11" s="21">
        <v>1462</v>
      </c>
      <c r="C11" s="79">
        <v>0.08218562032716846</v>
      </c>
      <c r="D11" s="21">
        <v>98</v>
      </c>
      <c r="E11" s="79">
        <v>0.08132780082987551</v>
      </c>
      <c r="F11" s="21">
        <v>88</v>
      </c>
      <c r="G11" s="79">
        <v>0.07801418439716312</v>
      </c>
      <c r="H11" s="21">
        <v>44</v>
      </c>
      <c r="I11" s="79">
        <v>0.11282051282051281</v>
      </c>
      <c r="J11" s="21">
        <v>1</v>
      </c>
      <c r="K11" s="79">
        <v>0.04166666666666666</v>
      </c>
      <c r="L11" s="21">
        <v>7</v>
      </c>
      <c r="M11" s="79">
        <v>0.12727272727272726</v>
      </c>
      <c r="N11" s="21">
        <v>3</v>
      </c>
      <c r="O11" s="79">
        <v>0.2727272727272727</v>
      </c>
      <c r="P11" s="21">
        <v>2</v>
      </c>
      <c r="Q11" s="79">
        <v>0.18181818181818182</v>
      </c>
      <c r="R11" s="21">
        <v>4</v>
      </c>
      <c r="S11" s="79">
        <v>0.0851063829787234</v>
      </c>
      <c r="T11" s="90">
        <v>1709</v>
      </c>
      <c r="U11" s="102">
        <v>0.08272023233301065</v>
      </c>
    </row>
    <row r="12" spans="1:21" ht="15">
      <c r="A12" s="239" t="s">
        <v>61</v>
      </c>
      <c r="B12" s="21">
        <v>3222</v>
      </c>
      <c r="C12" s="79">
        <v>0.18112316600146158</v>
      </c>
      <c r="D12" s="21">
        <v>186</v>
      </c>
      <c r="E12" s="79">
        <v>0.15435684647302905</v>
      </c>
      <c r="F12" s="21">
        <v>182</v>
      </c>
      <c r="G12" s="79">
        <v>0.16134751773049646</v>
      </c>
      <c r="H12" s="21">
        <v>63</v>
      </c>
      <c r="I12" s="79">
        <v>0.16153846153846152</v>
      </c>
      <c r="J12" s="21">
        <v>1</v>
      </c>
      <c r="K12" s="79">
        <v>0.04166666666666666</v>
      </c>
      <c r="L12" s="21">
        <v>10</v>
      </c>
      <c r="M12" s="79">
        <v>0.18181818181818182</v>
      </c>
      <c r="N12" s="21">
        <v>0</v>
      </c>
      <c r="O12" s="79">
        <v>0</v>
      </c>
      <c r="P12" s="21">
        <v>0</v>
      </c>
      <c r="Q12" s="79">
        <v>0</v>
      </c>
      <c r="R12" s="21">
        <v>5</v>
      </c>
      <c r="S12" s="79">
        <v>0.10638297872340424</v>
      </c>
      <c r="T12" s="90">
        <v>3669</v>
      </c>
      <c r="U12" s="102">
        <v>0.17758954501452082</v>
      </c>
    </row>
    <row r="13" spans="1:21" ht="15">
      <c r="A13" s="239" t="s">
        <v>62</v>
      </c>
      <c r="B13" s="21">
        <v>2482</v>
      </c>
      <c r="C13" s="79">
        <v>0.13952442520658834</v>
      </c>
      <c r="D13" s="21">
        <v>131</v>
      </c>
      <c r="E13" s="79">
        <v>0.10871369294605808</v>
      </c>
      <c r="F13" s="21">
        <v>124</v>
      </c>
      <c r="G13" s="79">
        <v>0.1099290780141844</v>
      </c>
      <c r="H13" s="21">
        <v>36</v>
      </c>
      <c r="I13" s="79">
        <v>0.09230769230769231</v>
      </c>
      <c r="J13" s="21">
        <v>1</v>
      </c>
      <c r="K13" s="79">
        <v>0.04166666666666666</v>
      </c>
      <c r="L13" s="21">
        <v>6</v>
      </c>
      <c r="M13" s="79">
        <v>0.10909090909090909</v>
      </c>
      <c r="N13" s="21">
        <v>1</v>
      </c>
      <c r="O13" s="79">
        <v>0.09090909090909091</v>
      </c>
      <c r="P13" s="21">
        <v>0</v>
      </c>
      <c r="Q13" s="79">
        <v>0</v>
      </c>
      <c r="R13" s="21">
        <v>2</v>
      </c>
      <c r="S13" s="79">
        <v>0.0425531914893617</v>
      </c>
      <c r="T13" s="90">
        <v>2783</v>
      </c>
      <c r="U13" s="102">
        <v>0.13470474346563405</v>
      </c>
    </row>
    <row r="14" spans="1:21" ht="15">
      <c r="A14" s="239" t="s">
        <v>63</v>
      </c>
      <c r="B14" s="21">
        <v>646</v>
      </c>
      <c r="C14" s="79">
        <v>0.03631457642363258</v>
      </c>
      <c r="D14" s="21">
        <v>28</v>
      </c>
      <c r="E14" s="79">
        <v>0.023236514522821577</v>
      </c>
      <c r="F14" s="21">
        <v>42</v>
      </c>
      <c r="G14" s="79">
        <v>0.03723404255319149</v>
      </c>
      <c r="H14" s="21">
        <v>9</v>
      </c>
      <c r="I14" s="79">
        <v>0.023076923076923078</v>
      </c>
      <c r="J14" s="21">
        <v>0</v>
      </c>
      <c r="K14" s="79">
        <v>0</v>
      </c>
      <c r="L14" s="21">
        <v>0</v>
      </c>
      <c r="M14" s="79">
        <v>0</v>
      </c>
      <c r="N14" s="21">
        <v>0</v>
      </c>
      <c r="O14" s="79">
        <v>0</v>
      </c>
      <c r="P14" s="21">
        <v>0</v>
      </c>
      <c r="Q14" s="79">
        <v>0</v>
      </c>
      <c r="R14" s="21">
        <v>2</v>
      </c>
      <c r="S14" s="79">
        <v>0.0425531914893617</v>
      </c>
      <c r="T14" s="90">
        <v>727</v>
      </c>
      <c r="U14" s="102">
        <v>0.03518877057115199</v>
      </c>
    </row>
    <row r="15" spans="1:21" ht="15">
      <c r="A15" s="239" t="s">
        <v>64</v>
      </c>
      <c r="B15" s="21">
        <v>279</v>
      </c>
      <c r="C15" s="79">
        <v>0.01568384956995896</v>
      </c>
      <c r="D15" s="21">
        <v>19</v>
      </c>
      <c r="E15" s="79">
        <v>0.015767634854771787</v>
      </c>
      <c r="F15" s="21">
        <v>18</v>
      </c>
      <c r="G15" s="79">
        <v>0.015957446808510637</v>
      </c>
      <c r="H15" s="21">
        <v>6</v>
      </c>
      <c r="I15" s="79">
        <v>0.015384615384615387</v>
      </c>
      <c r="J15" s="21">
        <v>0</v>
      </c>
      <c r="K15" s="79">
        <v>0</v>
      </c>
      <c r="L15" s="21">
        <v>1</v>
      </c>
      <c r="M15" s="79">
        <v>0.01818181818181818</v>
      </c>
      <c r="N15" s="21">
        <v>0</v>
      </c>
      <c r="O15" s="79">
        <v>0</v>
      </c>
      <c r="P15" s="21">
        <v>0</v>
      </c>
      <c r="Q15" s="79">
        <v>0</v>
      </c>
      <c r="R15" s="21">
        <v>1</v>
      </c>
      <c r="S15" s="79">
        <v>0.02127659574468085</v>
      </c>
      <c r="T15" s="90">
        <v>324</v>
      </c>
      <c r="U15" s="102">
        <v>0.015682478218780254</v>
      </c>
    </row>
    <row r="16" spans="1:21" ht="15">
      <c r="A16" s="239" t="s">
        <v>65</v>
      </c>
      <c r="B16" s="21">
        <v>411</v>
      </c>
      <c r="C16" s="79">
        <v>0.023104165495530946</v>
      </c>
      <c r="D16" s="21">
        <v>20</v>
      </c>
      <c r="E16" s="79">
        <v>0.016597510373443983</v>
      </c>
      <c r="F16" s="21">
        <v>28</v>
      </c>
      <c r="G16" s="79">
        <v>0.024822695035460994</v>
      </c>
      <c r="H16" s="21">
        <v>8</v>
      </c>
      <c r="I16" s="79">
        <v>0.02051282051282051</v>
      </c>
      <c r="J16" s="21">
        <v>1</v>
      </c>
      <c r="K16" s="79">
        <v>0.04166666666666666</v>
      </c>
      <c r="L16" s="21">
        <v>0</v>
      </c>
      <c r="M16" s="79">
        <v>0</v>
      </c>
      <c r="N16" s="21">
        <v>0</v>
      </c>
      <c r="O16" s="79">
        <v>0</v>
      </c>
      <c r="P16" s="21">
        <v>0</v>
      </c>
      <c r="Q16" s="79">
        <v>0</v>
      </c>
      <c r="R16" s="21">
        <v>0</v>
      </c>
      <c r="S16" s="79">
        <v>0</v>
      </c>
      <c r="T16" s="90">
        <v>468</v>
      </c>
      <c r="U16" s="102">
        <v>0.022652468538238144</v>
      </c>
    </row>
    <row r="17" spans="1:21" ht="15">
      <c r="A17" s="239" t="s">
        <v>66</v>
      </c>
      <c r="B17" s="21">
        <v>934</v>
      </c>
      <c r="C17" s="79">
        <v>0.05250435662488054</v>
      </c>
      <c r="D17" s="21">
        <v>84</v>
      </c>
      <c r="E17" s="79">
        <v>0.06970954356846473</v>
      </c>
      <c r="F17" s="21">
        <v>75</v>
      </c>
      <c r="G17" s="79">
        <v>0.06648936170212766</v>
      </c>
      <c r="H17" s="21">
        <v>23</v>
      </c>
      <c r="I17" s="79">
        <v>0.058974358974358966</v>
      </c>
      <c r="J17" s="21">
        <v>1</v>
      </c>
      <c r="K17" s="79">
        <v>0.04166666666666666</v>
      </c>
      <c r="L17" s="21">
        <v>2</v>
      </c>
      <c r="M17" s="79">
        <v>0.03636363636363636</v>
      </c>
      <c r="N17" s="21">
        <v>0</v>
      </c>
      <c r="O17" s="79">
        <v>0</v>
      </c>
      <c r="P17" s="21">
        <v>0</v>
      </c>
      <c r="Q17" s="79">
        <v>0</v>
      </c>
      <c r="R17" s="21">
        <v>1</v>
      </c>
      <c r="S17" s="79">
        <v>0.02127659574468085</v>
      </c>
      <c r="T17" s="90">
        <v>1120</v>
      </c>
      <c r="U17" s="102">
        <v>0.05421103581800581</v>
      </c>
    </row>
    <row r="18" spans="1:21" ht="15">
      <c r="A18" s="239" t="s">
        <v>67</v>
      </c>
      <c r="B18" s="21">
        <v>946</v>
      </c>
      <c r="C18" s="79">
        <v>0.05317893079993255</v>
      </c>
      <c r="D18" s="21">
        <v>64</v>
      </c>
      <c r="E18" s="79">
        <v>0.05311203319502074</v>
      </c>
      <c r="F18" s="21">
        <v>58</v>
      </c>
      <c r="G18" s="79">
        <v>0.05141843971631206</v>
      </c>
      <c r="H18" s="21">
        <v>19</v>
      </c>
      <c r="I18" s="79">
        <v>0.048717948717948725</v>
      </c>
      <c r="J18" s="21">
        <v>3</v>
      </c>
      <c r="K18" s="79">
        <v>0.125</v>
      </c>
      <c r="L18" s="21">
        <v>3</v>
      </c>
      <c r="M18" s="79">
        <v>0.05454545454545454</v>
      </c>
      <c r="N18" s="21">
        <v>1</v>
      </c>
      <c r="O18" s="79">
        <v>0.09090909090909091</v>
      </c>
      <c r="P18" s="21">
        <v>0</v>
      </c>
      <c r="Q18" s="79">
        <v>0</v>
      </c>
      <c r="R18" s="21">
        <v>2</v>
      </c>
      <c r="S18" s="79">
        <v>0.0425531914893617</v>
      </c>
      <c r="T18" s="90">
        <v>1096</v>
      </c>
      <c r="U18" s="102">
        <v>0.05304937076476283</v>
      </c>
    </row>
    <row r="19" spans="1:21" ht="15">
      <c r="A19" s="239" t="s">
        <v>68</v>
      </c>
      <c r="B19" s="21">
        <v>602</v>
      </c>
      <c r="C19" s="79">
        <v>0.033841137781775256</v>
      </c>
      <c r="D19" s="21">
        <v>60</v>
      </c>
      <c r="E19" s="79">
        <v>0.049792531120331954</v>
      </c>
      <c r="F19" s="21">
        <v>45</v>
      </c>
      <c r="G19" s="79">
        <v>0.039893617021276605</v>
      </c>
      <c r="H19" s="21">
        <v>15</v>
      </c>
      <c r="I19" s="79">
        <v>0.038461538461538464</v>
      </c>
      <c r="J19" s="21">
        <v>0</v>
      </c>
      <c r="K19" s="79">
        <v>0</v>
      </c>
      <c r="L19" s="21">
        <v>2</v>
      </c>
      <c r="M19" s="79">
        <v>0.03636363636363636</v>
      </c>
      <c r="N19" s="21">
        <v>0</v>
      </c>
      <c r="O19" s="79">
        <v>0</v>
      </c>
      <c r="P19" s="21">
        <v>0</v>
      </c>
      <c r="Q19" s="79">
        <v>0</v>
      </c>
      <c r="R19" s="21">
        <v>2</v>
      </c>
      <c r="S19" s="79">
        <v>0.0425531914893617</v>
      </c>
      <c r="T19" s="90">
        <v>726</v>
      </c>
      <c r="U19" s="102">
        <v>0.035140367860600194</v>
      </c>
    </row>
    <row r="20" spans="1:21" ht="15">
      <c r="A20" s="239" t="s">
        <v>69</v>
      </c>
      <c r="B20" s="21">
        <v>601</v>
      </c>
      <c r="C20" s="79">
        <v>0.033784923267187586</v>
      </c>
      <c r="D20" s="21">
        <v>63</v>
      </c>
      <c r="E20" s="79">
        <v>0.05228215767634855</v>
      </c>
      <c r="F20" s="21">
        <v>39</v>
      </c>
      <c r="G20" s="79">
        <v>0.034574468085106384</v>
      </c>
      <c r="H20" s="21">
        <v>19</v>
      </c>
      <c r="I20" s="79">
        <v>0.048717948717948725</v>
      </c>
      <c r="J20" s="21">
        <v>1</v>
      </c>
      <c r="K20" s="79">
        <v>0.04166666666666666</v>
      </c>
      <c r="L20" s="21">
        <v>4</v>
      </c>
      <c r="M20" s="79">
        <v>0.07272727272727272</v>
      </c>
      <c r="N20" s="21">
        <v>0</v>
      </c>
      <c r="O20" s="79">
        <v>0</v>
      </c>
      <c r="P20" s="21">
        <v>0</v>
      </c>
      <c r="Q20" s="79">
        <v>0</v>
      </c>
      <c r="R20" s="21">
        <v>2</v>
      </c>
      <c r="S20" s="79">
        <v>0.0425531914893617</v>
      </c>
      <c r="T20" s="90">
        <v>729</v>
      </c>
      <c r="U20" s="102">
        <v>0.03528557599225557</v>
      </c>
    </row>
    <row r="21" spans="1:21" ht="15">
      <c r="A21" s="239" t="s">
        <v>70</v>
      </c>
      <c r="B21" s="21">
        <v>1257</v>
      </c>
      <c r="C21" s="79">
        <v>0.07066164483669683</v>
      </c>
      <c r="D21" s="21">
        <v>96</v>
      </c>
      <c r="E21" s="79">
        <v>0.07966804979253111</v>
      </c>
      <c r="F21" s="21">
        <v>90</v>
      </c>
      <c r="G21" s="79">
        <v>0.07978723404255321</v>
      </c>
      <c r="H21" s="21">
        <v>39</v>
      </c>
      <c r="I21" s="79">
        <v>0.1</v>
      </c>
      <c r="J21" s="21">
        <v>5</v>
      </c>
      <c r="K21" s="79">
        <v>0.20833333333333337</v>
      </c>
      <c r="L21" s="21">
        <v>3</v>
      </c>
      <c r="M21" s="79">
        <v>0.05454545454545454</v>
      </c>
      <c r="N21" s="21">
        <v>2</v>
      </c>
      <c r="O21" s="79">
        <v>0.18181818181818182</v>
      </c>
      <c r="P21" s="21">
        <v>2</v>
      </c>
      <c r="Q21" s="79">
        <v>0.18181818181818182</v>
      </c>
      <c r="R21" s="21">
        <v>3</v>
      </c>
      <c r="S21" s="79">
        <v>0.06382978723404255</v>
      </c>
      <c r="T21" s="90">
        <v>1497</v>
      </c>
      <c r="U21" s="102">
        <v>0.07245885769603097</v>
      </c>
    </row>
    <row r="22" spans="1:21" ht="15">
      <c r="A22" s="239" t="s">
        <v>71</v>
      </c>
      <c r="B22" s="21">
        <v>1336</v>
      </c>
      <c r="C22" s="79">
        <v>0.07510259148912249</v>
      </c>
      <c r="D22" s="21">
        <v>68</v>
      </c>
      <c r="E22" s="79">
        <v>0.056431535269709544</v>
      </c>
      <c r="F22" s="21">
        <v>76</v>
      </c>
      <c r="G22" s="79">
        <v>0.0673758865248227</v>
      </c>
      <c r="H22" s="21">
        <v>19</v>
      </c>
      <c r="I22" s="79">
        <v>0.048717948717948725</v>
      </c>
      <c r="J22" s="21">
        <v>1</v>
      </c>
      <c r="K22" s="79">
        <v>0.04166666666666666</v>
      </c>
      <c r="L22" s="21">
        <v>4</v>
      </c>
      <c r="M22" s="79">
        <v>0.07272727272727272</v>
      </c>
      <c r="N22" s="21">
        <v>1</v>
      </c>
      <c r="O22" s="79">
        <v>0.09090909090909091</v>
      </c>
      <c r="P22" s="21">
        <v>0</v>
      </c>
      <c r="Q22" s="79">
        <v>0</v>
      </c>
      <c r="R22" s="21">
        <v>1</v>
      </c>
      <c r="S22" s="79">
        <v>0.02127659574468085</v>
      </c>
      <c r="T22" s="90">
        <v>1506</v>
      </c>
      <c r="U22" s="102">
        <v>0.07289448209099708</v>
      </c>
    </row>
    <row r="23" spans="1:21" ht="15">
      <c r="A23" s="239" t="s">
        <v>72</v>
      </c>
      <c r="B23" s="21">
        <v>607</v>
      </c>
      <c r="C23" s="79">
        <v>0.03412221035471359</v>
      </c>
      <c r="D23" s="21">
        <v>56</v>
      </c>
      <c r="E23" s="79">
        <v>0.046473029045643155</v>
      </c>
      <c r="F23" s="21">
        <v>48</v>
      </c>
      <c r="G23" s="79">
        <v>0.0425531914893617</v>
      </c>
      <c r="H23" s="21">
        <v>13</v>
      </c>
      <c r="I23" s="79">
        <v>0.03333333333333334</v>
      </c>
      <c r="J23" s="21">
        <v>0</v>
      </c>
      <c r="K23" s="79">
        <v>0</v>
      </c>
      <c r="L23" s="21">
        <v>4</v>
      </c>
      <c r="M23" s="79">
        <v>0.07272727272727272</v>
      </c>
      <c r="N23" s="21">
        <v>0</v>
      </c>
      <c r="O23" s="79">
        <v>0</v>
      </c>
      <c r="P23" s="21">
        <v>0</v>
      </c>
      <c r="Q23" s="79">
        <v>0</v>
      </c>
      <c r="R23" s="21">
        <v>2</v>
      </c>
      <c r="S23" s="79">
        <v>0.0425531914893617</v>
      </c>
      <c r="T23" s="90">
        <v>730</v>
      </c>
      <c r="U23" s="102">
        <v>0.035333978702807356</v>
      </c>
    </row>
    <row r="24" spans="1:21" ht="15">
      <c r="A24" s="239" t="s">
        <v>73</v>
      </c>
      <c r="B24" s="21">
        <v>287</v>
      </c>
      <c r="C24" s="79">
        <v>0.016133565686660297</v>
      </c>
      <c r="D24" s="21">
        <v>20</v>
      </c>
      <c r="E24" s="79">
        <v>0.016597510373443983</v>
      </c>
      <c r="F24" s="21">
        <v>22</v>
      </c>
      <c r="G24" s="79">
        <v>0.01950354609929078</v>
      </c>
      <c r="H24" s="21">
        <v>6</v>
      </c>
      <c r="I24" s="79">
        <v>0.015384615384615387</v>
      </c>
      <c r="J24" s="21">
        <v>1</v>
      </c>
      <c r="K24" s="79">
        <v>0.04166666666666666</v>
      </c>
      <c r="L24" s="21">
        <v>1</v>
      </c>
      <c r="M24" s="79">
        <v>0.01818181818181818</v>
      </c>
      <c r="N24" s="21">
        <v>0</v>
      </c>
      <c r="O24" s="79">
        <v>0</v>
      </c>
      <c r="P24" s="21">
        <v>1</v>
      </c>
      <c r="Q24" s="79">
        <v>0.09090909090909091</v>
      </c>
      <c r="R24" s="21">
        <v>3</v>
      </c>
      <c r="S24" s="79">
        <v>0.06382978723404255</v>
      </c>
      <c r="T24" s="90">
        <v>341</v>
      </c>
      <c r="U24" s="102">
        <v>0.016505324298160696</v>
      </c>
    </row>
    <row r="25" spans="1:21" ht="15">
      <c r="A25" s="239" t="s">
        <v>74</v>
      </c>
      <c r="B25" s="21">
        <v>251</v>
      </c>
      <c r="C25" s="79">
        <v>0.0141098431615043</v>
      </c>
      <c r="D25" s="21">
        <v>20</v>
      </c>
      <c r="E25" s="79">
        <v>0.016597510373443983</v>
      </c>
      <c r="F25" s="21">
        <v>28</v>
      </c>
      <c r="G25" s="79">
        <v>0.024822695035460994</v>
      </c>
      <c r="H25" s="21">
        <v>5</v>
      </c>
      <c r="I25" s="79">
        <v>0.01282051282051282</v>
      </c>
      <c r="J25" s="21">
        <v>1</v>
      </c>
      <c r="K25" s="79">
        <v>0.04166666666666666</v>
      </c>
      <c r="L25" s="21">
        <v>0</v>
      </c>
      <c r="M25" s="79">
        <v>0</v>
      </c>
      <c r="N25" s="21">
        <v>0</v>
      </c>
      <c r="O25" s="79">
        <v>0</v>
      </c>
      <c r="P25" s="21">
        <v>1</v>
      </c>
      <c r="Q25" s="79">
        <v>0.09090909090909091</v>
      </c>
      <c r="R25" s="21">
        <v>1</v>
      </c>
      <c r="S25" s="79">
        <v>0.02127659574468085</v>
      </c>
      <c r="T25" s="90">
        <v>307</v>
      </c>
      <c r="U25" s="102">
        <v>0.014859632139399807</v>
      </c>
    </row>
    <row r="26" spans="1:21" ht="15">
      <c r="A26" s="239" t="s">
        <v>75</v>
      </c>
      <c r="B26" s="21">
        <v>282</v>
      </c>
      <c r="C26" s="79">
        <v>0.01585249311372196</v>
      </c>
      <c r="D26" s="21">
        <v>17</v>
      </c>
      <c r="E26" s="79">
        <v>0.014107883817427386</v>
      </c>
      <c r="F26" s="21">
        <v>25</v>
      </c>
      <c r="G26" s="79">
        <v>0.022163120567375887</v>
      </c>
      <c r="H26" s="21">
        <v>5</v>
      </c>
      <c r="I26" s="79">
        <v>0.01282051282051282</v>
      </c>
      <c r="J26" s="21">
        <v>1</v>
      </c>
      <c r="K26" s="79">
        <v>0.04166666666666666</v>
      </c>
      <c r="L26" s="21">
        <v>1</v>
      </c>
      <c r="M26" s="79">
        <v>0.01818181818181818</v>
      </c>
      <c r="N26" s="21">
        <v>0</v>
      </c>
      <c r="O26" s="79">
        <v>0</v>
      </c>
      <c r="P26" s="21">
        <v>1</v>
      </c>
      <c r="Q26" s="79">
        <v>0.09090909090909091</v>
      </c>
      <c r="R26" s="21">
        <v>0</v>
      </c>
      <c r="S26" s="79">
        <v>0</v>
      </c>
      <c r="T26" s="90">
        <v>332</v>
      </c>
      <c r="U26" s="102">
        <v>0.016069699903194578</v>
      </c>
    </row>
    <row r="27" spans="1:21" ht="15">
      <c r="A27" s="239" t="s">
        <v>76</v>
      </c>
      <c r="B27" s="21">
        <v>285</v>
      </c>
      <c r="C27" s="79">
        <v>0.016021136657484964</v>
      </c>
      <c r="D27" s="21">
        <v>37</v>
      </c>
      <c r="E27" s="79">
        <v>0.030705394190871368</v>
      </c>
      <c r="F27" s="21">
        <v>15</v>
      </c>
      <c r="G27" s="79">
        <v>0.01329787234042553</v>
      </c>
      <c r="H27" s="21">
        <v>6</v>
      </c>
      <c r="I27" s="79">
        <v>0.015384615384615387</v>
      </c>
      <c r="J27" s="21">
        <v>0</v>
      </c>
      <c r="K27" s="79">
        <v>0</v>
      </c>
      <c r="L27" s="21">
        <v>2</v>
      </c>
      <c r="M27" s="79">
        <v>0.03636363636363636</v>
      </c>
      <c r="N27" s="21">
        <v>0</v>
      </c>
      <c r="O27" s="79">
        <v>0</v>
      </c>
      <c r="P27" s="21">
        <v>1</v>
      </c>
      <c r="Q27" s="79">
        <v>0.09090909090909091</v>
      </c>
      <c r="R27" s="21">
        <v>1</v>
      </c>
      <c r="S27" s="79">
        <v>0.02127659574468085</v>
      </c>
      <c r="T27" s="90">
        <v>347</v>
      </c>
      <c r="U27" s="102">
        <v>0.016795740561471442</v>
      </c>
    </row>
    <row r="28" spans="1:21" ht="15">
      <c r="A28" s="239" t="s">
        <v>77</v>
      </c>
      <c r="B28" s="21">
        <v>82</v>
      </c>
      <c r="C28" s="79">
        <v>0.004609590196188656</v>
      </c>
      <c r="D28" s="21">
        <v>9</v>
      </c>
      <c r="E28" s="79">
        <v>0.007468879668049793</v>
      </c>
      <c r="F28" s="21">
        <v>10</v>
      </c>
      <c r="G28" s="79">
        <v>0.008865248226950355</v>
      </c>
      <c r="H28" s="21">
        <v>3</v>
      </c>
      <c r="I28" s="79">
        <v>0.007692307692307694</v>
      </c>
      <c r="J28" s="21">
        <v>1</v>
      </c>
      <c r="K28" s="79">
        <v>0.04166666666666666</v>
      </c>
      <c r="L28" s="21">
        <v>0</v>
      </c>
      <c r="M28" s="79">
        <v>0</v>
      </c>
      <c r="N28" s="21">
        <v>0</v>
      </c>
      <c r="O28" s="79">
        <v>0</v>
      </c>
      <c r="P28" s="21">
        <v>0</v>
      </c>
      <c r="Q28" s="79">
        <v>0</v>
      </c>
      <c r="R28" s="21">
        <v>0</v>
      </c>
      <c r="S28" s="79">
        <v>0</v>
      </c>
      <c r="T28" s="90">
        <v>105</v>
      </c>
      <c r="U28" s="102">
        <v>0.005082284607938045</v>
      </c>
    </row>
    <row r="29" spans="1:21" ht="15.75" thickBot="1">
      <c r="A29" s="254" t="s">
        <v>78</v>
      </c>
      <c r="B29" s="25">
        <v>453</v>
      </c>
      <c r="C29" s="79">
        <v>0.02546517510821294</v>
      </c>
      <c r="D29" s="25">
        <v>40</v>
      </c>
      <c r="E29" s="79">
        <v>0.03319502074688797</v>
      </c>
      <c r="F29" s="25">
        <v>37</v>
      </c>
      <c r="G29" s="79">
        <v>0.03280141843971632</v>
      </c>
      <c r="H29" s="25">
        <v>12</v>
      </c>
      <c r="I29" s="79">
        <v>0.030769230769230774</v>
      </c>
      <c r="J29" s="25">
        <v>0</v>
      </c>
      <c r="K29" s="79">
        <v>0</v>
      </c>
      <c r="L29" s="25">
        <v>3</v>
      </c>
      <c r="M29" s="79">
        <v>0.05454545454545454</v>
      </c>
      <c r="N29" s="25">
        <v>0</v>
      </c>
      <c r="O29" s="79">
        <v>0</v>
      </c>
      <c r="P29" s="25">
        <v>1</v>
      </c>
      <c r="Q29" s="79">
        <v>0.09090909090909091</v>
      </c>
      <c r="R29" s="25">
        <v>11</v>
      </c>
      <c r="S29" s="79">
        <v>0.23404255319148937</v>
      </c>
      <c r="T29" s="90">
        <v>557</v>
      </c>
      <c r="U29" s="102">
        <v>0.026960309777347532</v>
      </c>
    </row>
    <row r="30" spans="1:21" ht="15.75" thickBot="1">
      <c r="A30" s="49" t="s">
        <v>79</v>
      </c>
      <c r="B30" s="31">
        <v>17789</v>
      </c>
      <c r="C30" s="32">
        <v>1</v>
      </c>
      <c r="D30" s="31">
        <v>1205</v>
      </c>
      <c r="E30" s="32">
        <v>1</v>
      </c>
      <c r="F30" s="31">
        <v>1128</v>
      </c>
      <c r="G30" s="32">
        <v>1</v>
      </c>
      <c r="H30" s="31">
        <v>390</v>
      </c>
      <c r="I30" s="32">
        <v>1</v>
      </c>
      <c r="J30" s="31">
        <v>24</v>
      </c>
      <c r="K30" s="32">
        <v>1</v>
      </c>
      <c r="L30" s="31">
        <v>55</v>
      </c>
      <c r="M30" s="32">
        <v>1</v>
      </c>
      <c r="N30" s="31">
        <v>11</v>
      </c>
      <c r="O30" s="32">
        <v>1</v>
      </c>
      <c r="P30" s="31">
        <v>11</v>
      </c>
      <c r="Q30" s="32">
        <v>1</v>
      </c>
      <c r="R30" s="31">
        <v>47</v>
      </c>
      <c r="S30" s="32">
        <v>1</v>
      </c>
      <c r="T30" s="31">
        <v>20660</v>
      </c>
      <c r="U30" s="33">
        <v>1</v>
      </c>
    </row>
    <row r="31" spans="1:21" ht="15">
      <c r="A31" s="37"/>
      <c r="B31" s="37"/>
      <c r="C31" s="37"/>
      <c r="D31" s="37"/>
      <c r="E31" s="37"/>
      <c r="F31" s="37"/>
      <c r="G31" s="37"/>
      <c r="H31" s="37"/>
      <c r="I31" s="37"/>
      <c r="J31" s="37"/>
      <c r="K31" s="37"/>
      <c r="L31" s="37"/>
      <c r="M31" s="37"/>
      <c r="N31" s="37"/>
      <c r="O31" s="37"/>
      <c r="P31" s="37"/>
      <c r="Q31" s="37"/>
      <c r="R31" s="37"/>
      <c r="S31" s="37"/>
      <c r="T31" s="37"/>
      <c r="U31" s="37"/>
    </row>
    <row r="32" spans="1:21" ht="15">
      <c r="A32" s="37"/>
      <c r="B32" s="37"/>
      <c r="C32" s="37"/>
      <c r="D32" s="37"/>
      <c r="E32" s="37"/>
      <c r="F32" s="37"/>
      <c r="G32" s="37"/>
      <c r="H32" s="37"/>
      <c r="I32" s="37"/>
      <c r="J32" s="37"/>
      <c r="K32" s="37"/>
      <c r="L32" s="37"/>
      <c r="M32" s="37"/>
      <c r="N32" s="37"/>
      <c r="O32" s="37"/>
      <c r="P32" s="37"/>
      <c r="Q32" s="37"/>
      <c r="R32" s="37"/>
      <c r="S32" s="37"/>
      <c r="T32" s="37"/>
      <c r="U32" s="37"/>
    </row>
  </sheetData>
  <sheetProtection/>
  <mergeCells count="13">
    <mergeCell ref="P3:Q3"/>
    <mergeCell ref="R3:S3"/>
    <mergeCell ref="T3:U3"/>
    <mergeCell ref="A1:U1"/>
    <mergeCell ref="A2:A4"/>
    <mergeCell ref="B2:U2"/>
    <mergeCell ref="B3:C3"/>
    <mergeCell ref="D3:E3"/>
    <mergeCell ref="F3:G3"/>
    <mergeCell ref="H3:I3"/>
    <mergeCell ref="J3:K3"/>
    <mergeCell ref="L3:M3"/>
    <mergeCell ref="N3:O3"/>
  </mergeCells>
  <printOptions horizontalCentered="1"/>
  <pageMargins left="0.7" right="0.7" top="0.75" bottom="0.75" header="0.3" footer="0.3"/>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FAO-FAT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Griet Van de Steene</dc:creator>
  <cp:keywords/>
  <dc:description/>
  <cp:lastModifiedBy>Meijing Pan</cp:lastModifiedBy>
  <cp:lastPrinted>2015-06-11T13:45:42Z</cp:lastPrinted>
  <dcterms:created xsi:type="dcterms:W3CDTF">2015-02-10T08:31:08Z</dcterms:created>
  <dcterms:modified xsi:type="dcterms:W3CDTF">2022-07-18T09:18:46Z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